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https://digitalgojp.sharepoint.com/sites/CAO_FS0969/lib0002/広報・啓発（フォーラム、意識調査）/高齢者の意識に関する調査（政策、総合）/R7「高齢者の生活と意識　第10回国際比較調査」/17-データ納品物/01_データベース/"/>
    </mc:Choice>
  </mc:AlternateContent>
  <xr:revisionPtr revIDLastSave="3" documentId="11_A34192E4AC59032E5CCE1103EE315A8A3D9E0FC7" xr6:coauthVersionLast="47" xr6:coauthVersionMax="47" xr10:uidLastSave="{558636AA-5DF2-47B8-9EBB-06389D2F6171}"/>
  <bookViews>
    <workbookView xWindow="-108" yWindow="-108" windowWidth="23256" windowHeight="12456" activeTab="2" xr2:uid="{00000000-000D-0000-FFFF-FFFF00000000}"/>
  </bookViews>
  <sheets>
    <sheet name="目次" sheetId="1" r:id="rId1"/>
    <sheet name="N(1)" sheetId="2" r:id="rId2"/>
    <sheet name="P(2)" sheetId="3" r:id="rId3"/>
  </sheets>
  <definedNames>
    <definedName name="_xlnm.Print_Area" localSheetId="0">目次!$A:$J</definedName>
    <definedName name="_xlnm.Print_Titles" localSheetId="1">'N(1)'!$A:$G,'N(1)'!$1:$5</definedName>
    <definedName name="_xlnm.Print_Titles" localSheetId="2">'P(2)'!$A:$G,'P(2)'!$1:$5</definedName>
    <definedName name="_xlnm.Print_Titles" localSheetId="0">目次!$1:$5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602" i="3" l="1"/>
  <c r="B4852" i="3"/>
  <c r="B4767" i="3"/>
  <c r="B4682" i="3"/>
  <c r="B4597" i="3"/>
  <c r="B4512" i="3"/>
  <c r="B4427" i="3"/>
  <c r="B4342" i="3"/>
  <c r="B4257" i="3"/>
  <c r="B4172" i="3"/>
  <c r="B4087" i="3"/>
  <c r="B4002" i="3"/>
  <c r="B3917" i="3"/>
  <c r="B3832" i="3"/>
  <c r="B3747" i="3"/>
  <c r="B3662" i="3"/>
  <c r="B3577" i="3"/>
  <c r="B3492" i="3"/>
  <c r="B3407" i="3"/>
  <c r="B3322" i="3"/>
  <c r="B3237" i="3"/>
  <c r="B3152" i="3"/>
  <c r="B3067" i="3"/>
  <c r="B2982" i="3"/>
  <c r="B2897" i="3"/>
  <c r="B2812" i="3"/>
  <c r="B2727" i="3"/>
  <c r="B2642" i="3"/>
  <c r="B2557" i="3"/>
  <c r="B2472" i="3"/>
  <c r="B2387" i="3"/>
  <c r="B2302" i="3"/>
  <c r="B2217" i="3"/>
  <c r="B2132" i="3"/>
  <c r="B2047" i="3"/>
  <c r="B1962" i="3"/>
  <c r="B1877" i="3"/>
  <c r="B1792" i="3"/>
  <c r="B1707" i="3"/>
  <c r="B1622" i="3"/>
  <c r="B1537" i="3"/>
  <c r="B1452" i="3"/>
  <c r="B1367" i="3"/>
  <c r="B1282" i="3"/>
  <c r="B1197" i="3"/>
  <c r="B1112" i="3"/>
  <c r="B1027" i="3"/>
  <c r="B942" i="3"/>
  <c r="B857" i="3"/>
  <c r="B772" i="3"/>
  <c r="B687" i="3"/>
  <c r="B517" i="3"/>
  <c r="B432" i="3"/>
  <c r="B347" i="3"/>
  <c r="B262" i="3"/>
  <c r="B177" i="3"/>
  <c r="B92" i="3"/>
  <c r="B7" i="3"/>
  <c r="B4852" i="2"/>
  <c r="B4767" i="2"/>
  <c r="B4682" i="2"/>
  <c r="B4597" i="2"/>
  <c r="B4512" i="2"/>
  <c r="B4427" i="2"/>
  <c r="B4342" i="2"/>
  <c r="B4257" i="2"/>
  <c r="B4172" i="2"/>
  <c r="B4087" i="2"/>
  <c r="B4002" i="2"/>
  <c r="B3917" i="2"/>
  <c r="B3832" i="2"/>
  <c r="B3747" i="2"/>
  <c r="B3662" i="2"/>
  <c r="B3577" i="2"/>
  <c r="B3492" i="2"/>
  <c r="B3407" i="2"/>
  <c r="B3322" i="2"/>
  <c r="B3237" i="2"/>
  <c r="B3152" i="2"/>
  <c r="B3067" i="2"/>
  <c r="B2982" i="2"/>
  <c r="B2897" i="2"/>
  <c r="B2812" i="2"/>
  <c r="B2727" i="2"/>
  <c r="B2642" i="2"/>
  <c r="B2557" i="2"/>
  <c r="B2472" i="2"/>
  <c r="B2387" i="2"/>
  <c r="B2302" i="2"/>
  <c r="B2217" i="2"/>
  <c r="B2132" i="2"/>
  <c r="B2047" i="2"/>
  <c r="B1962" i="2"/>
  <c r="B1877" i="2"/>
  <c r="B1792" i="2"/>
  <c r="B1707" i="2"/>
  <c r="B1622" i="2"/>
  <c r="B1537" i="2"/>
  <c r="B1452" i="2"/>
  <c r="B1367" i="2"/>
  <c r="B1282" i="2"/>
  <c r="B1197" i="2"/>
  <c r="B1112" i="2"/>
  <c r="B1027" i="2"/>
  <c r="B942" i="2"/>
  <c r="B857" i="2"/>
  <c r="B772" i="2"/>
  <c r="B687" i="2"/>
  <c r="B602" i="2"/>
  <c r="B517" i="2"/>
  <c r="B432" i="2"/>
  <c r="B347" i="2"/>
  <c r="B262" i="2"/>
  <c r="B177" i="2"/>
  <c r="B92" i="2"/>
  <c r="B7" i="2"/>
  <c r="J64" i="1"/>
  <c r="I64" i="1"/>
  <c r="J63" i="1"/>
  <c r="I63" i="1"/>
  <c r="J62" i="1"/>
  <c r="I62" i="1"/>
  <c r="J61" i="1"/>
  <c r="I61" i="1"/>
  <c r="J60" i="1"/>
  <c r="I60" i="1"/>
  <c r="J59" i="1"/>
  <c r="I59" i="1"/>
  <c r="J58" i="1"/>
  <c r="I58" i="1"/>
  <c r="J57" i="1"/>
  <c r="I57" i="1"/>
  <c r="J56" i="1"/>
  <c r="I56" i="1"/>
  <c r="J55" i="1"/>
  <c r="I55" i="1"/>
  <c r="J54" i="1"/>
  <c r="I54" i="1"/>
  <c r="J53" i="1"/>
  <c r="I53" i="1"/>
  <c r="J52" i="1"/>
  <c r="I52" i="1"/>
  <c r="J51" i="1"/>
  <c r="I51" i="1"/>
  <c r="J50" i="1"/>
  <c r="I50" i="1"/>
  <c r="J49" i="1"/>
  <c r="I49" i="1"/>
  <c r="J48" i="1"/>
  <c r="I48" i="1"/>
  <c r="J47" i="1"/>
  <c r="I47" i="1"/>
  <c r="J46" i="1"/>
  <c r="I46" i="1"/>
  <c r="J45" i="1"/>
  <c r="I45" i="1"/>
  <c r="J44" i="1"/>
  <c r="I44" i="1"/>
  <c r="J43" i="1"/>
  <c r="I43" i="1"/>
  <c r="J42" i="1"/>
  <c r="I42" i="1"/>
  <c r="J41" i="1"/>
  <c r="I41" i="1"/>
  <c r="J40" i="1"/>
  <c r="I40" i="1"/>
  <c r="J39" i="1"/>
  <c r="I39" i="1"/>
  <c r="J38" i="1"/>
  <c r="I38" i="1"/>
  <c r="J37" i="1"/>
  <c r="I37" i="1"/>
  <c r="J36" i="1"/>
  <c r="I36" i="1"/>
  <c r="J35" i="1"/>
  <c r="I35" i="1"/>
  <c r="J34" i="1"/>
  <c r="I34" i="1"/>
  <c r="J33" i="1"/>
  <c r="I33" i="1"/>
  <c r="J32" i="1"/>
  <c r="I32" i="1"/>
  <c r="J31" i="1"/>
  <c r="I31" i="1"/>
  <c r="J30" i="1"/>
  <c r="I30" i="1"/>
  <c r="J29" i="1"/>
  <c r="I29" i="1"/>
  <c r="J28" i="1"/>
  <c r="I28" i="1"/>
  <c r="J27" i="1"/>
  <c r="I27" i="1"/>
  <c r="J26" i="1"/>
  <c r="I26" i="1"/>
  <c r="J25" i="1"/>
  <c r="I25" i="1"/>
  <c r="J24" i="1"/>
  <c r="I24" i="1"/>
  <c r="J23" i="1"/>
  <c r="I23" i="1"/>
  <c r="J22" i="1"/>
  <c r="I22" i="1"/>
  <c r="J21" i="1"/>
  <c r="I21" i="1"/>
  <c r="J20" i="1"/>
  <c r="I20" i="1"/>
  <c r="J19" i="1"/>
  <c r="I19" i="1"/>
  <c r="J18" i="1"/>
  <c r="I18" i="1"/>
  <c r="J17" i="1"/>
  <c r="I17" i="1"/>
  <c r="J16" i="1"/>
  <c r="I16" i="1"/>
  <c r="J15" i="1"/>
  <c r="I15" i="1"/>
  <c r="J14" i="1"/>
  <c r="I14" i="1"/>
  <c r="J13" i="1"/>
  <c r="I13" i="1"/>
  <c r="J12" i="1"/>
  <c r="I12" i="1"/>
  <c r="J11" i="1"/>
  <c r="I11" i="1"/>
  <c r="J10" i="1"/>
  <c r="I10" i="1"/>
  <c r="J9" i="1"/>
  <c r="I9" i="1"/>
  <c r="J8" i="1"/>
  <c r="I8" i="1"/>
  <c r="J7" i="1"/>
  <c r="I7" i="1"/>
</calcChain>
</file>

<file path=xl/sharedStrings.xml><?xml version="1.0" encoding="utf-8"?>
<sst xmlns="http://schemas.openxmlformats.org/spreadsheetml/2006/main" count="21116" uniqueCount="699">
  <si>
    <t>第10回高齢者の生活と意識に関する国際比較調査_基本軸クロス_US</t>
  </si>
  <si>
    <t xml:space="preserve">    共通条件:Country(2)</t>
  </si>
  <si>
    <t>No</t>
  </si>
  <si>
    <t>表頭</t>
  </si>
  <si>
    <t>アイテム名</t>
  </si>
  <si>
    <t>タイトル</t>
  </si>
  <si>
    <t>型</t>
  </si>
  <si>
    <t>表側</t>
  </si>
  <si>
    <t>N</t>
  </si>
  <si>
    <t>%</t>
  </si>
  <si>
    <t>アイテム条件</t>
  </si>
  <si>
    <t>出力条件</t>
  </si>
  <si>
    <t>表肩</t>
  </si>
  <si>
    <t>表頭:[Country]国(SA)</t>
  </si>
  <si>
    <t>表側:[Axis1_US]＜基本軸クロス＞(MA)</t>
  </si>
  <si>
    <t>全体</t>
  </si>
  <si>
    <t>日本</t>
  </si>
  <si>
    <t>アメリカ</t>
  </si>
  <si>
    <t>ドイツ</t>
  </si>
  <si>
    <t>スウェーデン</t>
  </si>
  <si>
    <t>F1性</t>
  </si>
  <si>
    <t xml:space="preserve"> </t>
  </si>
  <si>
    <t>男性</t>
  </si>
  <si>
    <t>女性</t>
  </si>
  <si>
    <t>F1性×F2年齢</t>
  </si>
  <si>
    <t>男女計</t>
  </si>
  <si>
    <t>60~64歳</t>
  </si>
  <si>
    <t>65~69歳</t>
  </si>
  <si>
    <t>70~74歳</t>
  </si>
  <si>
    <t>75~79歳</t>
  </si>
  <si>
    <t>80歳以上</t>
  </si>
  <si>
    <t>65歳以上（再掲）</t>
  </si>
  <si>
    <t>75歳以上（再掲）</t>
  </si>
  <si>
    <t>F1性×F3現在の結婚状況</t>
  </si>
  <si>
    <t>配偶者あるいはパートナーがいたことがない</t>
  </si>
  <si>
    <t>現在、配偶者あるいはパートナーがいる</t>
  </si>
  <si>
    <t>配偶者あるいはパートナーとは離別している</t>
  </si>
  <si>
    <t>配偶者あるいはパートナーとは死別している</t>
  </si>
  <si>
    <t>不明・無回答</t>
  </si>
  <si>
    <t>F1性×F4-1同居者</t>
  </si>
  <si>
    <t>同居者はいない（ひとり暮らし）</t>
  </si>
  <si>
    <t>配偶者（夫又は妻（パートナーも含む））</t>
  </si>
  <si>
    <t>親（配偶者の親を含む）</t>
  </si>
  <si>
    <t>子（子の配偶者を含む）</t>
  </si>
  <si>
    <t>孫（孫の配偶者を含む）</t>
  </si>
  <si>
    <t>その他（親族以外も含む）</t>
  </si>
  <si>
    <t>F7住居の所有関係</t>
  </si>
  <si>
    <t>持家（一戸建て）</t>
  </si>
  <si>
    <t>持家（分譲マンション等の集合住宅）</t>
  </si>
  <si>
    <t>賃貸住宅（一戸建て）</t>
  </si>
  <si>
    <t>賃貸住宅（民営のアパート、マンション）</t>
  </si>
  <si>
    <t>賃貸住宅（公営・公社・ＵＲ等の集合住宅）</t>
  </si>
  <si>
    <t>高齢者向け住宅・施設</t>
  </si>
  <si>
    <t>その他</t>
  </si>
  <si>
    <t>持家（再掲）</t>
  </si>
  <si>
    <t>賃貸住宅（再掲）</t>
  </si>
  <si>
    <t>※都市規模</t>
  </si>
  <si>
    <t>人口50万以上市</t>
  </si>
  <si>
    <t>人口10万以上市</t>
  </si>
  <si>
    <t>人口10万未満市</t>
  </si>
  <si>
    <t>町村（人口5万人未満）</t>
  </si>
  <si>
    <t>※地域</t>
  </si>
  <si>
    <t>北東部</t>
  </si>
  <si>
    <t>中西部</t>
  </si>
  <si>
    <t>南部</t>
  </si>
  <si>
    <t>西部</t>
  </si>
  <si>
    <t>-</t>
  </si>
  <si>
    <t>Country</t>
  </si>
  <si>
    <t>国</t>
  </si>
  <si>
    <t>SA</t>
  </si>
  <si>
    <t>Axis1_US</t>
  </si>
  <si>
    <t>＜基本軸クロス＞</t>
  </si>
  <si>
    <t>MA</t>
  </si>
  <si>
    <t>表頭:[F1]F1　あなたの性別をお答え下さい。(SA)</t>
  </si>
  <si>
    <t>F1</t>
  </si>
  <si>
    <t>F1　あなたの性別をお答え下さい。</t>
  </si>
  <si>
    <t>表頭:[NF2]F2　満年齢（カテゴライズ）(SA)</t>
  </si>
  <si>
    <t>６０～６４歳</t>
  </si>
  <si>
    <t>６５～６９歳</t>
  </si>
  <si>
    <t>７０～７４歳</t>
  </si>
  <si>
    <t>７５～７９歳</t>
  </si>
  <si>
    <t>８０～８４歳</t>
  </si>
  <si>
    <t>８５歳以上</t>
  </si>
  <si>
    <t>平均値（歳）</t>
  </si>
  <si>
    <t>中央値（歳）</t>
  </si>
  <si>
    <t>最頻値（歳）</t>
  </si>
  <si>
    <t>66.0,67.0</t>
  </si>
  <si>
    <t>77.0,78.0</t>
  </si>
  <si>
    <t>60.0,71.0</t>
  </si>
  <si>
    <t>60.0,61.0,66.0</t>
  </si>
  <si>
    <t>60.0,62.0,67.0,69.0</t>
  </si>
  <si>
    <t>63.0,70.0</t>
  </si>
  <si>
    <t>60.0,61.0</t>
  </si>
  <si>
    <t>61.0,67.0</t>
  </si>
  <si>
    <t>66.0,68.0,71.0</t>
  </si>
  <si>
    <t>62.0,66.0</t>
  </si>
  <si>
    <t>66.0,69.0</t>
  </si>
  <si>
    <t>64.0,72.0</t>
  </si>
  <si>
    <t>60.0,66.0</t>
  </si>
  <si>
    <t>63.0,65.0,69.0</t>
  </si>
  <si>
    <t>60.0,70.0</t>
  </si>
  <si>
    <t>62.0,72.0</t>
  </si>
  <si>
    <t>63.0,71.0,72.0,73.0,75.0,79.0,91.0,93.0</t>
  </si>
  <si>
    <t>71.0,73.0</t>
  </si>
  <si>
    <t>64.0,67.0,71.0</t>
  </si>
  <si>
    <t>NF2</t>
  </si>
  <si>
    <t>F2　満年齢（カテゴライズ）</t>
  </si>
  <si>
    <t>表頭:[NF1F2]F1xF2　性別×満年齢（カテゴライズ）(SA)</t>
  </si>
  <si>
    <t>男性　６０～６４歳</t>
  </si>
  <si>
    <t>男性　６５～６９歳</t>
  </si>
  <si>
    <t>男性　７０～７４歳</t>
  </si>
  <si>
    <t>男性　７５～７９歳</t>
  </si>
  <si>
    <t>男性　８０～８４歳</t>
  </si>
  <si>
    <t>男性　８５歳以上</t>
  </si>
  <si>
    <t>女性　６０～６４歳</t>
  </si>
  <si>
    <t>女性　６５～６９歳</t>
  </si>
  <si>
    <t>女性　７０～７４歳</t>
  </si>
  <si>
    <t>女性　７５～７９歳</t>
  </si>
  <si>
    <t>女性　８０～８４歳</t>
  </si>
  <si>
    <t>女性　８５歳以上</t>
  </si>
  <si>
    <t>その他　６０～６４歳</t>
  </si>
  <si>
    <t>その他　６５～６９歳</t>
  </si>
  <si>
    <t>その他　７０～７４歳</t>
  </si>
  <si>
    <t>その他　７５～７９歳</t>
  </si>
  <si>
    <t>その他　８０～８４歳</t>
  </si>
  <si>
    <t>その他　８５歳以上</t>
  </si>
  <si>
    <t>NF1F2</t>
  </si>
  <si>
    <t>F1xF2　性別×満年齢（カテゴライズ）</t>
  </si>
  <si>
    <t>表頭:[F3]F3　あなたは、現在、結婚していますか。事実婚も含めてお答え下さい。(SA)</t>
  </si>
  <si>
    <t>配偶者あるいはパートナーがいない（再掲）</t>
  </si>
  <si>
    <t>F3</t>
  </si>
  <si>
    <t>F3　あなたは、現在、結婚していますか。事実婚も含めてお答え下さい。</t>
  </si>
  <si>
    <t>表頭:[F4_1]F4-1　あなたは、現在、どなたと一緒に暮らしていますか。養子の方も含めてお答え下さい。(MA)</t>
  </si>
  <si>
    <t>同居者あり（再掲）</t>
  </si>
  <si>
    <t>F4_1</t>
  </si>
  <si>
    <t>F4-1　あなたは、現在、どなたと一緒に暮らしていますか。養子の方も含めてお答え下さい。</t>
  </si>
  <si>
    <t>表頭:[NF4_2]F4-2　同居者人数(SA)</t>
  </si>
  <si>
    <t xml:space="preserve">    アイテム条件:F4_1(2:6)</t>
  </si>
  <si>
    <t>１人</t>
  </si>
  <si>
    <t>２人</t>
  </si>
  <si>
    <t>３人</t>
  </si>
  <si>
    <t>４人</t>
  </si>
  <si>
    <t>５人</t>
  </si>
  <si>
    <t>６人以上</t>
  </si>
  <si>
    <t>平均値（人）</t>
  </si>
  <si>
    <t>中央値（人）</t>
  </si>
  <si>
    <t>NF4_2</t>
  </si>
  <si>
    <t>F4-2　同居者人数</t>
  </si>
  <si>
    <t>F4_1(2:6)</t>
  </si>
  <si>
    <t>表頭:[F5]F5　あなたは、現在、お子さんがいらっしゃいますか。同居、別居について養子の方も含めてお答え下さい。(SA)</t>
  </si>
  <si>
    <t>子供あり（同居のみ）</t>
  </si>
  <si>
    <t>子供あり（別居のみ）</t>
  </si>
  <si>
    <t>子供あり（同居・別居ともに）</t>
  </si>
  <si>
    <t>子供はいない</t>
  </si>
  <si>
    <t>子供あり（再掲）</t>
  </si>
  <si>
    <t>F5</t>
  </si>
  <si>
    <t>F5　あなたは、現在、お子さんがいらっしゃいますか。同居、別居について養子の方も含めてお答え下さい。</t>
  </si>
  <si>
    <t>表頭:[F6]F6　あなたが最後に卒業（中退）したのは、どんな学校でしたか。(SA)</t>
  </si>
  <si>
    <t>初等・前期中等教育（小学校・中学校）</t>
  </si>
  <si>
    <t>後期中等教育（高等学校）</t>
  </si>
  <si>
    <t>高等教育（短期大学・高専・専門学校（専修学校専門課程）・大学以上）</t>
  </si>
  <si>
    <t>その他（進学予備校・その他の学校）</t>
  </si>
  <si>
    <t>わからない</t>
  </si>
  <si>
    <t>F6</t>
  </si>
  <si>
    <t>F6　あなたが最後に卒業（中退）したのは、どんな学校でしたか。</t>
  </si>
  <si>
    <t>表頭:[F7]F7　あなたがお住まいの住宅は、次のどれにあたりますか。(SA)</t>
  </si>
  <si>
    <t>F7</t>
  </si>
  <si>
    <t>F7　あなたがお住まいの住宅は、次のどれにあたりますか。</t>
  </si>
  <si>
    <t>表頭:[Q1]Q1　あなたは、ご家族や親族の方々のなかで、どのような役割を果たしていますか。(MA)</t>
  </si>
  <si>
    <t>家事を担っている</t>
  </si>
  <si>
    <t>小さな子供の世話をしている</t>
  </si>
  <si>
    <t>家族・親族の相談相手になっている</t>
  </si>
  <si>
    <t>家計の支え手（かせぎ手）である</t>
  </si>
  <si>
    <t>家族や親族関係の中の長（まとめ役）である</t>
  </si>
  <si>
    <t>病気や障害を持つ家族・親族の世話や介護をしている</t>
  </si>
  <si>
    <t>特に役割はない</t>
  </si>
  <si>
    <t>役割がある（再掲）</t>
  </si>
  <si>
    <t>Q1</t>
  </si>
  <si>
    <t>Q1　あなたは、ご家族や親族の方々のなかで、どのような役割を果たしていますか。</t>
  </si>
  <si>
    <t>表頭:[Q2]Q2　別居しているお子さん方とは、どのくらいの頻度で会ったり、電話等で連絡をとったりしていますか。(SA)</t>
  </si>
  <si>
    <t>ほとんど毎日</t>
  </si>
  <si>
    <t>週に１回以上</t>
  </si>
  <si>
    <t>月に１～２回</t>
  </si>
  <si>
    <t>年に数回</t>
  </si>
  <si>
    <t>ほとんどない</t>
  </si>
  <si>
    <t>別居している子供はいない</t>
  </si>
  <si>
    <t>別居している子供がいる（再掲）</t>
  </si>
  <si>
    <t>Q2</t>
  </si>
  <si>
    <t>Q2　別居しているお子さん方とは、どのくらいの頻度で会ったり、電話等で連絡をとったりしていますか。</t>
  </si>
  <si>
    <t>表頭:[Q3]Q3　老後における子供や孫とのつきあいについて、あなたはどのようにお考えですか。(SA)</t>
  </si>
  <si>
    <t>子供や孫とは、いつも一緒に生活できるのがよい</t>
  </si>
  <si>
    <t>子供や孫とは、ときどき会って食事や会話をするのがよい</t>
  </si>
  <si>
    <t>子供や孫とは、たまに会話をする程度でよい</t>
  </si>
  <si>
    <t>子供や孫とは、全くつき合わずに生活するのがよい</t>
  </si>
  <si>
    <t>Q3</t>
  </si>
  <si>
    <t>Q3　老後における子供や孫とのつきあいについて、あなたはどのようにお考えですか。</t>
  </si>
  <si>
    <t>表頭:[Q4_1]Q4-1　あなたの現在の健康状態はいかがですか。(SA)</t>
  </si>
  <si>
    <t>よい</t>
  </si>
  <si>
    <t>まあよい</t>
  </si>
  <si>
    <t>ふつう</t>
  </si>
  <si>
    <t>あまりよくない</t>
  </si>
  <si>
    <t>よくない</t>
  </si>
  <si>
    <t>健康状態はよい（再掲）</t>
  </si>
  <si>
    <t>健康状態はよくない（再掲）</t>
  </si>
  <si>
    <t>Q4_1</t>
  </si>
  <si>
    <t>Q4-1　あなたの現在の健康状態はいかがですか。</t>
  </si>
  <si>
    <t>表頭:[Q4_2]Q4-2　あなたは現在、健康上の理由で以下のような制限はありますか。(MA)</t>
  </si>
  <si>
    <t>階段を手すりや壁を伝わらずに昇ることができない</t>
  </si>
  <si>
    <t>椅子に座った状態から何もつかまらずに立ち上がることができない</t>
  </si>
  <si>
    <t>15分位続けて歩くことができない</t>
  </si>
  <si>
    <t>バスや電車、自家用車を使って１人で外出ができない</t>
  </si>
  <si>
    <t>自分で食品・日用品の買物ができない</t>
  </si>
  <si>
    <t>自分で食事の用意ができない</t>
  </si>
  <si>
    <t>自分で請求書の支払いができない</t>
  </si>
  <si>
    <t>自分で預貯金の出し入れができない</t>
  </si>
  <si>
    <t>あてはまるものはない</t>
  </si>
  <si>
    <t>制限がある（再掲）</t>
  </si>
  <si>
    <t>Q4_2</t>
  </si>
  <si>
    <t>Q4-2　あなたは現在、健康上の理由で以下のような制限はありますか。</t>
  </si>
  <si>
    <t>表頭:[Q5]Q5　あなたは日常生活を送る上で、誰かの介助や介護が必要ですか。(SA)</t>
  </si>
  <si>
    <t>介助や介護が必要なく、まったく不自由なく過ごせる</t>
  </si>
  <si>
    <t>介助や介護が必要なく、少し不自由だが何とか自分でできる</t>
  </si>
  <si>
    <t>不自由で、一部ほかの人の介助や介護を受けている</t>
  </si>
  <si>
    <t>不自由で、全面的にほかの人の介助や介護を受けている</t>
  </si>
  <si>
    <t>介助・介護は必要ない（再掲）</t>
  </si>
  <si>
    <t>介助・介護が必要     （再掲）</t>
  </si>
  <si>
    <t>Q5</t>
  </si>
  <si>
    <t>Q5　あなたは日常生活を送る上で、誰かの介助や介護が必要ですか。</t>
  </si>
  <si>
    <t>表頭:[Q6]Q6　あなたは、日頃ご自分の健康についてどんなことを心がけていますか。(MA)</t>
  </si>
  <si>
    <t>休養や睡眠を十分とる</t>
  </si>
  <si>
    <t>規則正しい生活を送る</t>
  </si>
  <si>
    <t>栄養のバランスがとれた食事をする</t>
  </si>
  <si>
    <t>市販薬や健康食品などを摂取する</t>
  </si>
  <si>
    <t>健康診断などを定期的に受ける</t>
  </si>
  <si>
    <t>酒やタバコをひかえる</t>
  </si>
  <si>
    <t>散歩や運動をする</t>
  </si>
  <si>
    <t>地域の活動に参加する</t>
  </si>
  <si>
    <t>気持ちをなるべく明るく持つ</t>
  </si>
  <si>
    <t>趣味を持つ</t>
  </si>
  <si>
    <t>なるべく外出する</t>
  </si>
  <si>
    <t>特に心がけていることはない</t>
  </si>
  <si>
    <t>心がけていることがある（再掲）</t>
  </si>
  <si>
    <t>Q6</t>
  </si>
  <si>
    <t>Q6　あなたは、日頃ご自分の健康についてどんなことを心がけていますか。</t>
  </si>
  <si>
    <t>表頭:[Q7]Q7　あなたは、病院や診療所などの医療施設へ通院したり、往診に来てもらうなど、「医療サービス」を日頃どのくらい利用しますか。(SA)</t>
  </si>
  <si>
    <t>ほぼ毎日</t>
  </si>
  <si>
    <t>週に４、５回くらい</t>
  </si>
  <si>
    <t>週に２、３回くらい</t>
  </si>
  <si>
    <t>週に１回くらい</t>
  </si>
  <si>
    <t>月に２、３回くらい</t>
  </si>
  <si>
    <t>月に１回くらい</t>
  </si>
  <si>
    <t>利用していない</t>
  </si>
  <si>
    <t>「医療サービス」を利用している（再掲）</t>
  </si>
  <si>
    <t>Q7</t>
  </si>
  <si>
    <t>Q7　あなたは、病院や診療所などの医療施設へ通院したり、往診に来てもらうなど、「医療サービス」を日頃どのくらい利用しますか。</t>
  </si>
  <si>
    <t>表頭:[Q8]Q8　あなたは、主に利用している「医療サービス」について、どのような不満や問題をお感じですか。(MA)</t>
  </si>
  <si>
    <t xml:space="preserve">    アイテム条件:Q7(1:7)</t>
  </si>
  <si>
    <t>費用が高い</t>
  </si>
  <si>
    <t>医師、看護師などの説明が足りない</t>
  </si>
  <si>
    <t>施設が近くにない</t>
  </si>
  <si>
    <t>施設や設備が古い</t>
  </si>
  <si>
    <t>手術などの日を待たされる</t>
  </si>
  <si>
    <t>診察の時に待たされる</t>
  </si>
  <si>
    <t>プライバシーが守られていない</t>
  </si>
  <si>
    <t>医師、看護師などの職員の対応や態度がよくない</t>
  </si>
  <si>
    <t>十分な治療が受けられない</t>
  </si>
  <si>
    <t>特に不満はない</t>
  </si>
  <si>
    <t>不満がある（再掲）</t>
  </si>
  <si>
    <t>Q8</t>
  </si>
  <si>
    <t>Q8　あなたは、主に利用している「医療サービス」について、どのような不満や問題をお感じですか。</t>
  </si>
  <si>
    <t>Q7(1:7)</t>
  </si>
  <si>
    <t>表頭:[Q9]Q9　もし、利用している医療や福祉サービスに不満がある場合、あなたはどのような対応をすると思いますか。(MA)</t>
  </si>
  <si>
    <t>利用している医療や福祉サービスを提供している機関を変える</t>
  </si>
  <si>
    <t>利用している医療や福祉サービスを提供している機関に直接苦情を申し立てる</t>
  </si>
  <si>
    <t>家族・友人に相談する</t>
  </si>
  <si>
    <t>苦情処理するための公的機関（オンブズマン制度など）に申し立てる</t>
  </si>
  <si>
    <t>苦情処理するための私的機関に申し立てる</t>
  </si>
  <si>
    <t>弁護士を立てて訴訟を起こす</t>
  </si>
  <si>
    <t>不満があっても我慢する</t>
  </si>
  <si>
    <t>Q9</t>
  </si>
  <si>
    <t>Q9　もし、利用している医療や福祉サービスに不満がある場合、あなたはどのような対応をすると思いますか。</t>
  </si>
  <si>
    <t>表頭:[Q10]Q10　あなたの主な収入源はどれですか。(SA)</t>
  </si>
  <si>
    <t>仕事による収入</t>
  </si>
  <si>
    <t>公的な年金（国民年金、厚生年金など）</t>
  </si>
  <si>
    <t>私的な年金（企業年金、個人年金など）</t>
  </si>
  <si>
    <t>預貯金などの引き出し</t>
  </si>
  <si>
    <t>財産からの収入（利子、配当金、家賃、地代など）</t>
  </si>
  <si>
    <t>子供などからの援助</t>
  </si>
  <si>
    <t>生活保護</t>
  </si>
  <si>
    <t>Q10</t>
  </si>
  <si>
    <t>Q10　あなたの主な収入源はどれですか。</t>
  </si>
  <si>
    <t>表頭:[Q11]Q11　あなた（配偶者あるいはパートナーがいる場合はお二人の合計）の収入（年金を含む。）をすべて合計すると、税込みで１か月当たりの平均額（ボーナスがある場合は、それを含めて平均した額）はおよそいくらくらいになりますか。(SA)</t>
  </si>
  <si>
    <t>5万円未満（年額では60万円未満）</t>
  </si>
  <si>
    <t>5万円～10万円未満（年額では60万円～120万円未満）</t>
  </si>
  <si>
    <t>10万円～20万円未満（年額では120万円～240万円未満）</t>
  </si>
  <si>
    <t>20万円～30万円未満（年額では240万円～360万円未満）</t>
  </si>
  <si>
    <t>30万円～40万円未満（年額では360万円～480万円未満）</t>
  </si>
  <si>
    <t>40万円～50万円未満（年額では480万円～600万円未満）</t>
  </si>
  <si>
    <t>50万円～60万円未満（年額では600万円～720万円未満）</t>
  </si>
  <si>
    <t>60万円～70万円未満（年額では720万円～840万円未満）</t>
  </si>
  <si>
    <t>70万円～80万円未満（年額では840万円～960万円未満）</t>
  </si>
  <si>
    <t>80万円以上（年額では960万円以上）</t>
  </si>
  <si>
    <t>収入はない</t>
  </si>
  <si>
    <t>平均値（万円）</t>
  </si>
  <si>
    <t>中央値（万円）</t>
  </si>
  <si>
    <t>(2.5)</t>
  </si>
  <si>
    <t>(7.5)</t>
  </si>
  <si>
    <t>(15)</t>
  </si>
  <si>
    <t>(25)</t>
  </si>
  <si>
    <t>(35)</t>
  </si>
  <si>
    <t>(45)</t>
  </si>
  <si>
    <t>(55)</t>
  </si>
  <si>
    <t>(65)</t>
  </si>
  <si>
    <t>(75)</t>
  </si>
  <si>
    <t>(92.5)</t>
  </si>
  <si>
    <t>(0)</t>
  </si>
  <si>
    <t>Q11</t>
  </si>
  <si>
    <t>Q11　あなた（配偶者あるいはパートナーがいる場合はお二人の合計）の収入（年金を含む。）をすべて合計すると、税込みで１か月当たりの平均額（ボーナスがある場合は、それを含めて平均した額）はおよそいくらくらいになりますか。</t>
  </si>
  <si>
    <t>表頭:[Q12]Q12　あなたは、経済的な意味で、日々の暮らしに困ることがありますか。(SA)</t>
  </si>
  <si>
    <t>困っている</t>
  </si>
  <si>
    <t>少し困っている</t>
  </si>
  <si>
    <t>あまり困っていない</t>
  </si>
  <si>
    <t>困っていない</t>
  </si>
  <si>
    <t>経済的に困っている（再掲）</t>
  </si>
  <si>
    <t>経済的に困っていない（再掲）</t>
  </si>
  <si>
    <t>Q12</t>
  </si>
  <si>
    <t>Q12　あなたは、経済的な意味で、日々の暮らしに困ることがありますか。</t>
  </si>
  <si>
    <t>表頭:[Q13]Q13　あなた（配偶者あるいはパートナーがいる場合はお二人）は、５０歳代までに、老後の経済生活に備えて特に何かしていましたか。(MA)</t>
  </si>
  <si>
    <t>預貯金</t>
  </si>
  <si>
    <t>個人年金への加入</t>
  </si>
  <si>
    <t>債券・株式の保有、投資信託</t>
  </si>
  <si>
    <t>不動産取得（賃貸収入を得るための不動産の取得等）</t>
  </si>
  <si>
    <t>貴金属の保有（金、宝石等）</t>
  </si>
  <si>
    <t>老後も働いて収入が得られるように職業能力を高める</t>
  </si>
  <si>
    <t>民間の生命保険や介護保険等の加入</t>
  </si>
  <si>
    <t>特に何もしていない</t>
  </si>
  <si>
    <t>備えをしていた（再掲）</t>
  </si>
  <si>
    <t>Q13</t>
  </si>
  <si>
    <t>Q13　あなた（配偶者あるいはパートナーがいる場合はお二人）は、５０歳代までに、老後の経済生活に備えて特に何かしていましたか。</t>
  </si>
  <si>
    <t>表頭:[Q14]Q14　現在の貯蓄や資産は、今後、あなた（配偶者あるいはパートナーがいる場合はお二人）の老後の備えとして十分だと思いますか。(SA)</t>
  </si>
  <si>
    <t>社会保障で基本的な生活は満たされているので、資産保有の必要性がない</t>
  </si>
  <si>
    <t>十分だと思う</t>
  </si>
  <si>
    <t>まあ十分だと思う</t>
  </si>
  <si>
    <t>やや足りないと思う</t>
  </si>
  <si>
    <t>まったく足りないと思う</t>
  </si>
  <si>
    <t>備えは十分だと思う（再掲）</t>
  </si>
  <si>
    <t>備えは足りないと思う（再掲）</t>
  </si>
  <si>
    <t>Q14</t>
  </si>
  <si>
    <t>Q14　現在の貯蓄や資産は、今後、あなた（配偶者あるいはパートナーがいる場合はお二人）の老後の備えとして十分だと思いますか。</t>
  </si>
  <si>
    <t>表頭:[Q15]Q15　あなたは、現在、次のような収入を伴う仕事をしていますか。(SA)</t>
  </si>
  <si>
    <t>自営農林漁業（家族従業者も含む）</t>
  </si>
  <si>
    <t>自営商工サービス業（家族従業者も含む）</t>
  </si>
  <si>
    <t>会社又は団体の役員</t>
  </si>
  <si>
    <t>フルタイムの被雇用者</t>
  </si>
  <si>
    <t>パートタイム・臨時の被雇用者</t>
  </si>
  <si>
    <t>収入を伴う仕事はしていない</t>
  </si>
  <si>
    <t>収入を伴う仕事をしている（再掲）</t>
  </si>
  <si>
    <t>Q15</t>
  </si>
  <si>
    <t>Q15　あなたは、現在、次のような収入を伴う仕事をしていますか。</t>
  </si>
  <si>
    <t>表頭:[Q16]Q16　あなたが、これまでに一番長くした収入を伴う仕事はどのような仕事でしたか。(SA)</t>
  </si>
  <si>
    <t>収入を伴う仕事をしたことはない</t>
  </si>
  <si>
    <t>収入を伴う仕事をしたことがある（再掲）</t>
  </si>
  <si>
    <t>Q16</t>
  </si>
  <si>
    <t>Q16　あなたが、これまでに一番長くした収入を伴う仕事はどのような仕事でしたか。</t>
  </si>
  <si>
    <t>表頭:[Q17]Q17　あなたが、最終的に収入を伴う仕事を辞めたのは何歳のときですか。(SA)</t>
  </si>
  <si>
    <t xml:space="preserve">    アイテム条件:Q16(1:5)</t>
  </si>
  <si>
    <t>２０歳代ないしはそれ以前</t>
  </si>
  <si>
    <t>３０歳代</t>
  </si>
  <si>
    <t>４０歳代</t>
  </si>
  <si>
    <t>５０歳代</t>
  </si>
  <si>
    <t>６０歳代前半（６０～６４歳）</t>
  </si>
  <si>
    <t>６０歳代後半（６５～６９歳）</t>
  </si>
  <si>
    <t>７０歳以降</t>
  </si>
  <si>
    <t>まだ仕事を辞めていない</t>
  </si>
  <si>
    <t>Q17</t>
  </si>
  <si>
    <t>Q17　あなたが、最終的に収入を伴う仕事を辞めたのは何歳のときですか。</t>
  </si>
  <si>
    <t>Q16(1:5)</t>
  </si>
  <si>
    <t>表頭:[Q18]Q18　今後、あなたは、収入を伴う仕事をしたいと思いますか。現在、収入を伴う仕事をされている方は、今後も収入を伴う仕事を続けたいと思いますか。(SA)</t>
  </si>
  <si>
    <t>収入を伴う仕事をしたい（続けたい）</t>
  </si>
  <si>
    <t>収入を伴う仕事をしたくない（辞めたい）</t>
  </si>
  <si>
    <t>Q18</t>
  </si>
  <si>
    <t>Q18　今後、あなたは、収入を伴う仕事をしたいと思いますか。現在、収入を伴う仕事をされている方は、今後も収入を伴う仕事を続けたいと思いますか。</t>
  </si>
  <si>
    <t>表頭:[Q19]Q19　あなたが収入を伴う仕事をしたい（続けたい）と思われるのは、主にどのような理由からですか。(SA)</t>
  </si>
  <si>
    <t xml:space="preserve">    アイテム条件:Q18(1)</t>
  </si>
  <si>
    <t>収入がほしいから</t>
  </si>
  <si>
    <t>仕事そのものが面白いから、自分の活力になるから</t>
  </si>
  <si>
    <t>仕事を通じて友人や仲間を得ることができるから</t>
  </si>
  <si>
    <t>働くのは体によいから、老化を防ぐから</t>
  </si>
  <si>
    <t>自分の知識・能力を生かせるから</t>
  </si>
  <si>
    <t>Q19</t>
  </si>
  <si>
    <t>Q19　あなたが収入を伴う仕事をしたい（続けたい）と思われるのは、主にどのような理由からですか。</t>
  </si>
  <si>
    <t>Q18(1)</t>
  </si>
  <si>
    <t>表頭:[Q20]Q20　あなたが収入を伴う仕事をしたくない（辞めたい）と思われるのは、主にどのような理由からですか。(SA)</t>
  </si>
  <si>
    <t xml:space="preserve">    アイテム条件:Q18(2)</t>
  </si>
  <si>
    <t>仕事以外にしたい事があるから</t>
  </si>
  <si>
    <t>健康上の理由で働けないから</t>
  </si>
  <si>
    <t>自分に適した仕事がないから</t>
  </si>
  <si>
    <t>ゆっくりとした生活がしたいから</t>
  </si>
  <si>
    <t>家族の介護のため働けないから</t>
  </si>
  <si>
    <t>Q20</t>
  </si>
  <si>
    <t>Q20　あなたが収入を伴う仕事をしたくない（辞めたい）と思われるのは、主にどのような理由からですか。</t>
  </si>
  <si>
    <t>Q18(2)</t>
  </si>
  <si>
    <t>表頭:[Q21]Q21　あなたは、現在お住まいの住宅にどのような問題を感じていますか。(MA)</t>
  </si>
  <si>
    <t>住宅が狭い</t>
  </si>
  <si>
    <t>部屋数が少ない</t>
  </si>
  <si>
    <t>住宅が広すぎる</t>
  </si>
  <si>
    <t>部屋数が多すぎる</t>
  </si>
  <si>
    <t>台所、便所、浴室などの設備が使いにくい</t>
  </si>
  <si>
    <t>段差や階段等があり使いにくい</t>
  </si>
  <si>
    <t>住まいが古くなり、いたんでいる</t>
  </si>
  <si>
    <t>家賃、税金、住宅維持費など住宅に関する経済的負担が重い</t>
  </si>
  <si>
    <t>転居を迫られる心配がある</t>
  </si>
  <si>
    <t>日当たりや風通しが悪い</t>
  </si>
  <si>
    <t>防犯設備が整っていない</t>
  </si>
  <si>
    <t>地震、火事などに対する防災設備が不十分である</t>
  </si>
  <si>
    <t>断熱性や省エネ性能が不十分である</t>
  </si>
  <si>
    <t>プライバシーが保てない</t>
  </si>
  <si>
    <t>何も問題点を感じていない</t>
  </si>
  <si>
    <t>問題を感じている（再掲）</t>
  </si>
  <si>
    <t>Q21</t>
  </si>
  <si>
    <t>Q21　あなたは、現在お住まいの住宅にどのような問題を感じていますか。</t>
  </si>
  <si>
    <t>表頭:[Q22]Q22　もし、あなたの心身の機能が低下して、車いすや介助者が必要になった場合、あなたの住宅は住みやすいですか。現在、車いすや介助者を必要としている場合は、現状をお答え下さい。(SA)</t>
  </si>
  <si>
    <t>住みやすい</t>
  </si>
  <si>
    <t>まあ住みやすい</t>
  </si>
  <si>
    <t>多少問題がある</t>
  </si>
  <si>
    <t>非常に問題がある</t>
  </si>
  <si>
    <t>住みやすい（再掲）</t>
  </si>
  <si>
    <t>問題がある（再掲）</t>
  </si>
  <si>
    <t>Q22</t>
  </si>
  <si>
    <t>Q22　もし、あなたの心身の機能が低下して、車いすや介助者が必要になった場合、あなたの住宅は住みやすいですか。現在、車いすや介助者を必要としている場合は、現状をお答え下さい。</t>
  </si>
  <si>
    <t>表頭:[Q23]Q23　もし、あなたの心身の機能が低下して、車いすや介助者が必要になった場合、自宅に留まりたいですか。それともどこかへ引っ越したいですか。(SA)</t>
  </si>
  <si>
    <t>現在のまま、自宅に留まりたい</t>
  </si>
  <si>
    <t>改築の上、自宅に留まりたい</t>
  </si>
  <si>
    <t>子供の住宅へ引っ越したい</t>
  </si>
  <si>
    <t>高齢者用住宅へ引っ越したい</t>
  </si>
  <si>
    <t>老人ホームへ入居したい</t>
  </si>
  <si>
    <t>病院に入院したい</t>
  </si>
  <si>
    <t>別の住宅へ引っ越したい</t>
  </si>
  <si>
    <t>自宅に留まりたい（再掲）</t>
  </si>
  <si>
    <t>Q23</t>
  </si>
  <si>
    <t>Q23　もし、あなたの心身の機能が低下して、車いすや介助者が必要になった場合、自宅に留まりたいですか。それともどこかへ引っ越したいですか。</t>
  </si>
  <si>
    <t>表頭:[Q24]Q24　あなたが、ふだん外出する時の手段をお答え下さい。(MA)</t>
  </si>
  <si>
    <t>徒歩</t>
  </si>
  <si>
    <t>自転車</t>
  </si>
  <si>
    <t>バイク・スクーター</t>
  </si>
  <si>
    <t>自分で運転する自動車</t>
  </si>
  <si>
    <t>家族などの運転する自動車</t>
  </si>
  <si>
    <t>バス・路面電車</t>
  </si>
  <si>
    <t>電車・地下鉄</t>
  </si>
  <si>
    <t>タクシー</t>
  </si>
  <si>
    <t>自分で操作する車いす</t>
  </si>
  <si>
    <t>介助者が必要な車いす</t>
  </si>
  <si>
    <t>Q24</t>
  </si>
  <si>
    <t>Q24　あなたが、ふだん外出する時の手段をお答え下さい。</t>
  </si>
  <si>
    <t>表頭:[Q25]Q25　あなたは、外出するにあたって不便に思ったり、気になったりすることがありますか。(MA)</t>
  </si>
  <si>
    <t>道路に段差があったり、道路が狭い、滑りやすい</t>
  </si>
  <si>
    <t>歩道がない、または歩道が狭い、歩きにくい</t>
  </si>
  <si>
    <t>信号機がない、横断歩道がない、歩道橋を渡るなど、道路の横断がしにくい</t>
  </si>
  <si>
    <t>道路や歩道が混雑している、人込みが激しい</t>
  </si>
  <si>
    <t>放置自転車や看板などのために歩きにくい</t>
  </si>
  <si>
    <t>標識や案内表示が少ない、わかりにくい</t>
  </si>
  <si>
    <t>夜間の道路照明が暗い、街路灯が少ない</t>
  </si>
  <si>
    <t>バスや電車の本数が少ない</t>
  </si>
  <si>
    <t>バスや電車の車両のステップが高く、利用しにくい</t>
  </si>
  <si>
    <t>駅に階段が多く、エスカレーター、エレベーターが少ない</t>
  </si>
  <si>
    <t>駅などの料金表示が見づらい、自動販売機などが使いにくい（使い方がわからない）</t>
  </si>
  <si>
    <t>交通機関も含めて、セルフレジ・キャッシュレス決済が使いにくい（使い方がわからない）</t>
  </si>
  <si>
    <t>駐車場、駐輪場が少ない</t>
  </si>
  <si>
    <t>トイレが少ない、汚い、使いづらい</t>
  </si>
  <si>
    <t>ちょっと休むベンチや休憩所が少ない</t>
  </si>
  <si>
    <t>特に不便なことはない</t>
  </si>
  <si>
    <t>不便なことがある（再掲）</t>
  </si>
  <si>
    <t>Q25</t>
  </si>
  <si>
    <t>Q25　あなたは、外出するにあたって不便に思ったり、気になったりすることがありますか。</t>
  </si>
  <si>
    <t>表頭:[Q26]Q26　あなたは、ふだんどの程度人（同居の家族、ホームヘルパー等を含む。）と直接会って話をしますか。(SA)</t>
  </si>
  <si>
    <t>週に４、５回</t>
  </si>
  <si>
    <t>週に２、３回</t>
  </si>
  <si>
    <t>週に１回</t>
  </si>
  <si>
    <t>Q26</t>
  </si>
  <si>
    <t>Q26　あなたは、ふだんどの程度人（同居の家族、ホームヘルパー等を含む。）と直接会って話をしますか。</t>
  </si>
  <si>
    <t>表頭:[Q27]Q27　あなたは、日常生活のちょっとした困りごと（電球の交換や庭の手入れなど）が、様々な理由で一人ではできなくなったとき、同居の家族以外に頼れる人がいますか。(MA)</t>
  </si>
  <si>
    <t>別居の家族・親族</t>
  </si>
  <si>
    <t>友人</t>
  </si>
  <si>
    <t>近所の人</t>
  </si>
  <si>
    <t>地域活動団体・ボランティア活動団体</t>
  </si>
  <si>
    <t>民間サービス事業者</t>
  </si>
  <si>
    <t>頼れる人はいない</t>
  </si>
  <si>
    <t>頼れる人がいる（再掲）</t>
  </si>
  <si>
    <t>Q27</t>
  </si>
  <si>
    <t>Q27　あなたは、日常生活のちょっとした困りごと（電球の交換や庭の手入れなど）が、様々な理由で一人ではできなくなったとき、同居の家族以外に頼れる人がいますか。</t>
  </si>
  <si>
    <t>表頭:[Q28]Q28　あなたは、ふだん、近所の人と、どのようなお付き合いをしていますか。(MA)</t>
  </si>
  <si>
    <t>お茶や食事を一緒にする</t>
  </si>
  <si>
    <t>趣味をともにする</t>
  </si>
  <si>
    <t>相談ごとがあった時、相談したり、相談されたりする</t>
  </si>
  <si>
    <t>家事やちょっとした用事をしたり、してもらったりする</t>
  </si>
  <si>
    <t>病気の時に助け合う</t>
  </si>
  <si>
    <t>物をあげたりもらったりする</t>
  </si>
  <si>
    <t>外でちょっと立ち話をする程度</t>
  </si>
  <si>
    <t>近所の人とのつきあいがない（どれにもあてはまらない）</t>
  </si>
  <si>
    <t>近所の人との付き合いがある（再掲）</t>
  </si>
  <si>
    <t>Q28</t>
  </si>
  <si>
    <t>Q28　あなたは、ふだん、近所の人と、どのようなお付き合いをしていますか。</t>
  </si>
  <si>
    <t>表頭:[Q29]Q29　あなたは、家族以外の人で相談し合ったり、世話をし合ったりする親しい友人が何人いますか。(SA)</t>
  </si>
  <si>
    <t>親しい友人が１人いる</t>
  </si>
  <si>
    <t>親しい友人が２人以上いる</t>
  </si>
  <si>
    <t>親しい友人はいない</t>
  </si>
  <si>
    <t>親しい友人がいる（再掲）</t>
  </si>
  <si>
    <t>Q29</t>
  </si>
  <si>
    <t>Q29　あなたは、家族以外の人で相談し合ったり、世話をし合ったりする親しい友人が何人いますか。</t>
  </si>
  <si>
    <t>表頭:[Q30]Q30　あなたはどの程度、孤独であると感じることがありますか。(SA)</t>
  </si>
  <si>
    <t>全くない</t>
  </si>
  <si>
    <t>たまにある</t>
  </si>
  <si>
    <t>しばしばある</t>
  </si>
  <si>
    <t>常にある</t>
  </si>
  <si>
    <t>Q30</t>
  </si>
  <si>
    <t>Q30　あなたはどの程度、孤独であると感じることがありますか。</t>
  </si>
  <si>
    <t>表頭:[Q31]Q31　あなたは福祉や環境を改善することなどを目的としたボランティア活動その他の社会活動を行っていますか。(MA)</t>
  </si>
  <si>
    <t>近隣の公園や道路などの清掃等の美化活動</t>
  </si>
  <si>
    <t>地域行事、まちづくり、自治会などの活動</t>
  </si>
  <si>
    <t>環境保全・自然保護活動</t>
  </si>
  <si>
    <t>交通安全や防犯・防災に関する活動</t>
  </si>
  <si>
    <t>子供や青少年の健全育成に関する活動</t>
  </si>
  <si>
    <t>高齢者や障害者の話し相手や身の回りの世話</t>
  </si>
  <si>
    <t>医療機関や福祉施設等での手伝い・支援活動</t>
  </si>
  <si>
    <t>国際交流・国際支援活動</t>
  </si>
  <si>
    <t>宗教・政治活動</t>
  </si>
  <si>
    <t>自分の趣味や技能などを活かした支援・指導活動</t>
  </si>
  <si>
    <t>以前には参加していたが、今は参加していない</t>
  </si>
  <si>
    <t>全く参加したことがない</t>
  </si>
  <si>
    <t>社会活動に参加している（再掲）</t>
  </si>
  <si>
    <t>社会活動に参加していない（再掲）</t>
  </si>
  <si>
    <t>Q31</t>
  </si>
  <si>
    <t>Q31　あなたは福祉や環境を改善することなどを目的としたボランティア活動その他の社会活動を行っていますか。</t>
  </si>
  <si>
    <t>表頭:[Q32]Q32　あなたがこのような社会活動に現在参加していない理由をお答え下さい。(MA)</t>
  </si>
  <si>
    <t xml:space="preserve">    アイテム条件:Q31(12:13)</t>
  </si>
  <si>
    <t>関心がない</t>
  </si>
  <si>
    <t>やりたい活動がみつからない</t>
  </si>
  <si>
    <t>近くに適当な場が見つからない</t>
  </si>
  <si>
    <t>一緒にやる仲間がみつからない</t>
  </si>
  <si>
    <t>家族や周囲の理解が得にくい</t>
  </si>
  <si>
    <t>家族の介護をしている</t>
  </si>
  <si>
    <t>これまでのキャリアにふさわしくない</t>
  </si>
  <si>
    <t>他にやりたいことがある</t>
  </si>
  <si>
    <t>時間的・精神的ゆとりがない</t>
  </si>
  <si>
    <t>健康上の理由、体力に自信がない</t>
  </si>
  <si>
    <t>団体内での人間関係がわずらわしい</t>
  </si>
  <si>
    <t>経済的余裕がない</t>
  </si>
  <si>
    <t>Q32</t>
  </si>
  <si>
    <t>Q32　あなたがこのような社会活動に現在参加していない理由をお答え下さい。</t>
  </si>
  <si>
    <t>Q31(12:13)</t>
  </si>
  <si>
    <t>表頭:[Q33]Q33　あなた（配偶者あるいはパートナーがいる場合はお二人）は、情報収集や情報伝達のために、以下の情報通信機器を所有していますか。(MA)</t>
  </si>
  <si>
    <t>固定電話</t>
  </si>
  <si>
    <t>ファックス</t>
  </si>
  <si>
    <t>テレビ</t>
  </si>
  <si>
    <t>ラジオ</t>
  </si>
  <si>
    <t>携帯電話</t>
  </si>
  <si>
    <t>スマートフォン</t>
  </si>
  <si>
    <t>タブレット</t>
  </si>
  <si>
    <t>パソコン</t>
  </si>
  <si>
    <t>インターネット接続ゲーム機</t>
  </si>
  <si>
    <t>いずれも所有していない</t>
  </si>
  <si>
    <t>所有している情報通信機器がある（再掲）</t>
  </si>
  <si>
    <t>Q33</t>
  </si>
  <si>
    <t>Q33　あなた（配偶者あるいはパートナーがいる場合はお二人）は、情報収集や情報伝達のために、以下の情報通信機器を所有していますか。</t>
  </si>
  <si>
    <t>表頭:[Q34]Q34　あなた（配偶者あるいはパートナーがいる場合はお二人）は、情報収集や情報伝達のために、 ふだん、以下の情報通信機器を利用していますか。(MA)</t>
  </si>
  <si>
    <t>いずれも利用していない</t>
  </si>
  <si>
    <t>利用している情報通信機器がある（再掲）</t>
  </si>
  <si>
    <t>Q34</t>
  </si>
  <si>
    <t>Q34　あなた（配偶者あるいはパートナーがいる場合はお二人）は、情報収集や情報伝達のために、 ふだん、以下の情報通信機器を利用していますか。</t>
  </si>
  <si>
    <t>表頭:[Q35]Q35　あなたは、情報通信機器を使って、どのようなことをされますか。(MA)</t>
  </si>
  <si>
    <t>ファックスで家族・友人などと連絡をとる</t>
  </si>
  <si>
    <t>パソコンの電子メールで家族・友人などと連絡をとる</t>
  </si>
  <si>
    <t>携帯電話・スマートフォンで家族・友人などと連絡をとる（携帯電話のメールを含む。）</t>
  </si>
  <si>
    <t>インターネットで情報を集めたり、ショッピングをする</t>
  </si>
  <si>
    <t>ＳＮＳ(Facebook,X(旧Twitter),LINE,Instagram など)を利用する</t>
  </si>
  <si>
    <t>ホームページやブログへの書き込みまたは開設・更新をする</t>
  </si>
  <si>
    <t>ネットバンキングや金融取引（証券・保険取引など）をする</t>
  </si>
  <si>
    <t>行政の手続きをインターネットで行う（電子政府・電子自治体）</t>
  </si>
  <si>
    <t>オンライン診療</t>
  </si>
  <si>
    <t>ゲーム</t>
  </si>
  <si>
    <t>いずれも使わない</t>
  </si>
  <si>
    <t>Q35</t>
  </si>
  <si>
    <t>Q35　あなたは、情報通信機器を使って、どのようなことをされますか。</t>
  </si>
  <si>
    <t>表頭:[Q36]Q36　情報通信機器をお使いにならないのはなぜですか。(MA)</t>
  </si>
  <si>
    <t xml:space="preserve">    アイテム条件:Q35(11)</t>
  </si>
  <si>
    <t>必要性を感じないから</t>
  </si>
  <si>
    <t>使い方がわからないから</t>
  </si>
  <si>
    <t>購入場所、購入方法などがわからないから</t>
  </si>
  <si>
    <t>使い方を教えてくれる人がいないから</t>
  </si>
  <si>
    <t>お金がかかるから</t>
  </si>
  <si>
    <t>文字が見にくいから</t>
  </si>
  <si>
    <t>インターネットを利用した詐欺（フィッシング詐欺やアカウントの乗っ取りなど）が不安だから</t>
  </si>
  <si>
    <t>Q36</t>
  </si>
  <si>
    <t>Q36　情報通信機器をお使いにならないのはなぜですか。</t>
  </si>
  <si>
    <t>Q35(11)</t>
  </si>
  <si>
    <t>表頭:[Q37]Q37　あなたは、現在、どの程度生きがい（喜びや楽しみ）を感じていますか。(SA)</t>
  </si>
  <si>
    <t>大変感じている</t>
  </si>
  <si>
    <t>多少感じている</t>
  </si>
  <si>
    <t>どちらとも言えない</t>
  </si>
  <si>
    <t>あまり感じていない</t>
  </si>
  <si>
    <t>まったく感じていない</t>
  </si>
  <si>
    <t>生きがいを感じている（再掲）</t>
  </si>
  <si>
    <t>生きがいを感じていない（再掲）</t>
  </si>
  <si>
    <t>Q37</t>
  </si>
  <si>
    <t>Q37　あなたは、現在、どの程度生きがい（喜びや楽しみ）を感じていますか。</t>
  </si>
  <si>
    <t>表頭:[Q38]Q38　あなたが生きがい（生きていることの喜びや楽しみを実感すること）を感じるのはどのような時ですか。(MA)</t>
  </si>
  <si>
    <t>仕事に打ち込んでいる時</t>
  </si>
  <si>
    <t>勉強や教養などに取り組んでいる時</t>
  </si>
  <si>
    <t>趣味やスポーツに熱中している時</t>
  </si>
  <si>
    <t>夫婦団らんの時</t>
  </si>
  <si>
    <t>子供や孫など家族との団らんの時</t>
  </si>
  <si>
    <t>友人や知人と雑談している時</t>
  </si>
  <si>
    <t>テレビを見たり、ラジオを聞いている時</t>
  </si>
  <si>
    <t>社会奉仕や地域活動をしている時</t>
  </si>
  <si>
    <t>旅行に行っている時</t>
  </si>
  <si>
    <t>他人から感謝された時</t>
  </si>
  <si>
    <t>収入があった時</t>
  </si>
  <si>
    <t>おいしい物を食べている時</t>
  </si>
  <si>
    <t>若い世代と交流している時</t>
  </si>
  <si>
    <t>おしゃれをする時</t>
  </si>
  <si>
    <t>犬や猫などのペットと過ごす時</t>
  </si>
  <si>
    <t>Q38</t>
  </si>
  <si>
    <t>Q38　あなたが生きがい（生きていることの喜びや楽しみを実感すること）を感じるのはどのような時ですか。</t>
  </si>
  <si>
    <t>表頭:[Q39]Q39　総合的にみて、あなたは現在の生活に満足していますか。(SA)</t>
  </si>
  <si>
    <t>満足している</t>
  </si>
  <si>
    <t>まあ満足している</t>
  </si>
  <si>
    <t>やや不満である</t>
  </si>
  <si>
    <t>不満である</t>
  </si>
  <si>
    <t>満足している（再掲）</t>
  </si>
  <si>
    <t>不満である（再掲）</t>
  </si>
  <si>
    <t>Q39</t>
  </si>
  <si>
    <t>Q39　総合的にみて、あなたは現在の生活に満足していますか。</t>
  </si>
  <si>
    <t>表頭:[Q40]Q40　あなたが大切だと思う、高齢者に対する政策や支援はどれですか。(MA)</t>
  </si>
  <si>
    <t>働く機会の提供</t>
  </si>
  <si>
    <t>公的な年金制度</t>
  </si>
  <si>
    <t>老後のための個人的な財産形成（財形、個人年金等）の支援</t>
  </si>
  <si>
    <t>医療サービス</t>
  </si>
  <si>
    <t>介護や福祉サービス</t>
  </si>
  <si>
    <t>ボランティア活動のための機会の提供</t>
  </si>
  <si>
    <t>学習のための機会の提供</t>
  </si>
  <si>
    <t>高齢者向けの住宅</t>
  </si>
  <si>
    <t>高齢者に配慮した街づくり（交通機関、道路等の整備）</t>
  </si>
  <si>
    <t>事故や犯罪被害防止（財産目当ての犯罪、交通事故等）</t>
  </si>
  <si>
    <t>高齢者の人権について、一般市民の理解の促進</t>
  </si>
  <si>
    <t>孤立しないためのつながりや交流機会の提供</t>
  </si>
  <si>
    <t>フレイル予防や健康増進のための取組の機会の提供</t>
  </si>
  <si>
    <t>認知症に関する政策</t>
  </si>
  <si>
    <t>Q40</t>
  </si>
  <si>
    <t>Q40　あなたが大切だと思う、高齢者に対する政策や支援はどれですか。</t>
  </si>
  <si>
    <t>表頭:[Q41]Q41　「老後の生活」における生活費について、あなたは、主にどのようにまかなわれるべきだと思いますか。(SA)</t>
  </si>
  <si>
    <t>老後の生活費は、働けるうちに準備すべきである</t>
  </si>
  <si>
    <t>老後の生活費は、家族が面倒をみるべきである</t>
  </si>
  <si>
    <t>老後の生活費は、社会保障など公的な援助によってまかなわれるべきである</t>
  </si>
  <si>
    <t>Q41</t>
  </si>
  <si>
    <t>Q41　「老後の生活」における生活費について、あなたは、主にどのようにまかなわれるべきだと思いますか。</t>
  </si>
  <si>
    <t>表頭:[Q42]Q42　あなたが、家や職場以外に、居心地がよいと感じられる居場所はどこですか。(MA)</t>
  </si>
  <si>
    <t>飲食店</t>
  </si>
  <si>
    <t>デパート・商業施設</t>
  </si>
  <si>
    <t>娯楽施設</t>
  </si>
  <si>
    <t>スポーツジム・温泉施設</t>
  </si>
  <si>
    <t>動物園・水族館</t>
  </si>
  <si>
    <t>美術館・博物館</t>
  </si>
  <si>
    <t>図書館</t>
  </si>
  <si>
    <t>公民館・文化センター・習い事・サークル・ボランティア</t>
  </si>
  <si>
    <t>公園・海・川・湖・山</t>
  </si>
  <si>
    <t>居心地がよいと感じられる居場所がある（再掲）</t>
  </si>
  <si>
    <t>Q42</t>
  </si>
  <si>
    <t>Q42　あなたが、家や職場以外に、居心地がよいと感じられる居場所はどこですか。</t>
  </si>
  <si>
    <t>表頭:[Q43]Q43　あなたは、次にあげる知識やスキルの分野の中で、新しく得たいと思うものはありますか。(MA)</t>
  </si>
  <si>
    <t>地域活動・ボランティア活動に関する知識・スキル</t>
  </si>
  <si>
    <t>健康・福祉・介護に関する知識・スキル</t>
  </si>
  <si>
    <t>育児・保育に関する知識・スキル</t>
  </si>
  <si>
    <t>趣味・教養に関する知識・スキル</t>
  </si>
  <si>
    <t>料理などの日常生活に関する知識・スキル</t>
  </si>
  <si>
    <t>資産運用に関する知識・スキル</t>
  </si>
  <si>
    <t>デジタルスキル（パソコン、スマートフォン、SNSの使い方など）に関する知識・スキル</t>
  </si>
  <si>
    <t>防災や災害時の対応方法（避難場所情報、備蓄方法など）に関する知識・スキル</t>
  </si>
  <si>
    <t>特になし</t>
  </si>
  <si>
    <t>新しく得たい知識やスキルがある（再掲）</t>
  </si>
  <si>
    <t>Q43</t>
  </si>
  <si>
    <t>Q43　あなたは、次にあげる知識やスキルの分野の中で、新しく得たいと思うものはありますか。</t>
  </si>
  <si>
    <t>表頭:[n_Region_US]地域（アメリカ）(SA)</t>
  </si>
  <si>
    <t xml:space="preserve">    アイテム条件:Country(2)</t>
  </si>
  <si>
    <t>n_Region_US</t>
  </si>
  <si>
    <t>地域（アメリカ）</t>
  </si>
  <si>
    <t>Country(2)</t>
  </si>
  <si>
    <t>表頭:[n_Size_US]都市規模（アメリカ）(SA)</t>
  </si>
  <si>
    <t>n_Size_US</t>
  </si>
  <si>
    <t>都市規模（アメリカ）</t>
  </si>
  <si>
    <t>表頭:[n_Size2_US]都市規模２（アメリカ）(SA)</t>
  </si>
  <si>
    <t>都市部</t>
  </si>
  <si>
    <t>非都市部</t>
  </si>
  <si>
    <t>n_Size2_US</t>
  </si>
  <si>
    <t>都市規模２（アメリカ）</t>
  </si>
  <si>
    <t>表頭:[n_Mode_US]回収（アメリカ）(SA)</t>
  </si>
  <si>
    <t>インターネット</t>
  </si>
  <si>
    <t>電話</t>
  </si>
  <si>
    <t>n_Mode_US</t>
  </si>
  <si>
    <t>回収（アメリカ）</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</si>
</sst>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0"/>
  </numFmts>
  <fonts count="7" x14ac:knownFonts="1">
    <font>
      <sz val="11"/>
      <color theme="1"/>
      <name val="游ゴシック"/>
      <family val="2"/>
      <scheme val="minor"/>
    </font>
    <font>
      <sz val="9"/>
      <color theme="1"/>
      <name val="Meiryo UI"/>
      <family val="3"/>
      <charset val="128"/>
    </font>
    <font>
      <sz val="9"/>
      <color rgb="FF000000"/>
      <name val="Meiryo UI"/>
      <family val="3"/>
      <charset val="128"/>
    </font>
    <font>
      <sz val="9"/>
      <color rgb="FF0000FF"/>
      <name val="Meiryo UI"/>
      <family val="3"/>
      <charset val="128"/>
    </font>
    <font>
      <u/>
      <sz val="9"/>
      <color rgb="FF0000FF"/>
      <name val="Meiryo UI"/>
      <family val="3"/>
      <charset val="128"/>
    </font>
    <font>
      <u/>
      <sz val="11"/>
      <color theme="10"/>
      <name val="游ゴシック"/>
      <family val="2"/>
      <scheme val="minor"/>
    </font>
    <font>
      <sz val="6"/>
      <name val="游ゴシック"/>
      <family val="3"/>
      <charset val="128"/>
      <scheme val="minor"/>
    </font>
  </fonts>
  <fills count="5">
    <fill>
      <patternFill patternType="none"/>
    </fill>
    <fill>
      <patternFill patternType="gray125"/>
    </fill>
    <fill>
      <patternFill patternType="solid">
        <fgColor rgb="FFFFFFFF"/>
        <bgColor indexed="64"/>
      </patternFill>
    </fill>
    <fill>
      <patternFill patternType="solid">
        <fgColor rgb="FFDCDCDC"/>
        <bgColor indexed="64"/>
      </patternFill>
    </fill>
    <fill>
      <patternFill patternType="solid">
        <fgColor rgb="FFDAEEF3"/>
        <bgColor indexed="64"/>
      </patternFill>
    </fill>
  </fills>
  <borders count="34">
    <border>
      <left/>
      <right/>
      <top/>
      <bottom/>
      <diagonal/>
    </border>
    <border>
      <left style="hair">
        <color indexed="64"/>
      </left>
      <right style="hair">
        <color indexed="64"/>
      </right>
      <top style="hair">
        <color indexed="64"/>
      </top>
      <bottom/>
      <diagonal/>
    </border>
    <border>
      <left style="hair">
        <color indexed="64"/>
      </left>
      <right style="hair">
        <color indexed="64"/>
      </right>
      <top style="thin">
        <color indexed="64"/>
      </top>
      <bottom/>
      <diagonal/>
    </border>
    <border>
      <left style="thin">
        <color indexed="64"/>
      </left>
      <right style="thin">
        <color indexed="64"/>
      </right>
      <top style="hair">
        <color indexed="64"/>
      </top>
      <bottom/>
      <diagonal/>
    </border>
    <border>
      <left style="thin">
        <color indexed="64"/>
      </left>
      <right/>
      <top style="thin">
        <color indexed="64"/>
      </top>
      <bottom/>
      <diagonal/>
    </border>
    <border>
      <left style="thin">
        <color indexed="64"/>
      </left>
      <right/>
      <top style="hair">
        <color indexed="64"/>
      </top>
      <bottom/>
      <diagonal/>
    </border>
    <border>
      <left/>
      <right/>
      <top style="thin">
        <color indexed="64"/>
      </top>
      <bottom/>
      <diagonal/>
    </border>
    <border>
      <left/>
      <right/>
      <top style="hair">
        <color indexed="64"/>
      </top>
      <bottom/>
      <diagonal/>
    </border>
    <border>
      <left style="thin">
        <color indexed="64"/>
      </left>
      <right style="thin">
        <color indexed="64"/>
      </right>
      <top style="thin">
        <color indexed="64"/>
      </top>
      <bottom/>
      <diagonal/>
    </border>
    <border>
      <left style="thin">
        <color indexed="64"/>
      </left>
      <right/>
      <top/>
      <bottom/>
      <diagonal/>
    </border>
    <border>
      <left/>
      <right style="hair">
        <color indexed="64"/>
      </right>
      <top style="hair">
        <color indexed="64"/>
      </top>
      <bottom/>
      <diagonal/>
    </border>
    <border>
      <left style="hair">
        <color indexed="64"/>
      </left>
      <right style="thin">
        <color indexed="64"/>
      </right>
      <top style="hair">
        <color indexed="64"/>
      </top>
      <bottom/>
      <diagonal/>
    </border>
    <border>
      <left style="hair">
        <color indexed="64"/>
      </left>
      <right style="hair">
        <color indexed="64"/>
      </right>
      <top/>
      <bottom style="thin">
        <color indexed="64"/>
      </bottom>
      <diagonal/>
    </border>
    <border>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hair">
        <color indexed="64"/>
      </right>
      <top/>
      <bottom/>
      <diagonal/>
    </border>
    <border>
      <left style="hair">
        <color indexed="64"/>
      </left>
      <right style="hair">
        <color indexed="64"/>
      </right>
      <top style="hair">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right/>
      <top style="hair">
        <color indexed="64"/>
      </top>
      <bottom style="thin">
        <color indexed="64"/>
      </bottom>
      <diagonal/>
    </border>
    <border>
      <left style="thin">
        <color indexed="64"/>
      </left>
      <right style="hair">
        <color indexed="64"/>
      </right>
      <top style="thin">
        <color indexed="64"/>
      </top>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hair">
        <color indexed="64"/>
      </left>
      <right style="thin">
        <color indexed="64"/>
      </right>
      <top/>
      <bottom style="thin">
        <color indexed="64"/>
      </bottom>
      <diagonal/>
    </border>
    <border>
      <left style="thin">
        <color indexed="64"/>
      </left>
      <right/>
      <top style="hair">
        <color indexed="64"/>
      </top>
      <bottom style="thin">
        <color indexed="64"/>
      </bottom>
      <diagonal/>
    </border>
    <border>
      <left style="thin">
        <color indexed="64"/>
      </left>
      <right style="thin">
        <color indexed="64"/>
      </right>
      <top/>
      <bottom/>
      <diagonal/>
    </border>
    <border>
      <left style="thin">
        <color indexed="64"/>
      </left>
      <right style="hair">
        <color indexed="64"/>
      </right>
      <top/>
      <bottom style="thin">
        <color indexed="64"/>
      </bottom>
      <diagonal/>
    </border>
    <border>
      <left style="thin">
        <color indexed="64"/>
      </left>
      <right style="thin">
        <color indexed="64"/>
      </right>
      <top style="hair">
        <color indexed="64"/>
      </top>
      <bottom style="thin">
        <color indexed="64"/>
      </bottom>
      <diagonal/>
    </border>
    <border>
      <left style="hair">
        <color indexed="64"/>
      </left>
      <right style="thin">
        <color indexed="64"/>
      </right>
      <top/>
      <bottom/>
      <diagonal/>
    </border>
    <border>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5" fillId="0" borderId="0" applyNumberFormat="0" applyFill="0" applyBorder="0" applyAlignment="0" applyProtection="0"/>
  </cellStyleXfs>
  <cellXfs count="114">
    <xf numFmtId="0" fontId="0" fillId="0" borderId="0" xfId="0"/>
    <xf numFmtId="176" fontId="1" fillId="2" borderId="1" xfId="0" applyNumberFormat="1" applyFont="1" applyFill="1" applyBorder="1"/>
    <xf numFmtId="177" fontId="1" fillId="2" borderId="1" xfId="0" applyNumberFormat="1" applyFont="1" applyFill="1" applyBorder="1"/>
    <xf numFmtId="176" fontId="2" fillId="3" borderId="1" xfId="0" applyNumberFormat="1" applyFont="1" applyFill="1" applyBorder="1"/>
    <xf numFmtId="176" fontId="1" fillId="2" borderId="2" xfId="0" applyNumberFormat="1" applyFont="1" applyFill="1" applyBorder="1"/>
    <xf numFmtId="177" fontId="1" fillId="2" borderId="2" xfId="0" applyNumberFormat="1" applyFont="1" applyFill="1" applyBorder="1"/>
    <xf numFmtId="177" fontId="2" fillId="3" borderId="1" xfId="0" applyNumberFormat="1" applyFont="1" applyFill="1" applyBorder="1"/>
    <xf numFmtId="0" fontId="2" fillId="3" borderId="1" xfId="0" applyFont="1" applyFill="1" applyBorder="1" applyAlignment="1">
      <alignment horizontal="right"/>
    </xf>
    <xf numFmtId="176" fontId="1" fillId="2" borderId="3" xfId="0" applyNumberFormat="1" applyFont="1" applyFill="1" applyBorder="1"/>
    <xf numFmtId="49" fontId="1" fillId="2" borderId="5" xfId="0" applyNumberFormat="1" applyFont="1" applyFill="1" applyBorder="1" applyAlignment="1">
      <alignment horizontal="left" wrapText="1"/>
    </xf>
    <xf numFmtId="49" fontId="1" fillId="2" borderId="4" xfId="0" applyNumberFormat="1" applyFont="1" applyFill="1" applyBorder="1" applyAlignment="1">
      <alignment horizontal="left" wrapText="1"/>
    </xf>
    <xf numFmtId="0" fontId="1" fillId="2" borderId="6" xfId="0" applyFont="1" applyFill="1" applyBorder="1"/>
    <xf numFmtId="0" fontId="1" fillId="2" borderId="7" xfId="0" applyFont="1" applyFill="1" applyBorder="1"/>
    <xf numFmtId="176" fontId="2" fillId="3" borderId="3" xfId="0" applyNumberFormat="1" applyFont="1" applyFill="1" applyBorder="1"/>
    <xf numFmtId="176" fontId="1" fillId="2" borderId="8" xfId="0" applyNumberFormat="1" applyFont="1" applyFill="1" applyBorder="1"/>
    <xf numFmtId="0" fontId="1" fillId="2" borderId="1" xfId="0" applyFont="1" applyFill="1" applyBorder="1" applyAlignment="1">
      <alignment horizontal="right"/>
    </xf>
    <xf numFmtId="176" fontId="1" fillId="2" borderId="10" xfId="0" applyNumberFormat="1" applyFont="1" applyFill="1" applyBorder="1"/>
    <xf numFmtId="177" fontId="1" fillId="2" borderId="11" xfId="0" applyNumberFormat="1" applyFont="1" applyFill="1" applyBorder="1"/>
    <xf numFmtId="176" fontId="1" fillId="2" borderId="11" xfId="0" applyNumberFormat="1" applyFont="1" applyFill="1" applyBorder="1"/>
    <xf numFmtId="176" fontId="2" fillId="3" borderId="2" xfId="0" applyNumberFormat="1" applyFont="1" applyFill="1" applyBorder="1"/>
    <xf numFmtId="177" fontId="1" fillId="2" borderId="10" xfId="0" applyNumberFormat="1" applyFont="1" applyFill="1" applyBorder="1"/>
    <xf numFmtId="49" fontId="1" fillId="2" borderId="2" xfId="0" applyNumberFormat="1" applyFont="1" applyFill="1" applyBorder="1" applyAlignment="1">
      <alignment horizontal="left" vertical="top" wrapText="1"/>
    </xf>
    <xf numFmtId="0" fontId="1" fillId="2" borderId="12" xfId="0" applyFont="1" applyFill="1" applyBorder="1"/>
    <xf numFmtId="177" fontId="2" fillId="3" borderId="2" xfId="0" applyNumberFormat="1" applyFont="1" applyFill="1" applyBorder="1"/>
    <xf numFmtId="176" fontId="2" fillId="3" borderId="10" xfId="0" applyNumberFormat="1" applyFont="1" applyFill="1" applyBorder="1"/>
    <xf numFmtId="176" fontId="1" fillId="2" borderId="13" xfId="0" applyNumberFormat="1" applyFont="1" applyFill="1" applyBorder="1"/>
    <xf numFmtId="176" fontId="2" fillId="3" borderId="11" xfId="0" applyNumberFormat="1" applyFont="1" applyFill="1" applyBorder="1"/>
    <xf numFmtId="176" fontId="1" fillId="2" borderId="14" xfId="0" applyNumberFormat="1" applyFont="1" applyFill="1" applyBorder="1"/>
    <xf numFmtId="177" fontId="1" fillId="2" borderId="13" xfId="0" applyNumberFormat="1" applyFont="1" applyFill="1" applyBorder="1"/>
    <xf numFmtId="177" fontId="1" fillId="2" borderId="14" xfId="0" applyNumberFormat="1" applyFont="1" applyFill="1" applyBorder="1"/>
    <xf numFmtId="177" fontId="2" fillId="3" borderId="10" xfId="0" applyNumberFormat="1" applyFont="1" applyFill="1" applyBorder="1"/>
    <xf numFmtId="176" fontId="1" fillId="2" borderId="15" xfId="0" applyNumberFormat="1" applyFont="1" applyFill="1" applyBorder="1"/>
    <xf numFmtId="177" fontId="1" fillId="2" borderId="15" xfId="0" applyNumberFormat="1" applyFont="1" applyFill="1" applyBorder="1"/>
    <xf numFmtId="177" fontId="2" fillId="3" borderId="11" xfId="0" applyNumberFormat="1" applyFont="1" applyFill="1" applyBorder="1"/>
    <xf numFmtId="0" fontId="1" fillId="2" borderId="2" xfId="0" applyFont="1" applyFill="1" applyBorder="1" applyAlignment="1">
      <alignment horizontal="right"/>
    </xf>
    <xf numFmtId="176" fontId="1" fillId="2" borderId="16" xfId="0" applyNumberFormat="1" applyFont="1" applyFill="1" applyBorder="1"/>
    <xf numFmtId="177" fontId="1" fillId="2" borderId="16" xfId="0" applyNumberFormat="1" applyFont="1" applyFill="1" applyBorder="1"/>
    <xf numFmtId="0" fontId="2" fillId="3" borderId="11" xfId="0" applyFont="1" applyFill="1" applyBorder="1" applyAlignment="1">
      <alignment horizontal="right"/>
    </xf>
    <xf numFmtId="0" fontId="1" fillId="2" borderId="11" xfId="0" applyFont="1" applyFill="1" applyBorder="1" applyAlignment="1">
      <alignment horizontal="right"/>
    </xf>
    <xf numFmtId="0" fontId="2" fillId="3" borderId="10" xfId="0" applyFont="1" applyFill="1" applyBorder="1" applyAlignment="1">
      <alignment horizontal="right"/>
    </xf>
    <xf numFmtId="176" fontId="2" fillId="3" borderId="8" xfId="0" applyNumberFormat="1" applyFont="1" applyFill="1" applyBorder="1"/>
    <xf numFmtId="0" fontId="2" fillId="3" borderId="2" xfId="0" applyFont="1" applyFill="1" applyBorder="1" applyAlignment="1">
      <alignment horizontal="right"/>
    </xf>
    <xf numFmtId="0" fontId="1" fillId="0" borderId="0" xfId="0" applyFont="1"/>
    <xf numFmtId="0" fontId="1" fillId="2" borderId="10" xfId="0" applyFont="1" applyFill="1" applyBorder="1" applyAlignment="1">
      <alignment horizontal="right"/>
    </xf>
    <xf numFmtId="176" fontId="2" fillId="3" borderId="13" xfId="0" applyNumberFormat="1" applyFont="1" applyFill="1" applyBorder="1"/>
    <xf numFmtId="176" fontId="2" fillId="3" borderId="14" xfId="0" applyNumberFormat="1" applyFont="1" applyFill="1" applyBorder="1"/>
    <xf numFmtId="49" fontId="1" fillId="2" borderId="18" xfId="0" applyNumberFormat="1" applyFont="1" applyFill="1" applyBorder="1" applyAlignment="1">
      <alignment horizontal="left"/>
    </xf>
    <xf numFmtId="0" fontId="1" fillId="2" borderId="19" xfId="0" applyFont="1" applyFill="1" applyBorder="1"/>
    <xf numFmtId="0" fontId="1" fillId="2" borderId="20" xfId="0" applyFont="1" applyFill="1" applyBorder="1"/>
    <xf numFmtId="0" fontId="1" fillId="2" borderId="18" xfId="0" applyFont="1" applyFill="1" applyBorder="1"/>
    <xf numFmtId="49" fontId="1" fillId="2" borderId="21" xfId="0" applyNumberFormat="1" applyFont="1" applyFill="1" applyBorder="1" applyAlignment="1">
      <alignment horizontal="left" vertical="top" wrapText="1"/>
    </xf>
    <xf numFmtId="0" fontId="1" fillId="2" borderId="22" xfId="0" applyFont="1" applyFill="1" applyBorder="1"/>
    <xf numFmtId="0" fontId="1" fillId="2" borderId="24" xfId="0" applyFont="1" applyFill="1" applyBorder="1"/>
    <xf numFmtId="49" fontId="1" fillId="2" borderId="8" xfId="0" applyNumberFormat="1" applyFont="1" applyFill="1" applyBorder="1" applyAlignment="1">
      <alignment horizontal="left" vertical="top" wrapText="1"/>
    </xf>
    <xf numFmtId="0" fontId="3" fillId="0" borderId="0" xfId="0" applyFont="1"/>
    <xf numFmtId="0" fontId="1" fillId="2" borderId="25" xfId="0" applyFont="1" applyFill="1" applyBorder="1"/>
    <xf numFmtId="49" fontId="1" fillId="2" borderId="26" xfId="0" applyNumberFormat="1" applyFont="1" applyFill="1" applyBorder="1" applyAlignment="1">
      <alignment horizontal="left" wrapText="1"/>
    </xf>
    <xf numFmtId="49" fontId="1" fillId="2" borderId="14" xfId="0" applyNumberFormat="1" applyFont="1" applyFill="1" applyBorder="1" applyAlignment="1">
      <alignment horizontal="left" vertical="top" wrapText="1"/>
    </xf>
    <xf numFmtId="177" fontId="2" fillId="3" borderId="13" xfId="0" applyNumberFormat="1" applyFont="1" applyFill="1" applyBorder="1"/>
    <xf numFmtId="176" fontId="1" fillId="2" borderId="27" xfId="0" applyNumberFormat="1" applyFont="1" applyFill="1" applyBorder="1"/>
    <xf numFmtId="0" fontId="1" fillId="2" borderId="28" xfId="0" applyFont="1" applyFill="1" applyBorder="1"/>
    <xf numFmtId="176" fontId="1" fillId="2" borderId="29" xfId="0" applyNumberFormat="1" applyFont="1" applyFill="1" applyBorder="1"/>
    <xf numFmtId="0" fontId="1" fillId="2" borderId="14" xfId="0" applyFont="1" applyFill="1" applyBorder="1" applyAlignment="1">
      <alignment horizontal="right"/>
    </xf>
    <xf numFmtId="177" fontId="2" fillId="3" borderId="14" xfId="0" applyNumberFormat="1" applyFont="1" applyFill="1" applyBorder="1"/>
    <xf numFmtId="177" fontId="1" fillId="2" borderId="30" xfId="0" applyNumberFormat="1" applyFont="1" applyFill="1" applyBorder="1"/>
    <xf numFmtId="176" fontId="1" fillId="2" borderId="31" xfId="0" applyNumberFormat="1" applyFont="1" applyFill="1" applyBorder="1"/>
    <xf numFmtId="176" fontId="1" fillId="2" borderId="32" xfId="0" applyNumberFormat="1" applyFont="1" applyFill="1" applyBorder="1"/>
    <xf numFmtId="176" fontId="1" fillId="2" borderId="30" xfId="0" applyNumberFormat="1" applyFont="1" applyFill="1" applyBorder="1"/>
    <xf numFmtId="177" fontId="1" fillId="2" borderId="32" xfId="0" applyNumberFormat="1" applyFont="1" applyFill="1" applyBorder="1"/>
    <xf numFmtId="177" fontId="1" fillId="2" borderId="31" xfId="0" applyNumberFormat="1" applyFont="1" applyFill="1" applyBorder="1"/>
    <xf numFmtId="0" fontId="2" fillId="3" borderId="14" xfId="0" applyFont="1" applyFill="1" applyBorder="1" applyAlignment="1">
      <alignment horizontal="right"/>
    </xf>
    <xf numFmtId="0" fontId="1" fillId="2" borderId="13" xfId="0" applyFont="1" applyFill="1" applyBorder="1" applyAlignment="1">
      <alignment horizontal="right"/>
    </xf>
    <xf numFmtId="0" fontId="1" fillId="2" borderId="16" xfId="0" applyFont="1" applyFill="1" applyBorder="1" applyAlignment="1">
      <alignment horizontal="right"/>
    </xf>
    <xf numFmtId="49" fontId="1" fillId="2" borderId="12" xfId="0" applyNumberFormat="1" applyFont="1" applyFill="1" applyBorder="1" applyAlignment="1">
      <alignment horizontal="right"/>
    </xf>
    <xf numFmtId="0" fontId="2" fillId="3" borderId="13" xfId="0" applyFont="1" applyFill="1" applyBorder="1" applyAlignment="1">
      <alignment horizontal="right"/>
    </xf>
    <xf numFmtId="0" fontId="1" fillId="4" borderId="33" xfId="0" applyFont="1" applyFill="1" applyBorder="1" applyAlignment="1">
      <alignment horizontal="center" vertical="center"/>
    </xf>
    <xf numFmtId="0" fontId="1" fillId="2" borderId="15" xfId="0" applyFont="1" applyFill="1" applyBorder="1" applyAlignment="1">
      <alignment horizontal="right"/>
    </xf>
    <xf numFmtId="0" fontId="1" fillId="0" borderId="33" xfId="0" applyFont="1" applyBorder="1" applyAlignment="1">
      <alignment vertical="center" wrapText="1"/>
    </xf>
    <xf numFmtId="177" fontId="2" fillId="3" borderId="15" xfId="0" applyNumberFormat="1" applyFont="1" applyFill="1" applyBorder="1"/>
    <xf numFmtId="176" fontId="2" fillId="3" borderId="15" xfId="0" applyNumberFormat="1" applyFont="1" applyFill="1" applyBorder="1"/>
    <xf numFmtId="0" fontId="1" fillId="2" borderId="32" xfId="0" applyFont="1" applyFill="1" applyBorder="1" applyAlignment="1">
      <alignment horizontal="right"/>
    </xf>
    <xf numFmtId="176" fontId="2" fillId="3" borderId="16" xfId="0" applyNumberFormat="1" applyFont="1" applyFill="1" applyBorder="1"/>
    <xf numFmtId="0" fontId="1" fillId="2" borderId="31" xfId="0" applyFont="1" applyFill="1" applyBorder="1" applyAlignment="1">
      <alignment horizontal="right"/>
    </xf>
    <xf numFmtId="0" fontId="2" fillId="3" borderId="16" xfId="0" applyFont="1" applyFill="1" applyBorder="1" applyAlignment="1">
      <alignment horizontal="right"/>
    </xf>
    <xf numFmtId="0" fontId="1" fillId="2" borderId="30" xfId="0" applyFont="1" applyFill="1" applyBorder="1" applyAlignment="1">
      <alignment horizontal="right"/>
    </xf>
    <xf numFmtId="177" fontId="2" fillId="3" borderId="16" xfId="0" applyNumberFormat="1" applyFont="1" applyFill="1" applyBorder="1"/>
    <xf numFmtId="176" fontId="2" fillId="3" borderId="29" xfId="0" applyNumberFormat="1" applyFont="1" applyFill="1" applyBorder="1"/>
    <xf numFmtId="0" fontId="4" fillId="0" borderId="33" xfId="0" applyFont="1" applyBorder="1" applyAlignment="1">
      <alignment vertical="center" wrapText="1"/>
    </xf>
    <xf numFmtId="176" fontId="2" fillId="3" borderId="27" xfId="0" applyNumberFormat="1" applyFont="1" applyFill="1" applyBorder="1"/>
    <xf numFmtId="49" fontId="1" fillId="2" borderId="28" xfId="0" applyNumberFormat="1" applyFont="1" applyFill="1" applyBorder="1" applyAlignment="1">
      <alignment horizontal="right"/>
    </xf>
    <xf numFmtId="176" fontId="2" fillId="3" borderId="30" xfId="0" applyNumberFormat="1" applyFont="1" applyFill="1" applyBorder="1"/>
    <xf numFmtId="0" fontId="2" fillId="3" borderId="32" xfId="0" applyFont="1" applyFill="1" applyBorder="1" applyAlignment="1">
      <alignment horizontal="right"/>
    </xf>
    <xf numFmtId="0" fontId="1" fillId="0" borderId="0" xfId="0" applyFont="1" applyAlignment="1">
      <alignment vertical="center"/>
    </xf>
    <xf numFmtId="0" fontId="2" fillId="3" borderId="30" xfId="0" applyFont="1" applyFill="1" applyBorder="1" applyAlignment="1">
      <alignment horizontal="right"/>
    </xf>
    <xf numFmtId="177" fontId="2" fillId="3" borderId="31" xfId="0" applyNumberFormat="1" applyFont="1" applyFill="1" applyBorder="1"/>
    <xf numFmtId="176" fontId="2" fillId="3" borderId="32" xfId="0" applyNumberFormat="1" applyFont="1" applyFill="1" applyBorder="1"/>
    <xf numFmtId="176" fontId="2" fillId="3" borderId="31" xfId="0" applyNumberFormat="1" applyFont="1" applyFill="1" applyBorder="1"/>
    <xf numFmtId="0" fontId="5" fillId="0" borderId="0" xfId="1"/>
    <xf numFmtId="0" fontId="1" fillId="4" borderId="33" xfId="0" applyFont="1" applyFill="1" applyBorder="1" applyAlignment="1">
      <alignment horizontal="center" vertical="center"/>
    </xf>
    <xf numFmtId="0" fontId="1" fillId="4" borderId="24" xfId="0" applyFont="1" applyFill="1" applyBorder="1" applyAlignment="1">
      <alignment horizontal="center" vertical="center"/>
    </xf>
    <xf numFmtId="0" fontId="1" fillId="4" borderId="18" xfId="0" applyFont="1" applyFill="1" applyBorder="1" applyAlignment="1">
      <alignment horizontal="center" vertical="center"/>
    </xf>
    <xf numFmtId="0" fontId="1" fillId="4" borderId="22" xfId="0" applyFont="1" applyFill="1" applyBorder="1" applyAlignment="1">
      <alignment horizontal="center" vertical="center"/>
    </xf>
    <xf numFmtId="0" fontId="1" fillId="2" borderId="4" xfId="0" applyFont="1" applyFill="1" applyBorder="1" applyAlignment="1">
      <alignment vertical="top" wrapText="1"/>
    </xf>
    <xf numFmtId="0" fontId="1" fillId="2" borderId="6" xfId="0" applyFont="1" applyFill="1" applyBorder="1" applyAlignment="1">
      <alignment vertical="top" wrapText="1"/>
    </xf>
    <xf numFmtId="0" fontId="1" fillId="2" borderId="23" xfId="0" applyFont="1" applyFill="1" applyBorder="1" applyAlignment="1">
      <alignment vertical="top" wrapText="1"/>
    </xf>
    <xf numFmtId="0" fontId="1" fillId="2" borderId="17" xfId="0" applyFont="1" applyFill="1" applyBorder="1" applyAlignment="1">
      <alignment vertical="top" wrapText="1"/>
    </xf>
    <xf numFmtId="49" fontId="1" fillId="2" borderId="6" xfId="0" applyNumberFormat="1" applyFont="1" applyFill="1" applyBorder="1" applyAlignment="1">
      <alignment horizontal="left" vertical="top" wrapText="1"/>
    </xf>
    <xf numFmtId="49" fontId="1" fillId="2" borderId="0" xfId="0" applyNumberFormat="1" applyFont="1" applyFill="1" applyAlignment="1">
      <alignment horizontal="left"/>
    </xf>
    <xf numFmtId="49" fontId="1" fillId="2" borderId="4" xfId="0" applyNumberFormat="1" applyFont="1" applyFill="1" applyBorder="1" applyAlignment="1">
      <alignment horizontal="left" vertical="top" wrapText="1"/>
    </xf>
    <xf numFmtId="49" fontId="1" fillId="2" borderId="9" xfId="0" applyNumberFormat="1" applyFont="1" applyFill="1" applyBorder="1" applyAlignment="1">
      <alignment horizontal="left"/>
    </xf>
    <xf numFmtId="49" fontId="1" fillId="2" borderId="17" xfId="0" applyNumberFormat="1" applyFont="1" applyFill="1" applyBorder="1" applyAlignment="1">
      <alignment horizontal="left"/>
    </xf>
    <xf numFmtId="49" fontId="1" fillId="2" borderId="9" xfId="0" applyNumberFormat="1" applyFont="1" applyFill="1" applyBorder="1" applyAlignment="1">
      <alignment horizontal="left" vertical="top" wrapText="1"/>
    </xf>
    <xf numFmtId="49" fontId="1" fillId="2" borderId="9" xfId="0" applyNumberFormat="1" applyFont="1" applyFill="1" applyBorder="1" applyAlignment="1">
      <alignment horizontal="left" wrapText="1"/>
    </xf>
    <xf numFmtId="49" fontId="1" fillId="2" borderId="23" xfId="0" applyNumberFormat="1" applyFont="1" applyFill="1" applyBorder="1" applyAlignment="1">
      <alignment horizontal="left"/>
    </xf>
  </cellXfs>
  <cellStyles count="2">
    <cellStyle name="ハイパーリンク" xfId="1" builtinId="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xdr:from>
      <xdr:col>8</xdr:col>
      <xdr:colOff>0</xdr:colOff>
      <xdr:row>1</xdr:row>
      <xdr:rowOff>0</xdr:rowOff>
    </xdr:from>
    <xdr:to>
      <xdr:col>13</xdr:col>
      <xdr:colOff>127000</xdr:colOff>
      <xdr:row>2</xdr:row>
      <xdr:rowOff>12700</xdr:rowOff>
    </xdr:to>
    <xdr:sp macro="" textlink="">
      <xdr:nvSpPr>
        <xdr:cNvPr id="2" name="Text Box 1">
          <a:extLst>
            <a:ext uri="{FF2B5EF4-FFF2-40B4-BE49-F238E27FC236}">
              <a16:creationId xmlns:a16="http://schemas.microsoft.com/office/drawing/2014/main" id="{00000000-0008-0000-0100-000002000000}"/>
            </a:ext>
          </a:extLst>
        </xdr:cNvPr>
        <xdr:cNvSpPr txBox="1"/>
      </xdr:nvSpPr>
      <xdr:spPr>
        <a:xfrm>
          <a:off x="4587097" y="164465"/>
          <a:ext cx="3267384" cy="177165"/>
        </a:xfrm>
        <a:prstGeom prst="rect">
          <a:avLst/>
        </a:prstGeom>
        <a:solidFill>
          <a:schemeClr val="lt1"/>
        </a:solidFill>
        <a:ln w="0">
          <a:solidFill>
            <a:srgbClr val="000000"/>
          </a:solidFill>
        </a:ln>
      </xdr:spPr>
      <xdr:txBody>
        <a:bodyPr rtlCol="0"/>
        <a:lstStyle/>
        <a:p>
          <a:pPr algn="l"/>
          <a:endParaRPr lang="en-US" sz="900">
            <a:latin typeface="Meiryo UI"/>
          </a:endParaRPr>
        </a:p>
      </xdr:txBody>
    </xdr:sp>
    <xdr:clientData/>
  </xdr:twoCellAnchor>
  <xdr:twoCellAnchor>
    <xdr:from>
      <xdr:col>8</xdr:col>
      <xdr:colOff>25400</xdr:colOff>
      <xdr:row>1</xdr:row>
      <xdr:rowOff>25400</xdr:rowOff>
    </xdr:from>
    <xdr:to>
      <xdr:col>9</xdr:col>
      <xdr:colOff>165100</xdr:colOff>
      <xdr:row>1</xdr:row>
      <xdr:rowOff>139065</xdr:rowOff>
    </xdr:to>
    <xdr:sp macro="" textlink="">
      <xdr:nvSpPr>
        <xdr:cNvPr id="3" name="Text Box 2">
          <a:extLst>
            <a:ext uri="{FF2B5EF4-FFF2-40B4-BE49-F238E27FC236}">
              <a16:creationId xmlns:a16="http://schemas.microsoft.com/office/drawing/2014/main" id="{00000000-0008-0000-0100-000003000000}"/>
            </a:ext>
          </a:extLst>
        </xdr:cNvPr>
        <xdr:cNvSpPr txBox="1"/>
      </xdr:nvSpPr>
      <xdr:spPr>
        <a:xfrm>
          <a:off x="4612497" y="189865"/>
          <a:ext cx="767777" cy="113665"/>
        </a:xfrm>
        <a:prstGeom prst="rect">
          <a:avLst/>
        </a:prstGeom>
        <a:solidFill>
          <a:schemeClr val="lt1"/>
        </a:solidFill>
      </xdr:spPr>
      <xdr:txBody>
        <a:bodyPr rtlCol="0" anchor="ctr"/>
        <a:lstStyle/>
        <a:p>
          <a:pPr algn="l"/>
          <a:r>
            <a:rPr lang="en-US" sz="800">
              <a:latin typeface="Meiryo UI"/>
            </a:rPr>
            <a:t>母数50未満</a:t>
          </a:r>
        </a:p>
      </xdr:txBody>
    </xdr:sp>
    <xdr:clientData/>
  </xdr:twoCellAnchor>
  <xdr:twoCellAnchor>
    <xdr:from>
      <xdr:col>9</xdr:col>
      <xdr:colOff>152400</xdr:colOff>
      <xdr:row>1</xdr:row>
      <xdr:rowOff>25400</xdr:rowOff>
    </xdr:from>
    <xdr:to>
      <xdr:col>12</xdr:col>
      <xdr:colOff>0</xdr:colOff>
      <xdr:row>1</xdr:row>
      <xdr:rowOff>139065</xdr:rowOff>
    </xdr:to>
    <xdr:sp macro="" textlink="">
      <xdr:nvSpPr>
        <xdr:cNvPr id="4" name="Text Box 3">
          <a:extLst>
            <a:ext uri="{FF2B5EF4-FFF2-40B4-BE49-F238E27FC236}">
              <a16:creationId xmlns:a16="http://schemas.microsoft.com/office/drawing/2014/main" id="{00000000-0008-0000-0100-000004000000}"/>
            </a:ext>
          </a:extLst>
        </xdr:cNvPr>
        <xdr:cNvSpPr txBox="1"/>
      </xdr:nvSpPr>
      <xdr:spPr>
        <a:xfrm>
          <a:off x="5367573" y="189865"/>
          <a:ext cx="1731830" cy="113665"/>
        </a:xfrm>
        <a:prstGeom prst="rect">
          <a:avLst/>
        </a:prstGeom>
        <a:solidFill>
          <a:srgbClr val="DCDCDC"/>
        </a:solidFill>
        <a:ln w="0">
          <a:solidFill>
            <a:srgbClr val="000000"/>
          </a:solidFill>
        </a:ln>
      </xdr:spPr>
      <xdr:txBody>
        <a:bodyPr rtlCol="0" anchor="ctr"/>
        <a:lstStyle/>
        <a:p>
          <a:pPr algn="ctr"/>
          <a:r>
            <a:rPr lang="en-US" sz="800">
              <a:solidFill>
                <a:srgbClr val="000000"/>
              </a:solidFill>
              <a:latin typeface="Meiryo UI"/>
            </a:rPr>
            <a:t>値</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0</xdr:colOff>
      <xdr:row>1</xdr:row>
      <xdr:rowOff>0</xdr:rowOff>
    </xdr:from>
    <xdr:to>
      <xdr:col>13</xdr:col>
      <xdr:colOff>127000</xdr:colOff>
      <xdr:row>2</xdr:row>
      <xdr:rowOff>12700</xdr:rowOff>
    </xdr:to>
    <xdr:sp macro="" textlink="">
      <xdr:nvSpPr>
        <xdr:cNvPr id="2" name="Text Box 1">
          <a:extLst>
            <a:ext uri="{FF2B5EF4-FFF2-40B4-BE49-F238E27FC236}">
              <a16:creationId xmlns:a16="http://schemas.microsoft.com/office/drawing/2014/main" id="{00000000-0008-0000-0200-000002000000}"/>
            </a:ext>
          </a:extLst>
        </xdr:cNvPr>
        <xdr:cNvSpPr txBox="1"/>
      </xdr:nvSpPr>
      <xdr:spPr>
        <a:xfrm>
          <a:off x="4587097" y="164465"/>
          <a:ext cx="3267384" cy="177165"/>
        </a:xfrm>
        <a:prstGeom prst="rect">
          <a:avLst/>
        </a:prstGeom>
        <a:solidFill>
          <a:schemeClr val="lt1"/>
        </a:solidFill>
        <a:ln w="0">
          <a:solidFill>
            <a:srgbClr val="000000"/>
          </a:solidFill>
        </a:ln>
      </xdr:spPr>
      <xdr:txBody>
        <a:bodyPr rtlCol="0"/>
        <a:lstStyle/>
        <a:p>
          <a:pPr algn="l"/>
          <a:endParaRPr lang="en-US" sz="900">
            <a:latin typeface="Meiryo UI"/>
          </a:endParaRPr>
        </a:p>
      </xdr:txBody>
    </xdr:sp>
    <xdr:clientData/>
  </xdr:twoCellAnchor>
  <xdr:twoCellAnchor>
    <xdr:from>
      <xdr:col>8</xdr:col>
      <xdr:colOff>25400</xdr:colOff>
      <xdr:row>1</xdr:row>
      <xdr:rowOff>25400</xdr:rowOff>
    </xdr:from>
    <xdr:to>
      <xdr:col>9</xdr:col>
      <xdr:colOff>165100</xdr:colOff>
      <xdr:row>1</xdr:row>
      <xdr:rowOff>139065</xdr:rowOff>
    </xdr:to>
    <xdr:sp macro="" textlink="">
      <xdr:nvSpPr>
        <xdr:cNvPr id="3" name="Text Box 2">
          <a:extLst>
            <a:ext uri="{FF2B5EF4-FFF2-40B4-BE49-F238E27FC236}">
              <a16:creationId xmlns:a16="http://schemas.microsoft.com/office/drawing/2014/main" id="{00000000-0008-0000-0200-000003000000}"/>
            </a:ext>
          </a:extLst>
        </xdr:cNvPr>
        <xdr:cNvSpPr txBox="1"/>
      </xdr:nvSpPr>
      <xdr:spPr>
        <a:xfrm>
          <a:off x="4612497" y="189865"/>
          <a:ext cx="767777" cy="113665"/>
        </a:xfrm>
        <a:prstGeom prst="rect">
          <a:avLst/>
        </a:prstGeom>
        <a:solidFill>
          <a:schemeClr val="lt1"/>
        </a:solidFill>
      </xdr:spPr>
      <xdr:txBody>
        <a:bodyPr rtlCol="0" anchor="ctr"/>
        <a:lstStyle/>
        <a:p>
          <a:pPr algn="l"/>
          <a:r>
            <a:rPr lang="en-US" sz="800">
              <a:latin typeface="Meiryo UI"/>
            </a:rPr>
            <a:t>母数50未満</a:t>
          </a:r>
        </a:p>
      </xdr:txBody>
    </xdr:sp>
    <xdr:clientData/>
  </xdr:twoCellAnchor>
  <xdr:twoCellAnchor>
    <xdr:from>
      <xdr:col>9</xdr:col>
      <xdr:colOff>152400</xdr:colOff>
      <xdr:row>1</xdr:row>
      <xdr:rowOff>25400</xdr:rowOff>
    </xdr:from>
    <xdr:to>
      <xdr:col>12</xdr:col>
      <xdr:colOff>0</xdr:colOff>
      <xdr:row>1</xdr:row>
      <xdr:rowOff>139065</xdr:rowOff>
    </xdr:to>
    <xdr:sp macro="" textlink="">
      <xdr:nvSpPr>
        <xdr:cNvPr id="4" name="Text Box 3">
          <a:extLst>
            <a:ext uri="{FF2B5EF4-FFF2-40B4-BE49-F238E27FC236}">
              <a16:creationId xmlns:a16="http://schemas.microsoft.com/office/drawing/2014/main" id="{00000000-0008-0000-0200-000004000000}"/>
            </a:ext>
          </a:extLst>
        </xdr:cNvPr>
        <xdr:cNvSpPr txBox="1"/>
      </xdr:nvSpPr>
      <xdr:spPr>
        <a:xfrm>
          <a:off x="5367573" y="189865"/>
          <a:ext cx="1731830" cy="113665"/>
        </a:xfrm>
        <a:prstGeom prst="rect">
          <a:avLst/>
        </a:prstGeom>
        <a:solidFill>
          <a:srgbClr val="DCDCDC"/>
        </a:solidFill>
        <a:ln w="0">
          <a:solidFill>
            <a:srgbClr val="000000"/>
          </a:solidFill>
        </a:ln>
      </xdr:spPr>
      <xdr:txBody>
        <a:bodyPr rtlCol="0" anchor="ctr"/>
        <a:lstStyle/>
        <a:p>
          <a:pPr algn="ctr"/>
          <a:r>
            <a:rPr lang="en-US" sz="800">
              <a:solidFill>
                <a:srgbClr val="000000"/>
              </a:solidFill>
              <a:latin typeface="Meiryo UI"/>
            </a:rPr>
            <a:t>値</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ln>
        <a:ln w="12700" cap="flat" cmpd="sng" algn="ctr">
          <a:solidFill>
            <a:schemeClr val="phClr"/>
          </a:solidFill>
          <a:prstDash val="solid"/>
        </a:ln>
        <a:ln w="19050" cap="flat" cmpd="sng" algn="ctr">
          <a:solidFill>
            <a:schemeClr val="phClr"/>
          </a:solidFill>
          <a:prstDash val="solid"/>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M64"/>
  <sheetViews>
    <sheetView workbookViewId="0">
      <selection activeCell="J19" sqref="J19"/>
    </sheetView>
  </sheetViews>
  <sheetFormatPr defaultColWidth="8.8984375" defaultRowHeight="12.6" x14ac:dyDescent="0.25"/>
  <cols>
    <col min="1" max="1" width="3.59765625" style="42" customWidth="1"/>
    <col min="2" max="2" width="5.59765625" style="42" customWidth="1"/>
    <col min="3" max="3" width="7.59765625" style="42" customWidth="1"/>
    <col min="4" max="4" width="26.59765625" style="42" customWidth="1"/>
    <col min="5" max="6" width="7.59765625" style="42" customWidth="1"/>
    <col min="7" max="7" width="26.59765625" style="42" customWidth="1"/>
    <col min="8" max="8" width="7.59765625" style="42" customWidth="1"/>
    <col min="9" max="10" width="10.59765625" style="42" customWidth="1"/>
    <col min="11" max="13" width="26.59765625" style="42" customWidth="1"/>
    <col min="14" max="16384" width="8.8984375" style="42"/>
  </cols>
  <sheetData>
    <row r="1" spans="2:13" x14ac:dyDescent="0.25">
      <c r="B1" s="92"/>
    </row>
    <row r="2" spans="2:13" x14ac:dyDescent="0.25">
      <c r="B2" s="42" t="s">
        <v>0</v>
      </c>
    </row>
    <row r="3" spans="2:13" x14ac:dyDescent="0.25">
      <c r="C3" s="42" t="s">
        <v>1</v>
      </c>
    </row>
    <row r="5" spans="2:13" x14ac:dyDescent="0.25">
      <c r="B5" s="98" t="s">
        <v>2</v>
      </c>
      <c r="C5" s="99" t="s">
        <v>3</v>
      </c>
      <c r="D5" s="100"/>
      <c r="E5" s="101"/>
      <c r="F5" s="99" t="s">
        <v>7</v>
      </c>
      <c r="G5" s="100"/>
      <c r="H5" s="101"/>
      <c r="I5" s="98" t="s">
        <v>8</v>
      </c>
      <c r="J5" s="98" t="s">
        <v>9</v>
      </c>
      <c r="K5" s="98" t="s">
        <v>10</v>
      </c>
      <c r="L5" s="98" t="s">
        <v>11</v>
      </c>
      <c r="M5" s="98" t="s">
        <v>12</v>
      </c>
    </row>
    <row r="6" spans="2:13" x14ac:dyDescent="0.25">
      <c r="B6" s="98"/>
      <c r="C6" s="75" t="s">
        <v>4</v>
      </c>
      <c r="D6" s="75" t="s">
        <v>5</v>
      </c>
      <c r="E6" s="75" t="s">
        <v>6</v>
      </c>
      <c r="F6" s="75" t="s">
        <v>4</v>
      </c>
      <c r="G6" s="75" t="s">
        <v>5</v>
      </c>
      <c r="H6" s="75" t="s">
        <v>6</v>
      </c>
      <c r="I6" s="98"/>
      <c r="J6" s="98"/>
      <c r="K6" s="98"/>
      <c r="L6" s="98"/>
      <c r="M6" s="98"/>
    </row>
    <row r="7" spans="2:13" x14ac:dyDescent="0.25">
      <c r="B7" s="77">
        <v>1</v>
      </c>
      <c r="C7" s="77" t="s">
        <v>67</v>
      </c>
      <c r="D7" s="77" t="s">
        <v>68</v>
      </c>
      <c r="E7" s="77" t="s">
        <v>69</v>
      </c>
      <c r="F7" s="77" t="s">
        <v>70</v>
      </c>
      <c r="G7" s="77" t="s">
        <v>71</v>
      </c>
      <c r="H7" s="77" t="s">
        <v>72</v>
      </c>
      <c r="I7" s="87" t="str">
        <f xml:space="preserve"> HYPERLINK("#'N(1)'!B7:K90", "N(1)")</f>
        <v>N(1)</v>
      </c>
      <c r="J7" s="87" t="str">
        <f xml:space="preserve"> HYPERLINK("#'P(2)'!B7:K90", "P(2)")</f>
        <v>P(2)</v>
      </c>
      <c r="K7" s="77"/>
      <c r="L7" s="77"/>
      <c r="M7" s="77" t="s">
        <v>21</v>
      </c>
    </row>
    <row r="8" spans="2:13" x14ac:dyDescent="0.25">
      <c r="B8" s="77">
        <v>2</v>
      </c>
      <c r="C8" s="77" t="s">
        <v>74</v>
      </c>
      <c r="D8" s="77" t="s">
        <v>75</v>
      </c>
      <c r="E8" s="77" t="s">
        <v>69</v>
      </c>
      <c r="F8" s="77" t="s">
        <v>70</v>
      </c>
      <c r="G8" s="77" t="s">
        <v>71</v>
      </c>
      <c r="H8" s="77" t="s">
        <v>72</v>
      </c>
      <c r="I8" s="87" t="str">
        <f xml:space="preserve"> HYPERLINK("#'N(1)'!B92:K175", "N(1)")</f>
        <v>N(1)</v>
      </c>
      <c r="J8" s="87" t="str">
        <f xml:space="preserve"> HYPERLINK("#'P(2)'!B92:K175", "P(2)")</f>
        <v>P(2)</v>
      </c>
      <c r="K8" s="77"/>
      <c r="L8" s="77"/>
      <c r="M8" s="77" t="s">
        <v>21</v>
      </c>
    </row>
    <row r="9" spans="2:13" x14ac:dyDescent="0.25">
      <c r="B9" s="77">
        <v>3</v>
      </c>
      <c r="C9" s="77" t="s">
        <v>105</v>
      </c>
      <c r="D9" s="77" t="s">
        <v>106</v>
      </c>
      <c r="E9" s="77" t="s">
        <v>69</v>
      </c>
      <c r="F9" s="77" t="s">
        <v>70</v>
      </c>
      <c r="G9" s="77" t="s">
        <v>71</v>
      </c>
      <c r="H9" s="77" t="s">
        <v>72</v>
      </c>
      <c r="I9" s="87" t="str">
        <f xml:space="preserve"> HYPERLINK("#'N(1)'!B177:P260", "N(1)")</f>
        <v>N(1)</v>
      </c>
      <c r="J9" s="87" t="str">
        <f xml:space="preserve"> HYPERLINK("#'P(2)'!B177:P260", "P(2)")</f>
        <v>P(2)</v>
      </c>
      <c r="K9" s="77"/>
      <c r="L9" s="77"/>
      <c r="M9" s="77" t="s">
        <v>21</v>
      </c>
    </row>
    <row r="10" spans="2:13" x14ac:dyDescent="0.25">
      <c r="B10" s="77">
        <v>4</v>
      </c>
      <c r="C10" s="77" t="s">
        <v>126</v>
      </c>
      <c r="D10" s="77" t="s">
        <v>127</v>
      </c>
      <c r="E10" s="77" t="s">
        <v>69</v>
      </c>
      <c r="F10" s="77" t="s">
        <v>70</v>
      </c>
      <c r="G10" s="77" t="s">
        <v>71</v>
      </c>
      <c r="H10" s="77" t="s">
        <v>72</v>
      </c>
      <c r="I10" s="87" t="str">
        <f xml:space="preserve"> HYPERLINK("#'N(1)'!B262:Y345", "N(1)")</f>
        <v>N(1)</v>
      </c>
      <c r="J10" s="87" t="str">
        <f xml:space="preserve"> HYPERLINK("#'P(2)'!B262:Y345", "P(2)")</f>
        <v>P(2)</v>
      </c>
      <c r="K10" s="77"/>
      <c r="L10" s="77"/>
      <c r="M10" s="77" t="s">
        <v>21</v>
      </c>
    </row>
    <row r="11" spans="2:13" ht="25.2" x14ac:dyDescent="0.25">
      <c r="B11" s="77">
        <v>5</v>
      </c>
      <c r="C11" s="77" t="s">
        <v>130</v>
      </c>
      <c r="D11" s="77" t="s">
        <v>131</v>
      </c>
      <c r="E11" s="77" t="s">
        <v>69</v>
      </c>
      <c r="F11" s="77" t="s">
        <v>70</v>
      </c>
      <c r="G11" s="77" t="s">
        <v>71</v>
      </c>
      <c r="H11" s="77" t="s">
        <v>72</v>
      </c>
      <c r="I11" s="87" t="str">
        <f xml:space="preserve"> HYPERLINK("#'N(1)'!B347:M430", "N(1)")</f>
        <v>N(1)</v>
      </c>
      <c r="J11" s="87" t="str">
        <f xml:space="preserve"> HYPERLINK("#'P(2)'!B347:M430", "P(2)")</f>
        <v>P(2)</v>
      </c>
      <c r="K11" s="77"/>
      <c r="L11" s="77"/>
      <c r="M11" s="77" t="s">
        <v>21</v>
      </c>
    </row>
    <row r="12" spans="2:13" ht="37.799999999999997" x14ac:dyDescent="0.25">
      <c r="B12" s="77">
        <v>6</v>
      </c>
      <c r="C12" s="77" t="s">
        <v>134</v>
      </c>
      <c r="D12" s="77" t="s">
        <v>135</v>
      </c>
      <c r="E12" s="77" t="s">
        <v>72</v>
      </c>
      <c r="F12" s="77" t="s">
        <v>70</v>
      </c>
      <c r="G12" s="77" t="s">
        <v>71</v>
      </c>
      <c r="H12" s="77" t="s">
        <v>72</v>
      </c>
      <c r="I12" s="87" t="str">
        <f xml:space="preserve"> HYPERLINK("#'N(1)'!B432:O515", "N(1)")</f>
        <v>N(1)</v>
      </c>
      <c r="J12" s="87" t="str">
        <f xml:space="preserve"> HYPERLINK("#'P(2)'!B432:O515", "P(2)")</f>
        <v>P(2)</v>
      </c>
      <c r="K12" s="77"/>
      <c r="L12" s="77"/>
      <c r="M12" s="77" t="s">
        <v>21</v>
      </c>
    </row>
    <row r="13" spans="2:13" x14ac:dyDescent="0.25">
      <c r="B13" s="77">
        <v>7</v>
      </c>
      <c r="C13" s="77" t="s">
        <v>146</v>
      </c>
      <c r="D13" s="77" t="s">
        <v>147</v>
      </c>
      <c r="E13" s="77" t="s">
        <v>69</v>
      </c>
      <c r="F13" s="77" t="s">
        <v>70</v>
      </c>
      <c r="G13" s="77" t="s">
        <v>71</v>
      </c>
      <c r="H13" s="77" t="s">
        <v>72</v>
      </c>
      <c r="I13" s="87" t="str">
        <f xml:space="preserve"> HYPERLINK("#'N(1)'!B517:P600", "N(1)")</f>
        <v>N(1)</v>
      </c>
      <c r="J13" s="87" t="str">
        <f xml:space="preserve"> HYPERLINK("#'P(2)'!B517:P600", "P(2)")</f>
        <v>P(2)</v>
      </c>
      <c r="K13" s="77" t="s">
        <v>148</v>
      </c>
      <c r="L13" s="77"/>
      <c r="M13" s="77" t="s">
        <v>21</v>
      </c>
    </row>
    <row r="14" spans="2:13" ht="37.799999999999997" x14ac:dyDescent="0.25">
      <c r="B14" s="77">
        <v>8</v>
      </c>
      <c r="C14" s="77" t="s">
        <v>155</v>
      </c>
      <c r="D14" s="77" t="s">
        <v>156</v>
      </c>
      <c r="E14" s="77" t="s">
        <v>69</v>
      </c>
      <c r="F14" s="77" t="s">
        <v>70</v>
      </c>
      <c r="G14" s="77" t="s">
        <v>71</v>
      </c>
      <c r="H14" s="77" t="s">
        <v>72</v>
      </c>
      <c r="I14" s="87" t="str">
        <f xml:space="preserve"> HYPERLINK("#'N(1)'!B602:M685", "N(1)")</f>
        <v>N(1)</v>
      </c>
      <c r="J14" s="87" t="str">
        <f xml:space="preserve"> HYPERLINK("#'P(2)'!B602:M685", "P(2)")</f>
        <v>P(2)</v>
      </c>
      <c r="K14" s="77"/>
      <c r="L14" s="77"/>
      <c r="M14" s="77" t="s">
        <v>21</v>
      </c>
    </row>
    <row r="15" spans="2:13" ht="25.2" x14ac:dyDescent="0.25">
      <c r="B15" s="77">
        <v>9</v>
      </c>
      <c r="C15" s="77" t="s">
        <v>163</v>
      </c>
      <c r="D15" s="77" t="s">
        <v>164</v>
      </c>
      <c r="E15" s="77" t="s">
        <v>69</v>
      </c>
      <c r="F15" s="77" t="s">
        <v>70</v>
      </c>
      <c r="G15" s="77" t="s">
        <v>71</v>
      </c>
      <c r="H15" s="77" t="s">
        <v>72</v>
      </c>
      <c r="I15" s="87" t="str">
        <f xml:space="preserve"> HYPERLINK("#'N(1)'!B687:M770", "N(1)")</f>
        <v>N(1)</v>
      </c>
      <c r="J15" s="87" t="str">
        <f xml:space="preserve"> HYPERLINK("#'P(2)'!B687:M770", "P(2)")</f>
        <v>P(2)</v>
      </c>
      <c r="K15" s="77"/>
      <c r="L15" s="77"/>
      <c r="M15" s="77" t="s">
        <v>21</v>
      </c>
    </row>
    <row r="16" spans="2:13" ht="25.2" x14ac:dyDescent="0.25">
      <c r="B16" s="77">
        <v>10</v>
      </c>
      <c r="C16" s="77" t="s">
        <v>166</v>
      </c>
      <c r="D16" s="77" t="s">
        <v>167</v>
      </c>
      <c r="E16" s="77" t="s">
        <v>69</v>
      </c>
      <c r="F16" s="77" t="s">
        <v>70</v>
      </c>
      <c r="G16" s="77" t="s">
        <v>71</v>
      </c>
      <c r="H16" s="77" t="s">
        <v>72</v>
      </c>
      <c r="I16" s="87" t="str">
        <f xml:space="preserve"> HYPERLINK("#'N(1)'!B772:Q855", "N(1)")</f>
        <v>N(1)</v>
      </c>
      <c r="J16" s="87" t="str">
        <f xml:space="preserve"> HYPERLINK("#'P(2)'!B772:Q855", "P(2)")</f>
        <v>P(2)</v>
      </c>
      <c r="K16" s="77"/>
      <c r="L16" s="77"/>
      <c r="M16" s="77" t="s">
        <v>21</v>
      </c>
    </row>
    <row r="17" spans="2:13" ht="25.2" x14ac:dyDescent="0.25">
      <c r="B17" s="77">
        <v>11</v>
      </c>
      <c r="C17" s="77" t="s">
        <v>177</v>
      </c>
      <c r="D17" s="77" t="s">
        <v>178</v>
      </c>
      <c r="E17" s="77" t="s">
        <v>72</v>
      </c>
      <c r="F17" s="77" t="s">
        <v>70</v>
      </c>
      <c r="G17" s="77" t="s">
        <v>71</v>
      </c>
      <c r="H17" s="77" t="s">
        <v>72</v>
      </c>
      <c r="I17" s="87" t="str">
        <f xml:space="preserve"> HYPERLINK("#'N(1)'!B857:Q940", "N(1)")</f>
        <v>N(1)</v>
      </c>
      <c r="J17" s="87" t="str">
        <f xml:space="preserve"> HYPERLINK("#'P(2)'!B857:Q940", "P(2)")</f>
        <v>P(2)</v>
      </c>
      <c r="K17" s="77"/>
      <c r="L17" s="77"/>
      <c r="M17" s="77" t="s">
        <v>21</v>
      </c>
    </row>
    <row r="18" spans="2:13" ht="37.799999999999997" x14ac:dyDescent="0.25">
      <c r="B18" s="77">
        <v>12</v>
      </c>
      <c r="C18" s="77" t="s">
        <v>187</v>
      </c>
      <c r="D18" s="77" t="s">
        <v>188</v>
      </c>
      <c r="E18" s="77" t="s">
        <v>69</v>
      </c>
      <c r="F18" s="77" t="s">
        <v>70</v>
      </c>
      <c r="G18" s="77" t="s">
        <v>71</v>
      </c>
      <c r="H18" s="77" t="s">
        <v>72</v>
      </c>
      <c r="I18" s="87" t="str">
        <f xml:space="preserve"> HYPERLINK("#'N(1)'!B942:O1025", "N(1)")</f>
        <v>N(1)</v>
      </c>
      <c r="J18" s="87" t="str">
        <f xml:space="preserve"> HYPERLINK("#'P(2)'!B942:O1025", "P(2)")</f>
        <v>P(2)</v>
      </c>
      <c r="K18" s="77"/>
      <c r="L18" s="77"/>
      <c r="M18" s="77" t="s">
        <v>21</v>
      </c>
    </row>
    <row r="19" spans="2:13" ht="25.2" x14ac:dyDescent="0.25">
      <c r="B19" s="77">
        <v>13</v>
      </c>
      <c r="C19" s="77" t="s">
        <v>194</v>
      </c>
      <c r="D19" s="77" t="s">
        <v>195</v>
      </c>
      <c r="E19" s="77" t="s">
        <v>69</v>
      </c>
      <c r="F19" s="77" t="s">
        <v>70</v>
      </c>
      <c r="G19" s="77" t="s">
        <v>71</v>
      </c>
      <c r="H19" s="77" t="s">
        <v>72</v>
      </c>
      <c r="I19" s="87" t="str">
        <f xml:space="preserve"> HYPERLINK("#'N(1)'!B1027:M1110", "N(1)")</f>
        <v>N(1)</v>
      </c>
      <c r="J19" s="87" t="str">
        <f xml:space="preserve"> HYPERLINK("#'P(2)'!B1027:M1110", "P(2)")</f>
        <v>P(2)</v>
      </c>
      <c r="K19" s="77"/>
      <c r="L19" s="77"/>
      <c r="M19" s="77" t="s">
        <v>21</v>
      </c>
    </row>
    <row r="20" spans="2:13" ht="25.2" x14ac:dyDescent="0.25">
      <c r="B20" s="77">
        <v>14</v>
      </c>
      <c r="C20" s="77" t="s">
        <v>204</v>
      </c>
      <c r="D20" s="77" t="s">
        <v>205</v>
      </c>
      <c r="E20" s="77" t="s">
        <v>69</v>
      </c>
      <c r="F20" s="77" t="s">
        <v>70</v>
      </c>
      <c r="G20" s="77" t="s">
        <v>71</v>
      </c>
      <c r="H20" s="77" t="s">
        <v>72</v>
      </c>
      <c r="I20" s="87" t="str">
        <f xml:space="preserve"> HYPERLINK("#'N(1)'!B1112:O1195", "N(1)")</f>
        <v>N(1)</v>
      </c>
      <c r="J20" s="87" t="str">
        <f xml:space="preserve"> HYPERLINK("#'P(2)'!B1112:O1195", "P(2)")</f>
        <v>P(2)</v>
      </c>
      <c r="K20" s="77"/>
      <c r="L20" s="77"/>
      <c r="M20" s="77" t="s">
        <v>21</v>
      </c>
    </row>
    <row r="21" spans="2:13" ht="25.2" x14ac:dyDescent="0.25">
      <c r="B21" s="77">
        <v>15</v>
      </c>
      <c r="C21" s="77" t="s">
        <v>217</v>
      </c>
      <c r="D21" s="77" t="s">
        <v>218</v>
      </c>
      <c r="E21" s="77" t="s">
        <v>72</v>
      </c>
      <c r="F21" s="77" t="s">
        <v>70</v>
      </c>
      <c r="G21" s="77" t="s">
        <v>71</v>
      </c>
      <c r="H21" s="77" t="s">
        <v>72</v>
      </c>
      <c r="I21" s="87" t="str">
        <f xml:space="preserve"> HYPERLINK("#'N(1)'!B1197:R1280", "N(1)")</f>
        <v>N(1)</v>
      </c>
      <c r="J21" s="87" t="str">
        <f xml:space="preserve"> HYPERLINK("#'P(2)'!B1197:R1280", "P(2)")</f>
        <v>P(2)</v>
      </c>
      <c r="K21" s="77"/>
      <c r="L21" s="77"/>
      <c r="M21" s="77" t="s">
        <v>21</v>
      </c>
    </row>
    <row r="22" spans="2:13" ht="25.2" x14ac:dyDescent="0.25">
      <c r="B22" s="77">
        <v>16</v>
      </c>
      <c r="C22" s="77" t="s">
        <v>226</v>
      </c>
      <c r="D22" s="77" t="s">
        <v>227</v>
      </c>
      <c r="E22" s="77" t="s">
        <v>69</v>
      </c>
      <c r="F22" s="77" t="s">
        <v>70</v>
      </c>
      <c r="G22" s="77" t="s">
        <v>71</v>
      </c>
      <c r="H22" s="77" t="s">
        <v>72</v>
      </c>
      <c r="I22" s="87" t="str">
        <f xml:space="preserve"> HYPERLINK("#'N(1)'!B1282:N1365", "N(1)")</f>
        <v>N(1)</v>
      </c>
      <c r="J22" s="87" t="str">
        <f xml:space="preserve"> HYPERLINK("#'P(2)'!B1282:N1365", "P(2)")</f>
        <v>P(2)</v>
      </c>
      <c r="K22" s="77"/>
      <c r="L22" s="77"/>
      <c r="M22" s="77" t="s">
        <v>21</v>
      </c>
    </row>
    <row r="23" spans="2:13" ht="25.2" x14ac:dyDescent="0.25">
      <c r="B23" s="77">
        <v>17</v>
      </c>
      <c r="C23" s="77" t="s">
        <v>242</v>
      </c>
      <c r="D23" s="77" t="s">
        <v>243</v>
      </c>
      <c r="E23" s="77" t="s">
        <v>72</v>
      </c>
      <c r="F23" s="77" t="s">
        <v>70</v>
      </c>
      <c r="G23" s="77" t="s">
        <v>71</v>
      </c>
      <c r="H23" s="77" t="s">
        <v>72</v>
      </c>
      <c r="I23" s="87" t="str">
        <f xml:space="preserve"> HYPERLINK("#'N(1)'!B1367:V1450", "N(1)")</f>
        <v>N(1)</v>
      </c>
      <c r="J23" s="87" t="str">
        <f xml:space="preserve"> HYPERLINK("#'P(2)'!B1367:V1450", "P(2)")</f>
        <v>P(2)</v>
      </c>
      <c r="K23" s="77"/>
      <c r="L23" s="77"/>
      <c r="M23" s="77" t="s">
        <v>21</v>
      </c>
    </row>
    <row r="24" spans="2:13" ht="37.799999999999997" x14ac:dyDescent="0.25">
      <c r="B24" s="77">
        <v>18</v>
      </c>
      <c r="C24" s="77" t="s">
        <v>253</v>
      </c>
      <c r="D24" s="77" t="s">
        <v>254</v>
      </c>
      <c r="E24" s="77" t="s">
        <v>69</v>
      </c>
      <c r="F24" s="77" t="s">
        <v>70</v>
      </c>
      <c r="G24" s="77" t="s">
        <v>71</v>
      </c>
      <c r="H24" s="77" t="s">
        <v>72</v>
      </c>
      <c r="I24" s="87" t="str">
        <f xml:space="preserve"> HYPERLINK("#'N(1)'!B1452:Q1535", "N(1)")</f>
        <v>N(1)</v>
      </c>
      <c r="J24" s="87" t="str">
        <f xml:space="preserve"> HYPERLINK("#'P(2)'!B1452:Q1535", "P(2)")</f>
        <v>P(2)</v>
      </c>
      <c r="K24" s="77"/>
      <c r="L24" s="77"/>
      <c r="M24" s="77" t="s">
        <v>21</v>
      </c>
    </row>
    <row r="25" spans="2:13" ht="37.799999999999997" x14ac:dyDescent="0.25">
      <c r="B25" s="77">
        <v>19</v>
      </c>
      <c r="C25" s="77" t="s">
        <v>268</v>
      </c>
      <c r="D25" s="77" t="s">
        <v>269</v>
      </c>
      <c r="E25" s="77" t="s">
        <v>72</v>
      </c>
      <c r="F25" s="77" t="s">
        <v>70</v>
      </c>
      <c r="G25" s="77" t="s">
        <v>71</v>
      </c>
      <c r="H25" s="77" t="s">
        <v>72</v>
      </c>
      <c r="I25" s="87" t="str">
        <f xml:space="preserve"> HYPERLINK("#'N(1)'!B1537:T1620", "N(1)")</f>
        <v>N(1)</v>
      </c>
      <c r="J25" s="87" t="str">
        <f xml:space="preserve"> HYPERLINK("#'P(2)'!B1537:T1620", "P(2)")</f>
        <v>P(2)</v>
      </c>
      <c r="K25" s="77" t="s">
        <v>270</v>
      </c>
      <c r="L25" s="77"/>
      <c r="M25" s="77" t="s">
        <v>21</v>
      </c>
    </row>
    <row r="26" spans="2:13" ht="37.799999999999997" x14ac:dyDescent="0.25">
      <c r="B26" s="77">
        <v>20</v>
      </c>
      <c r="C26" s="77" t="s">
        <v>279</v>
      </c>
      <c r="D26" s="77" t="s">
        <v>280</v>
      </c>
      <c r="E26" s="77" t="s">
        <v>72</v>
      </c>
      <c r="F26" s="77" t="s">
        <v>70</v>
      </c>
      <c r="G26" s="77" t="s">
        <v>71</v>
      </c>
      <c r="H26" s="77" t="s">
        <v>72</v>
      </c>
      <c r="I26" s="87" t="str">
        <f xml:space="preserve"> HYPERLINK("#'N(1)'!B1622:Q1705", "N(1)")</f>
        <v>N(1)</v>
      </c>
      <c r="J26" s="87" t="str">
        <f xml:space="preserve"> HYPERLINK("#'P(2)'!B1622:Q1705", "P(2)")</f>
        <v>P(2)</v>
      </c>
      <c r="K26" s="77"/>
      <c r="L26" s="77"/>
      <c r="M26" s="77" t="s">
        <v>21</v>
      </c>
    </row>
    <row r="27" spans="2:13" x14ac:dyDescent="0.25">
      <c r="B27" s="77">
        <v>21</v>
      </c>
      <c r="C27" s="77" t="s">
        <v>289</v>
      </c>
      <c r="D27" s="77" t="s">
        <v>290</v>
      </c>
      <c r="E27" s="77" t="s">
        <v>69</v>
      </c>
      <c r="F27" s="77" t="s">
        <v>70</v>
      </c>
      <c r="G27" s="77" t="s">
        <v>71</v>
      </c>
      <c r="H27" s="77" t="s">
        <v>72</v>
      </c>
      <c r="I27" s="87" t="str">
        <f xml:space="preserve"> HYPERLINK("#'N(1)'!B1707:P1790", "N(1)")</f>
        <v>N(1)</v>
      </c>
      <c r="J27" s="87" t="str">
        <f xml:space="preserve"> HYPERLINK("#'P(2)'!B1707:P1790", "P(2)")</f>
        <v>P(2)</v>
      </c>
      <c r="K27" s="77"/>
      <c r="L27" s="77"/>
      <c r="M27" s="77" t="s">
        <v>21</v>
      </c>
    </row>
    <row r="28" spans="2:13" ht="75.599999999999994" x14ac:dyDescent="0.25">
      <c r="B28" s="77">
        <v>22</v>
      </c>
      <c r="C28" s="77" t="s">
        <v>316</v>
      </c>
      <c r="D28" s="77" t="s">
        <v>317</v>
      </c>
      <c r="E28" s="77" t="s">
        <v>69</v>
      </c>
      <c r="F28" s="77" t="s">
        <v>70</v>
      </c>
      <c r="G28" s="77" t="s">
        <v>71</v>
      </c>
      <c r="H28" s="77" t="s">
        <v>72</v>
      </c>
      <c r="I28" s="87" t="str">
        <f xml:space="preserve"> HYPERLINK("#'N(1)'!B1792:U1875", "N(1)")</f>
        <v>N(1)</v>
      </c>
      <c r="J28" s="87" t="str">
        <f xml:space="preserve"> HYPERLINK("#'P(2)'!B1792:U1875", "P(2)")</f>
        <v>P(2)</v>
      </c>
      <c r="K28" s="77"/>
      <c r="L28" s="77"/>
      <c r="M28" s="77" t="s">
        <v>21</v>
      </c>
    </row>
    <row r="29" spans="2:13" ht="25.2" x14ac:dyDescent="0.25">
      <c r="B29" s="77">
        <v>23</v>
      </c>
      <c r="C29" s="77" t="s">
        <v>325</v>
      </c>
      <c r="D29" s="77" t="s">
        <v>326</v>
      </c>
      <c r="E29" s="77" t="s">
        <v>69</v>
      </c>
      <c r="F29" s="77" t="s">
        <v>70</v>
      </c>
      <c r="G29" s="77" t="s">
        <v>71</v>
      </c>
      <c r="H29" s="77" t="s">
        <v>72</v>
      </c>
      <c r="I29" s="87" t="str">
        <f xml:space="preserve"> HYPERLINK("#'N(1)'!B1877:N1960", "N(1)")</f>
        <v>N(1)</v>
      </c>
      <c r="J29" s="87" t="str">
        <f xml:space="preserve"> HYPERLINK("#'P(2)'!B1877:N1960", "P(2)")</f>
        <v>P(2)</v>
      </c>
      <c r="K29" s="77"/>
      <c r="L29" s="77"/>
      <c r="M29" s="77" t="s">
        <v>21</v>
      </c>
    </row>
    <row r="30" spans="2:13" ht="50.4" x14ac:dyDescent="0.25">
      <c r="B30" s="77">
        <v>24</v>
      </c>
      <c r="C30" s="77" t="s">
        <v>337</v>
      </c>
      <c r="D30" s="77" t="s">
        <v>338</v>
      </c>
      <c r="E30" s="77" t="s">
        <v>72</v>
      </c>
      <c r="F30" s="77" t="s">
        <v>70</v>
      </c>
      <c r="G30" s="77" t="s">
        <v>71</v>
      </c>
      <c r="H30" s="77" t="s">
        <v>72</v>
      </c>
      <c r="I30" s="87" t="str">
        <f xml:space="preserve"> HYPERLINK("#'N(1)'!B1962:R2045", "N(1)")</f>
        <v>N(1)</v>
      </c>
      <c r="J30" s="87" t="str">
        <f xml:space="preserve"> HYPERLINK("#'P(2)'!B1962:R2045", "P(2)")</f>
        <v>P(2)</v>
      </c>
      <c r="K30" s="77"/>
      <c r="L30" s="77"/>
      <c r="M30" s="77" t="s">
        <v>21</v>
      </c>
    </row>
    <row r="31" spans="2:13" ht="50.4" x14ac:dyDescent="0.25">
      <c r="B31" s="77">
        <v>25</v>
      </c>
      <c r="C31" s="77" t="s">
        <v>347</v>
      </c>
      <c r="D31" s="77" t="s">
        <v>348</v>
      </c>
      <c r="E31" s="77" t="s">
        <v>69</v>
      </c>
      <c r="F31" s="77" t="s">
        <v>70</v>
      </c>
      <c r="G31" s="77" t="s">
        <v>71</v>
      </c>
      <c r="H31" s="77" t="s">
        <v>72</v>
      </c>
      <c r="I31" s="87" t="str">
        <f xml:space="preserve"> HYPERLINK("#'N(1)'!B2047:P2130", "N(1)")</f>
        <v>N(1)</v>
      </c>
      <c r="J31" s="87" t="str">
        <f xml:space="preserve"> HYPERLINK("#'P(2)'!B2047:P2130", "P(2)")</f>
        <v>P(2)</v>
      </c>
      <c r="K31" s="77"/>
      <c r="L31" s="77"/>
      <c r="M31" s="77" t="s">
        <v>21</v>
      </c>
    </row>
    <row r="32" spans="2:13" ht="25.2" x14ac:dyDescent="0.25">
      <c r="B32" s="77">
        <v>26</v>
      </c>
      <c r="C32" s="77" t="s">
        <v>357</v>
      </c>
      <c r="D32" s="77" t="s">
        <v>358</v>
      </c>
      <c r="E32" s="77" t="s">
        <v>69</v>
      </c>
      <c r="F32" s="77" t="s">
        <v>70</v>
      </c>
      <c r="G32" s="77" t="s">
        <v>71</v>
      </c>
      <c r="H32" s="77" t="s">
        <v>72</v>
      </c>
      <c r="I32" s="87" t="str">
        <f xml:space="preserve"> HYPERLINK("#'N(1)'!B2132:O2215", "N(1)")</f>
        <v>N(1)</v>
      </c>
      <c r="J32" s="87" t="str">
        <f xml:space="preserve"> HYPERLINK("#'P(2)'!B2132:O2215", "P(2)")</f>
        <v>P(2)</v>
      </c>
      <c r="K32" s="77"/>
      <c r="L32" s="77"/>
      <c r="M32" s="77" t="s">
        <v>21</v>
      </c>
    </row>
    <row r="33" spans="2:13" ht="25.2" x14ac:dyDescent="0.25">
      <c r="B33" s="77">
        <v>27</v>
      </c>
      <c r="C33" s="77" t="s">
        <v>362</v>
      </c>
      <c r="D33" s="77" t="s">
        <v>363</v>
      </c>
      <c r="E33" s="77" t="s">
        <v>69</v>
      </c>
      <c r="F33" s="77" t="s">
        <v>70</v>
      </c>
      <c r="G33" s="77" t="s">
        <v>71</v>
      </c>
      <c r="H33" s="77" t="s">
        <v>72</v>
      </c>
      <c r="I33" s="87" t="str">
        <f xml:space="preserve"> HYPERLINK("#'N(1)'!B2217:O2300", "N(1)")</f>
        <v>N(1)</v>
      </c>
      <c r="J33" s="87" t="str">
        <f xml:space="preserve"> HYPERLINK("#'P(2)'!B2217:O2300", "P(2)")</f>
        <v>P(2)</v>
      </c>
      <c r="K33" s="77"/>
      <c r="L33" s="77"/>
      <c r="M33" s="77" t="s">
        <v>21</v>
      </c>
    </row>
    <row r="34" spans="2:13" ht="25.2" x14ac:dyDescent="0.25">
      <c r="B34" s="77">
        <v>28</v>
      </c>
      <c r="C34" s="77" t="s">
        <v>374</v>
      </c>
      <c r="D34" s="77" t="s">
        <v>375</v>
      </c>
      <c r="E34" s="77" t="s">
        <v>69</v>
      </c>
      <c r="F34" s="77" t="s">
        <v>70</v>
      </c>
      <c r="G34" s="77" t="s">
        <v>71</v>
      </c>
      <c r="H34" s="77" t="s">
        <v>72</v>
      </c>
      <c r="I34" s="87" t="str">
        <f xml:space="preserve"> HYPERLINK("#'N(1)'!B2302:P2385", "N(1)")</f>
        <v>N(1)</v>
      </c>
      <c r="J34" s="87" t="str">
        <f xml:space="preserve"> HYPERLINK("#'P(2)'!B2302:P2385", "P(2)")</f>
        <v>P(2)</v>
      </c>
      <c r="K34" s="77" t="s">
        <v>376</v>
      </c>
      <c r="L34" s="77"/>
      <c r="M34" s="77" t="s">
        <v>21</v>
      </c>
    </row>
    <row r="35" spans="2:13" ht="50.4" x14ac:dyDescent="0.25">
      <c r="B35" s="77">
        <v>29</v>
      </c>
      <c r="C35" s="77" t="s">
        <v>380</v>
      </c>
      <c r="D35" s="77" t="s">
        <v>381</v>
      </c>
      <c r="E35" s="77" t="s">
        <v>69</v>
      </c>
      <c r="F35" s="77" t="s">
        <v>70</v>
      </c>
      <c r="G35" s="77" t="s">
        <v>71</v>
      </c>
      <c r="H35" s="77" t="s">
        <v>72</v>
      </c>
      <c r="I35" s="87" t="str">
        <f xml:space="preserve"> HYPERLINK("#'N(1)'!B2387:J2470", "N(1)")</f>
        <v>N(1)</v>
      </c>
      <c r="J35" s="87" t="str">
        <f xml:space="preserve"> HYPERLINK("#'P(2)'!B2387:J2470", "P(2)")</f>
        <v>P(2)</v>
      </c>
      <c r="K35" s="77"/>
      <c r="L35" s="77"/>
      <c r="M35" s="77" t="s">
        <v>21</v>
      </c>
    </row>
    <row r="36" spans="2:13" ht="37.799999999999997" x14ac:dyDescent="0.25">
      <c r="B36" s="77">
        <v>30</v>
      </c>
      <c r="C36" s="77" t="s">
        <v>389</v>
      </c>
      <c r="D36" s="77" t="s">
        <v>390</v>
      </c>
      <c r="E36" s="77" t="s">
        <v>69</v>
      </c>
      <c r="F36" s="77" t="s">
        <v>70</v>
      </c>
      <c r="G36" s="77" t="s">
        <v>71</v>
      </c>
      <c r="H36" s="77" t="s">
        <v>72</v>
      </c>
      <c r="I36" s="87" t="str">
        <f xml:space="preserve"> HYPERLINK("#'N(1)'!B2472:N2555", "N(1)")</f>
        <v>N(1)</v>
      </c>
      <c r="J36" s="87" t="str">
        <f xml:space="preserve"> HYPERLINK("#'P(2)'!B2472:N2555", "P(2)")</f>
        <v>P(2)</v>
      </c>
      <c r="K36" s="77" t="s">
        <v>391</v>
      </c>
      <c r="L36" s="77"/>
      <c r="M36" s="77" t="s">
        <v>21</v>
      </c>
    </row>
    <row r="37" spans="2:13" ht="37.799999999999997" x14ac:dyDescent="0.25">
      <c r="B37" s="77">
        <v>31</v>
      </c>
      <c r="C37" s="77" t="s">
        <v>399</v>
      </c>
      <c r="D37" s="77" t="s">
        <v>400</v>
      </c>
      <c r="E37" s="77" t="s">
        <v>69</v>
      </c>
      <c r="F37" s="77" t="s">
        <v>70</v>
      </c>
      <c r="G37" s="77" t="s">
        <v>71</v>
      </c>
      <c r="H37" s="77" t="s">
        <v>72</v>
      </c>
      <c r="I37" s="87" t="str">
        <f xml:space="preserve"> HYPERLINK("#'N(1)'!B2557:N2640", "N(1)")</f>
        <v>N(1)</v>
      </c>
      <c r="J37" s="87" t="str">
        <f xml:space="preserve"> HYPERLINK("#'P(2)'!B2557:N2640", "P(2)")</f>
        <v>P(2)</v>
      </c>
      <c r="K37" s="77" t="s">
        <v>401</v>
      </c>
      <c r="L37" s="77"/>
      <c r="M37" s="77" t="s">
        <v>21</v>
      </c>
    </row>
    <row r="38" spans="2:13" ht="25.2" x14ac:dyDescent="0.25">
      <c r="B38" s="77">
        <v>32</v>
      </c>
      <c r="C38" s="77" t="s">
        <v>419</v>
      </c>
      <c r="D38" s="77" t="s">
        <v>420</v>
      </c>
      <c r="E38" s="77" t="s">
        <v>72</v>
      </c>
      <c r="F38" s="77" t="s">
        <v>70</v>
      </c>
      <c r="G38" s="77" t="s">
        <v>71</v>
      </c>
      <c r="H38" s="77" t="s">
        <v>72</v>
      </c>
      <c r="I38" s="87" t="str">
        <f xml:space="preserve"> HYPERLINK("#'N(1)'!B2642:Y2725", "N(1)")</f>
        <v>N(1)</v>
      </c>
      <c r="J38" s="87" t="str">
        <f xml:space="preserve"> HYPERLINK("#'P(2)'!B2642:Y2725", "P(2)")</f>
        <v>P(2)</v>
      </c>
      <c r="K38" s="77"/>
      <c r="L38" s="77"/>
      <c r="M38" s="77" t="s">
        <v>21</v>
      </c>
    </row>
    <row r="39" spans="2:13" ht="63" x14ac:dyDescent="0.25">
      <c r="B39" s="77">
        <v>33</v>
      </c>
      <c r="C39" s="77" t="s">
        <v>428</v>
      </c>
      <c r="D39" s="77" t="s">
        <v>429</v>
      </c>
      <c r="E39" s="77" t="s">
        <v>69</v>
      </c>
      <c r="F39" s="77" t="s">
        <v>70</v>
      </c>
      <c r="G39" s="77" t="s">
        <v>71</v>
      </c>
      <c r="H39" s="77" t="s">
        <v>72</v>
      </c>
      <c r="I39" s="87" t="str">
        <f xml:space="preserve"> HYPERLINK("#'N(1)'!B2727:N2810", "N(1)")</f>
        <v>N(1)</v>
      </c>
      <c r="J39" s="87" t="str">
        <f xml:space="preserve"> HYPERLINK("#'P(2)'!B2727:N2810", "P(2)")</f>
        <v>P(2)</v>
      </c>
      <c r="K39" s="77"/>
      <c r="L39" s="77"/>
      <c r="M39" s="77" t="s">
        <v>21</v>
      </c>
    </row>
    <row r="40" spans="2:13" ht="50.4" x14ac:dyDescent="0.25">
      <c r="B40" s="77">
        <v>34</v>
      </c>
      <c r="C40" s="77" t="s">
        <v>439</v>
      </c>
      <c r="D40" s="77" t="s">
        <v>440</v>
      </c>
      <c r="E40" s="77" t="s">
        <v>69</v>
      </c>
      <c r="F40" s="77" t="s">
        <v>70</v>
      </c>
      <c r="G40" s="77" t="s">
        <v>71</v>
      </c>
      <c r="H40" s="77" t="s">
        <v>72</v>
      </c>
      <c r="I40" s="87" t="str">
        <f xml:space="preserve"> HYPERLINK("#'N(1)'!B2812:Q2895", "N(1)")</f>
        <v>N(1)</v>
      </c>
      <c r="J40" s="87" t="str">
        <f xml:space="preserve"> HYPERLINK("#'P(2)'!B2812:Q2895", "P(2)")</f>
        <v>P(2)</v>
      </c>
      <c r="K40" s="77"/>
      <c r="L40" s="77"/>
      <c r="M40" s="77" t="s">
        <v>21</v>
      </c>
    </row>
    <row r="41" spans="2:13" ht="25.2" x14ac:dyDescent="0.25">
      <c r="B41" s="77">
        <v>35</v>
      </c>
      <c r="C41" s="77" t="s">
        <v>452</v>
      </c>
      <c r="D41" s="77" t="s">
        <v>453</v>
      </c>
      <c r="E41" s="77" t="s">
        <v>72</v>
      </c>
      <c r="F41" s="77" t="s">
        <v>70</v>
      </c>
      <c r="G41" s="77" t="s">
        <v>71</v>
      </c>
      <c r="H41" s="77" t="s">
        <v>72</v>
      </c>
      <c r="I41" s="87" t="str">
        <f xml:space="preserve"> HYPERLINK("#'N(1)'!B2897:S2980", "N(1)")</f>
        <v>N(1)</v>
      </c>
      <c r="J41" s="87" t="str">
        <f xml:space="preserve"> HYPERLINK("#'P(2)'!B2897:S2980", "P(2)")</f>
        <v>P(2)</v>
      </c>
      <c r="K41" s="77"/>
      <c r="L41" s="77"/>
      <c r="M41" s="77" t="s">
        <v>21</v>
      </c>
    </row>
    <row r="42" spans="2:13" ht="25.2" x14ac:dyDescent="0.25">
      <c r="B42" s="77">
        <v>36</v>
      </c>
      <c r="C42" s="77" t="s">
        <v>472</v>
      </c>
      <c r="D42" s="77" t="s">
        <v>473</v>
      </c>
      <c r="E42" s="77" t="s">
        <v>72</v>
      </c>
      <c r="F42" s="77" t="s">
        <v>70</v>
      </c>
      <c r="G42" s="77" t="s">
        <v>71</v>
      </c>
      <c r="H42" s="77" t="s">
        <v>72</v>
      </c>
      <c r="I42" s="87" t="str">
        <f xml:space="preserve"> HYPERLINK("#'N(1)'!B2982:Z3065", "N(1)")</f>
        <v>N(1)</v>
      </c>
      <c r="J42" s="87" t="str">
        <f xml:space="preserve"> HYPERLINK("#'P(2)'!B2982:Z3065", "P(2)")</f>
        <v>P(2)</v>
      </c>
      <c r="K42" s="77"/>
      <c r="L42" s="77"/>
      <c r="M42" s="77" t="s">
        <v>21</v>
      </c>
    </row>
    <row r="43" spans="2:13" ht="37.799999999999997" x14ac:dyDescent="0.25">
      <c r="B43" s="77">
        <v>37</v>
      </c>
      <c r="C43" s="77" t="s">
        <v>478</v>
      </c>
      <c r="D43" s="77" t="s">
        <v>479</v>
      </c>
      <c r="E43" s="77" t="s">
        <v>69</v>
      </c>
      <c r="F43" s="77" t="s">
        <v>70</v>
      </c>
      <c r="G43" s="77" t="s">
        <v>71</v>
      </c>
      <c r="H43" s="77" t="s">
        <v>72</v>
      </c>
      <c r="I43" s="87" t="str">
        <f xml:space="preserve"> HYPERLINK("#'N(1)'!B3067:M3150", "N(1)")</f>
        <v>N(1)</v>
      </c>
      <c r="J43" s="87" t="str">
        <f xml:space="preserve"> HYPERLINK("#'P(2)'!B3067:M3150", "P(2)")</f>
        <v>P(2)</v>
      </c>
      <c r="K43" s="77"/>
      <c r="L43" s="77"/>
      <c r="M43" s="77" t="s">
        <v>21</v>
      </c>
    </row>
    <row r="44" spans="2:13" ht="50.4" x14ac:dyDescent="0.25">
      <c r="B44" s="77">
        <v>38</v>
      </c>
      <c r="C44" s="77" t="s">
        <v>488</v>
      </c>
      <c r="D44" s="77" t="s">
        <v>489</v>
      </c>
      <c r="E44" s="77" t="s">
        <v>72</v>
      </c>
      <c r="F44" s="77" t="s">
        <v>70</v>
      </c>
      <c r="G44" s="77" t="s">
        <v>71</v>
      </c>
      <c r="H44" s="77" t="s">
        <v>72</v>
      </c>
      <c r="I44" s="87" t="str">
        <f xml:space="preserve"> HYPERLINK("#'N(1)'!B3152:P3235", "N(1)")</f>
        <v>N(1)</v>
      </c>
      <c r="J44" s="87" t="str">
        <f xml:space="preserve"> HYPERLINK("#'P(2)'!B3152:P3235", "P(2)")</f>
        <v>P(2)</v>
      </c>
      <c r="K44" s="77"/>
      <c r="L44" s="77"/>
      <c r="M44" s="77" t="s">
        <v>21</v>
      </c>
    </row>
    <row r="45" spans="2:13" ht="25.2" x14ac:dyDescent="0.25">
      <c r="B45" s="77">
        <v>39</v>
      </c>
      <c r="C45" s="77" t="s">
        <v>500</v>
      </c>
      <c r="D45" s="77" t="s">
        <v>501</v>
      </c>
      <c r="E45" s="77" t="s">
        <v>72</v>
      </c>
      <c r="F45" s="77" t="s">
        <v>70</v>
      </c>
      <c r="G45" s="77" t="s">
        <v>71</v>
      </c>
      <c r="H45" s="77" t="s">
        <v>72</v>
      </c>
      <c r="I45" s="87" t="str">
        <f xml:space="preserve"> HYPERLINK("#'N(1)'!B3237:R3320", "N(1)")</f>
        <v>N(1)</v>
      </c>
      <c r="J45" s="87" t="str">
        <f xml:space="preserve"> HYPERLINK("#'P(2)'!B3237:R3320", "P(2)")</f>
        <v>P(2)</v>
      </c>
      <c r="K45" s="77"/>
      <c r="L45" s="77"/>
      <c r="M45" s="77" t="s">
        <v>21</v>
      </c>
    </row>
    <row r="46" spans="2:13" ht="37.799999999999997" x14ac:dyDescent="0.25">
      <c r="B46" s="77">
        <v>40</v>
      </c>
      <c r="C46" s="77" t="s">
        <v>507</v>
      </c>
      <c r="D46" s="77" t="s">
        <v>508</v>
      </c>
      <c r="E46" s="77" t="s">
        <v>69</v>
      </c>
      <c r="F46" s="77" t="s">
        <v>70</v>
      </c>
      <c r="G46" s="77" t="s">
        <v>71</v>
      </c>
      <c r="H46" s="77" t="s">
        <v>72</v>
      </c>
      <c r="I46" s="87" t="str">
        <f xml:space="preserve"> HYPERLINK("#'N(1)'!B3322:L3405", "N(1)")</f>
        <v>N(1)</v>
      </c>
      <c r="J46" s="87" t="str">
        <f xml:space="preserve"> HYPERLINK("#'P(2)'!B3322:L3405", "P(2)")</f>
        <v>P(2)</v>
      </c>
      <c r="K46" s="77"/>
      <c r="L46" s="77"/>
      <c r="M46" s="77" t="s">
        <v>21</v>
      </c>
    </row>
    <row r="47" spans="2:13" ht="25.2" x14ac:dyDescent="0.25">
      <c r="B47" s="77">
        <v>41</v>
      </c>
      <c r="C47" s="77" t="s">
        <v>514</v>
      </c>
      <c r="D47" s="77" t="s">
        <v>515</v>
      </c>
      <c r="E47" s="77" t="s">
        <v>69</v>
      </c>
      <c r="F47" s="77" t="s">
        <v>70</v>
      </c>
      <c r="G47" s="77" t="s">
        <v>71</v>
      </c>
      <c r="H47" s="77" t="s">
        <v>72</v>
      </c>
      <c r="I47" s="87" t="str">
        <f xml:space="preserve"> HYPERLINK("#'N(1)'!B3407:M3490", "N(1)")</f>
        <v>N(1)</v>
      </c>
      <c r="J47" s="87" t="str">
        <f xml:space="preserve"> HYPERLINK("#'P(2)'!B3407:M3490", "P(2)")</f>
        <v>P(2)</v>
      </c>
      <c r="K47" s="77"/>
      <c r="L47" s="77"/>
      <c r="M47" s="77" t="s">
        <v>21</v>
      </c>
    </row>
    <row r="48" spans="2:13" ht="37.799999999999997" x14ac:dyDescent="0.25">
      <c r="B48" s="77">
        <v>42</v>
      </c>
      <c r="C48" s="77" t="s">
        <v>531</v>
      </c>
      <c r="D48" s="77" t="s">
        <v>532</v>
      </c>
      <c r="E48" s="77" t="s">
        <v>72</v>
      </c>
      <c r="F48" s="77" t="s">
        <v>70</v>
      </c>
      <c r="G48" s="77" t="s">
        <v>71</v>
      </c>
      <c r="H48" s="77" t="s">
        <v>72</v>
      </c>
      <c r="I48" s="87" t="str">
        <f xml:space="preserve"> HYPERLINK("#'N(1)'!B3492:W3575", "N(1)")</f>
        <v>N(1)</v>
      </c>
      <c r="J48" s="87" t="str">
        <f xml:space="preserve"> HYPERLINK("#'P(2)'!B3492:W3575", "P(2)")</f>
        <v>P(2)</v>
      </c>
      <c r="K48" s="77"/>
      <c r="L48" s="77"/>
      <c r="M48" s="77" t="s">
        <v>21</v>
      </c>
    </row>
    <row r="49" spans="2:13" ht="25.2" x14ac:dyDescent="0.25">
      <c r="B49" s="77">
        <v>43</v>
      </c>
      <c r="C49" s="77" t="s">
        <v>547</v>
      </c>
      <c r="D49" s="77" t="s">
        <v>548</v>
      </c>
      <c r="E49" s="77" t="s">
        <v>72</v>
      </c>
      <c r="F49" s="77" t="s">
        <v>70</v>
      </c>
      <c r="G49" s="77" t="s">
        <v>71</v>
      </c>
      <c r="H49" s="77" t="s">
        <v>72</v>
      </c>
      <c r="I49" s="87" t="str">
        <f xml:space="preserve"> HYPERLINK("#'N(1)'!B3577:U3660", "N(1)")</f>
        <v>N(1)</v>
      </c>
      <c r="J49" s="87" t="str">
        <f xml:space="preserve"> HYPERLINK("#'P(2)'!B3577:U3660", "P(2)")</f>
        <v>P(2)</v>
      </c>
      <c r="K49" s="77" t="s">
        <v>549</v>
      </c>
      <c r="L49" s="77"/>
      <c r="M49" s="77" t="s">
        <v>21</v>
      </c>
    </row>
    <row r="50" spans="2:13" ht="50.4" x14ac:dyDescent="0.25">
      <c r="B50" s="77">
        <v>44</v>
      </c>
      <c r="C50" s="77" t="s">
        <v>562</v>
      </c>
      <c r="D50" s="77" t="s">
        <v>563</v>
      </c>
      <c r="E50" s="77" t="s">
        <v>72</v>
      </c>
      <c r="F50" s="77" t="s">
        <v>70</v>
      </c>
      <c r="G50" s="77" t="s">
        <v>71</v>
      </c>
      <c r="H50" s="77" t="s">
        <v>72</v>
      </c>
      <c r="I50" s="87" t="str">
        <f xml:space="preserve"> HYPERLINK("#'N(1)'!B3662:T3745", "N(1)")</f>
        <v>N(1)</v>
      </c>
      <c r="J50" s="87" t="str">
        <f xml:space="preserve"> HYPERLINK("#'P(2)'!B3662:T3745", "P(2)")</f>
        <v>P(2)</v>
      </c>
      <c r="K50" s="77"/>
      <c r="L50" s="77"/>
      <c r="M50" s="77" t="s">
        <v>21</v>
      </c>
    </row>
    <row r="51" spans="2:13" ht="50.4" x14ac:dyDescent="0.25">
      <c r="B51" s="77">
        <v>45</v>
      </c>
      <c r="C51" s="77" t="s">
        <v>567</v>
      </c>
      <c r="D51" s="77" t="s">
        <v>568</v>
      </c>
      <c r="E51" s="77" t="s">
        <v>72</v>
      </c>
      <c r="F51" s="77" t="s">
        <v>70</v>
      </c>
      <c r="G51" s="77" t="s">
        <v>71</v>
      </c>
      <c r="H51" s="77" t="s">
        <v>72</v>
      </c>
      <c r="I51" s="87" t="str">
        <f xml:space="preserve"> HYPERLINK("#'N(1)'!B3747:T3830", "N(1)")</f>
        <v>N(1)</v>
      </c>
      <c r="J51" s="87" t="str">
        <f xml:space="preserve"> HYPERLINK("#'P(2)'!B3747:T3830", "P(2)")</f>
        <v>P(2)</v>
      </c>
      <c r="K51" s="77"/>
      <c r="L51" s="77"/>
      <c r="M51" s="77" t="s">
        <v>21</v>
      </c>
    </row>
    <row r="52" spans="2:13" ht="25.2" x14ac:dyDescent="0.25">
      <c r="B52" s="77">
        <v>46</v>
      </c>
      <c r="C52" s="77" t="s">
        <v>581</v>
      </c>
      <c r="D52" s="77" t="s">
        <v>582</v>
      </c>
      <c r="E52" s="77" t="s">
        <v>72</v>
      </c>
      <c r="F52" s="77" t="s">
        <v>70</v>
      </c>
      <c r="G52" s="77" t="s">
        <v>71</v>
      </c>
      <c r="H52" s="77" t="s">
        <v>72</v>
      </c>
      <c r="I52" s="87" t="str">
        <f xml:space="preserve"> HYPERLINK("#'N(1)'!B3832:S3915", "N(1)")</f>
        <v>N(1)</v>
      </c>
      <c r="J52" s="87" t="str">
        <f xml:space="preserve"> HYPERLINK("#'P(2)'!B3832:S3915", "P(2)")</f>
        <v>P(2)</v>
      </c>
      <c r="K52" s="77"/>
      <c r="L52" s="77"/>
      <c r="M52" s="77" t="s">
        <v>21</v>
      </c>
    </row>
    <row r="53" spans="2:13" ht="25.2" x14ac:dyDescent="0.25">
      <c r="B53" s="77">
        <v>47</v>
      </c>
      <c r="C53" s="77" t="s">
        <v>592</v>
      </c>
      <c r="D53" s="77" t="s">
        <v>593</v>
      </c>
      <c r="E53" s="77" t="s">
        <v>72</v>
      </c>
      <c r="F53" s="77" t="s">
        <v>70</v>
      </c>
      <c r="G53" s="77" t="s">
        <v>71</v>
      </c>
      <c r="H53" s="77" t="s">
        <v>72</v>
      </c>
      <c r="I53" s="87" t="str">
        <f xml:space="preserve"> HYPERLINK("#'N(1)'!B3917:P4000", "N(1)")</f>
        <v>N(1)</v>
      </c>
      <c r="J53" s="87" t="str">
        <f xml:space="preserve"> HYPERLINK("#'P(2)'!B3917:P4000", "P(2)")</f>
        <v>P(2)</v>
      </c>
      <c r="K53" s="77" t="s">
        <v>594</v>
      </c>
      <c r="L53" s="77"/>
      <c r="M53" s="77" t="s">
        <v>21</v>
      </c>
    </row>
    <row r="54" spans="2:13" ht="25.2" x14ac:dyDescent="0.25">
      <c r="B54" s="77">
        <v>48</v>
      </c>
      <c r="C54" s="77" t="s">
        <v>603</v>
      </c>
      <c r="D54" s="77" t="s">
        <v>604</v>
      </c>
      <c r="E54" s="77" t="s">
        <v>69</v>
      </c>
      <c r="F54" s="77" t="s">
        <v>70</v>
      </c>
      <c r="G54" s="77" t="s">
        <v>71</v>
      </c>
      <c r="H54" s="77" t="s">
        <v>72</v>
      </c>
      <c r="I54" s="87" t="str">
        <f xml:space="preserve"> HYPERLINK("#'N(1)'!B4002:O4085", "N(1)")</f>
        <v>N(1)</v>
      </c>
      <c r="J54" s="87" t="str">
        <f xml:space="preserve"> HYPERLINK("#'P(2)'!B4002:O4085", "P(2)")</f>
        <v>P(2)</v>
      </c>
      <c r="K54" s="77"/>
      <c r="L54" s="77"/>
      <c r="M54" s="77" t="s">
        <v>21</v>
      </c>
    </row>
    <row r="55" spans="2:13" ht="37.799999999999997" x14ac:dyDescent="0.25">
      <c r="B55" s="77">
        <v>49</v>
      </c>
      <c r="C55" s="77" t="s">
        <v>621</v>
      </c>
      <c r="D55" s="77" t="s">
        <v>622</v>
      </c>
      <c r="E55" s="77" t="s">
        <v>72</v>
      </c>
      <c r="F55" s="77" t="s">
        <v>70</v>
      </c>
      <c r="G55" s="77" t="s">
        <v>71</v>
      </c>
      <c r="H55" s="77" t="s">
        <v>72</v>
      </c>
      <c r="I55" s="87" t="str">
        <f xml:space="preserve"> HYPERLINK("#'N(1)'!B4087:Y4170", "N(1)")</f>
        <v>N(1)</v>
      </c>
      <c r="J55" s="87" t="str">
        <f xml:space="preserve"> HYPERLINK("#'P(2)'!B4087:Y4170", "P(2)")</f>
        <v>P(2)</v>
      </c>
      <c r="K55" s="77"/>
      <c r="L55" s="77"/>
      <c r="M55" s="77" t="s">
        <v>21</v>
      </c>
    </row>
    <row r="56" spans="2:13" ht="25.2" x14ac:dyDescent="0.25">
      <c r="B56" s="77">
        <v>50</v>
      </c>
      <c r="C56" s="77" t="s">
        <v>630</v>
      </c>
      <c r="D56" s="77" t="s">
        <v>631</v>
      </c>
      <c r="E56" s="77" t="s">
        <v>69</v>
      </c>
      <c r="F56" s="77" t="s">
        <v>70</v>
      </c>
      <c r="G56" s="77" t="s">
        <v>71</v>
      </c>
      <c r="H56" s="77" t="s">
        <v>72</v>
      </c>
      <c r="I56" s="87" t="str">
        <f xml:space="preserve"> HYPERLINK("#'N(1)'!B4172:N4255", "N(1)")</f>
        <v>N(1)</v>
      </c>
      <c r="J56" s="87" t="str">
        <f xml:space="preserve"> HYPERLINK("#'P(2)'!B4172:N4255", "P(2)")</f>
        <v>P(2)</v>
      </c>
      <c r="K56" s="77"/>
      <c r="L56" s="77"/>
      <c r="M56" s="77" t="s">
        <v>21</v>
      </c>
    </row>
    <row r="57" spans="2:13" ht="25.2" x14ac:dyDescent="0.25">
      <c r="B57" s="77">
        <v>51</v>
      </c>
      <c r="C57" s="77" t="s">
        <v>647</v>
      </c>
      <c r="D57" s="77" t="s">
        <v>648</v>
      </c>
      <c r="E57" s="77" t="s">
        <v>72</v>
      </c>
      <c r="F57" s="77" t="s">
        <v>70</v>
      </c>
      <c r="G57" s="77" t="s">
        <v>71</v>
      </c>
      <c r="H57" s="77" t="s">
        <v>72</v>
      </c>
      <c r="I57" s="87" t="str">
        <f xml:space="preserve"> HYPERLINK("#'N(1)'!B4257:W4340", "N(1)")</f>
        <v>N(1)</v>
      </c>
      <c r="J57" s="87" t="str">
        <f xml:space="preserve"> HYPERLINK("#'P(2)'!B4257:W4340", "P(2)")</f>
        <v>P(2)</v>
      </c>
      <c r="K57" s="77"/>
      <c r="L57" s="77"/>
      <c r="M57" s="77" t="s">
        <v>21</v>
      </c>
    </row>
    <row r="58" spans="2:13" ht="37.799999999999997" x14ac:dyDescent="0.25">
      <c r="B58" s="77">
        <v>52</v>
      </c>
      <c r="C58" s="77" t="s">
        <v>653</v>
      </c>
      <c r="D58" s="77" t="s">
        <v>654</v>
      </c>
      <c r="E58" s="77" t="s">
        <v>69</v>
      </c>
      <c r="F58" s="77" t="s">
        <v>70</v>
      </c>
      <c r="G58" s="77" t="s">
        <v>71</v>
      </c>
      <c r="H58" s="77" t="s">
        <v>72</v>
      </c>
      <c r="I58" s="87" t="str">
        <f xml:space="preserve"> HYPERLINK("#'N(1)'!B4342:L4425", "N(1)")</f>
        <v>N(1)</v>
      </c>
      <c r="J58" s="87" t="str">
        <f xml:space="preserve"> HYPERLINK("#'P(2)'!B4342:L4425", "P(2)")</f>
        <v>P(2)</v>
      </c>
      <c r="K58" s="77"/>
      <c r="L58" s="77"/>
      <c r="M58" s="77" t="s">
        <v>21</v>
      </c>
    </row>
    <row r="59" spans="2:13" ht="25.2" x14ac:dyDescent="0.25">
      <c r="B59" s="77">
        <v>53</v>
      </c>
      <c r="C59" s="77" t="s">
        <v>666</v>
      </c>
      <c r="D59" s="77" t="s">
        <v>667</v>
      </c>
      <c r="E59" s="77" t="s">
        <v>72</v>
      </c>
      <c r="F59" s="77" t="s">
        <v>70</v>
      </c>
      <c r="G59" s="77" t="s">
        <v>71</v>
      </c>
      <c r="H59" s="77" t="s">
        <v>72</v>
      </c>
      <c r="I59" s="87" t="str">
        <f xml:space="preserve"> HYPERLINK("#'N(1)'!B4427:T4510", "N(1)")</f>
        <v>N(1)</v>
      </c>
      <c r="J59" s="87" t="str">
        <f xml:space="preserve"> HYPERLINK("#'P(2)'!B4427:T4510", "P(2)")</f>
        <v>P(2)</v>
      </c>
      <c r="K59" s="77"/>
      <c r="L59" s="77"/>
      <c r="M59" s="77" t="s">
        <v>21</v>
      </c>
    </row>
    <row r="60" spans="2:13" ht="37.799999999999997" x14ac:dyDescent="0.25">
      <c r="B60" s="77">
        <v>54</v>
      </c>
      <c r="C60" s="77" t="s">
        <v>679</v>
      </c>
      <c r="D60" s="77" t="s">
        <v>680</v>
      </c>
      <c r="E60" s="77" t="s">
        <v>72</v>
      </c>
      <c r="F60" s="77" t="s">
        <v>70</v>
      </c>
      <c r="G60" s="77" t="s">
        <v>71</v>
      </c>
      <c r="H60" s="77" t="s">
        <v>72</v>
      </c>
      <c r="I60" s="87" t="str">
        <f xml:space="preserve"> HYPERLINK("#'N(1)'!B4512:S4595", "N(1)")</f>
        <v>N(1)</v>
      </c>
      <c r="J60" s="87" t="str">
        <f xml:space="preserve"> HYPERLINK("#'P(2)'!B4512:S4595", "P(2)")</f>
        <v>P(2)</v>
      </c>
      <c r="K60" s="77"/>
      <c r="L60" s="77"/>
      <c r="M60" s="77" t="s">
        <v>21</v>
      </c>
    </row>
    <row r="61" spans="2:13" ht="25.2" x14ac:dyDescent="0.25">
      <c r="B61" s="77">
        <v>55</v>
      </c>
      <c r="C61" s="77" t="s">
        <v>683</v>
      </c>
      <c r="D61" s="77" t="s">
        <v>684</v>
      </c>
      <c r="E61" s="77" t="s">
        <v>69</v>
      </c>
      <c r="F61" s="77" t="s">
        <v>70</v>
      </c>
      <c r="G61" s="77" t="s">
        <v>71</v>
      </c>
      <c r="H61" s="77" t="s">
        <v>72</v>
      </c>
      <c r="I61" s="87" t="str">
        <f xml:space="preserve"> HYPERLINK("#'N(1)'!B4597:K4680", "N(1)")</f>
        <v>N(1)</v>
      </c>
      <c r="J61" s="87" t="str">
        <f xml:space="preserve"> HYPERLINK("#'P(2)'!B4597:K4680", "P(2)")</f>
        <v>P(2)</v>
      </c>
      <c r="K61" s="77" t="s">
        <v>685</v>
      </c>
      <c r="L61" s="77"/>
      <c r="M61" s="77" t="s">
        <v>21</v>
      </c>
    </row>
    <row r="62" spans="2:13" ht="25.2" x14ac:dyDescent="0.25">
      <c r="B62" s="77">
        <v>56</v>
      </c>
      <c r="C62" s="77" t="s">
        <v>687</v>
      </c>
      <c r="D62" s="77" t="s">
        <v>688</v>
      </c>
      <c r="E62" s="77" t="s">
        <v>69</v>
      </c>
      <c r="F62" s="77" t="s">
        <v>70</v>
      </c>
      <c r="G62" s="77" t="s">
        <v>71</v>
      </c>
      <c r="H62" s="77" t="s">
        <v>72</v>
      </c>
      <c r="I62" s="87" t="str">
        <f xml:space="preserve"> HYPERLINK("#'N(1)'!B4682:K4765", "N(1)")</f>
        <v>N(1)</v>
      </c>
      <c r="J62" s="87" t="str">
        <f xml:space="preserve"> HYPERLINK("#'P(2)'!B4682:K4765", "P(2)")</f>
        <v>P(2)</v>
      </c>
      <c r="K62" s="77" t="s">
        <v>685</v>
      </c>
      <c r="L62" s="77"/>
      <c r="M62" s="77" t="s">
        <v>21</v>
      </c>
    </row>
    <row r="63" spans="2:13" ht="25.2" x14ac:dyDescent="0.25">
      <c r="B63" s="77">
        <v>57</v>
      </c>
      <c r="C63" s="77" t="s">
        <v>692</v>
      </c>
      <c r="D63" s="77" t="s">
        <v>693</v>
      </c>
      <c r="E63" s="77" t="s">
        <v>69</v>
      </c>
      <c r="F63" s="77" t="s">
        <v>70</v>
      </c>
      <c r="G63" s="77" t="s">
        <v>71</v>
      </c>
      <c r="H63" s="77" t="s">
        <v>72</v>
      </c>
      <c r="I63" s="87" t="str">
        <f xml:space="preserve"> HYPERLINK("#'N(1)'!B4767:I4850", "N(1)")</f>
        <v>N(1)</v>
      </c>
      <c r="J63" s="87" t="str">
        <f xml:space="preserve"> HYPERLINK("#'P(2)'!B4767:I4850", "P(2)")</f>
        <v>P(2)</v>
      </c>
      <c r="K63" s="77" t="s">
        <v>685</v>
      </c>
      <c r="L63" s="77"/>
      <c r="M63" s="77" t="s">
        <v>21</v>
      </c>
    </row>
    <row r="64" spans="2:13" ht="25.2" x14ac:dyDescent="0.25">
      <c r="B64" s="77">
        <v>58</v>
      </c>
      <c r="C64" s="77" t="s">
        <v>697</v>
      </c>
      <c r="D64" s="77" t="s">
        <v>698</v>
      </c>
      <c r="E64" s="77" t="s">
        <v>69</v>
      </c>
      <c r="F64" s="77" t="s">
        <v>70</v>
      </c>
      <c r="G64" s="77" t="s">
        <v>71</v>
      </c>
      <c r="H64" s="77" t="s">
        <v>72</v>
      </c>
      <c r="I64" s="87" t="str">
        <f xml:space="preserve"> HYPERLINK("#'N(1)'!B4852:I4935", "N(1)")</f>
        <v>N(1)</v>
      </c>
      <c r="J64" s="87" t="str">
        <f xml:space="preserve"> HYPERLINK("#'P(2)'!B4852:I4935", "P(2)")</f>
        <v>P(2)</v>
      </c>
      <c r="K64" s="77" t="s">
        <v>685</v>
      </c>
      <c r="L64" s="77"/>
      <c r="M64" s="77" t="s">
        <v>21</v>
      </c>
    </row>
  </sheetData>
  <mergeCells count="8">
    <mergeCell ref="M5:M6"/>
    <mergeCell ref="F5:H5"/>
    <mergeCell ref="C5:E5"/>
    <mergeCell ref="B5:B6"/>
    <mergeCell ref="I5:I6"/>
    <mergeCell ref="J5:J6"/>
    <mergeCell ref="K5:K6"/>
    <mergeCell ref="L5:L6"/>
  </mergeCells>
  <phoneticPr fontId="6"/>
  <pageMargins left="0.7" right="0.7" top="0.75" bottom="0.75" header="0.3" footer="0.3"/>
  <pageSetup paperSize="9" scale="63" pageOrder="overThenDown"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3:Z4935"/>
  <sheetViews>
    <sheetView workbookViewId="0"/>
  </sheetViews>
  <sheetFormatPr defaultColWidth="8.8984375" defaultRowHeight="12.6" x14ac:dyDescent="0.25"/>
  <cols>
    <col min="1" max="1" width="3.59765625" style="42" customWidth="1"/>
    <col min="2" max="2" width="4.59765625" style="42" customWidth="1"/>
    <col min="3" max="4" width="7.59765625" style="42" customWidth="1"/>
    <col min="5" max="5" width="16.59765625" style="42" customWidth="1"/>
    <col min="6" max="6" width="5.59765625" style="42" customWidth="1"/>
    <col min="7" max="26" width="8.59765625" style="42" customWidth="1"/>
    <col min="27" max="16384" width="8.8984375" style="42"/>
  </cols>
  <sheetData>
    <row r="3" spans="2:11" x14ac:dyDescent="0.25">
      <c r="C3" s="42" t="s">
        <v>1</v>
      </c>
    </row>
    <row r="7" spans="2:11" x14ac:dyDescent="0.25">
      <c r="B7" s="54" t="str">
        <f xml:space="preserve"> HYPERLINK("#'目次'!B7", "[1]")</f>
        <v>[1]</v>
      </c>
      <c r="C7" s="42" t="s">
        <v>13</v>
      </c>
    </row>
    <row r="10" spans="2:11" x14ac:dyDescent="0.25">
      <c r="C10" s="42" t="s">
        <v>14</v>
      </c>
    </row>
    <row r="11" spans="2:11" x14ac:dyDescent="0.25">
      <c r="C11" s="102"/>
      <c r="D11" s="103"/>
      <c r="E11" s="103"/>
      <c r="F11" s="103"/>
      <c r="G11" s="53" t="s">
        <v>15</v>
      </c>
      <c r="H11" s="50" t="s">
        <v>16</v>
      </c>
      <c r="I11" s="21" t="s">
        <v>17</v>
      </c>
      <c r="J11" s="21" t="s">
        <v>18</v>
      </c>
      <c r="K11" s="57" t="s">
        <v>19</v>
      </c>
    </row>
    <row r="12" spans="2:11" x14ac:dyDescent="0.25">
      <c r="C12" s="104"/>
      <c r="D12" s="105"/>
      <c r="E12" s="105"/>
      <c r="F12" s="105"/>
      <c r="G12" s="47"/>
      <c r="H12" s="60"/>
      <c r="I12" s="22"/>
      <c r="J12" s="22"/>
      <c r="K12" s="55"/>
    </row>
    <row r="13" spans="2:11" x14ac:dyDescent="0.25">
      <c r="C13" s="52"/>
      <c r="D13" s="49"/>
      <c r="E13" s="46" t="s">
        <v>15</v>
      </c>
      <c r="F13" s="51"/>
      <c r="G13" s="59">
        <v>1104</v>
      </c>
      <c r="H13" s="31">
        <v>0</v>
      </c>
      <c r="I13" s="31">
        <v>1104</v>
      </c>
      <c r="J13" s="31">
        <v>0</v>
      </c>
      <c r="K13" s="67">
        <v>0</v>
      </c>
    </row>
    <row r="14" spans="2:11" x14ac:dyDescent="0.25">
      <c r="C14" s="111" t="s">
        <v>20</v>
      </c>
      <c r="D14" s="106" t="s">
        <v>21</v>
      </c>
      <c r="E14" s="10" t="s">
        <v>22</v>
      </c>
      <c r="F14" s="11"/>
      <c r="G14" s="14">
        <v>543</v>
      </c>
      <c r="H14" s="25">
        <v>0</v>
      </c>
      <c r="I14" s="4">
        <v>543</v>
      </c>
      <c r="J14" s="4">
        <v>0</v>
      </c>
      <c r="K14" s="27">
        <v>0</v>
      </c>
    </row>
    <row r="15" spans="2:11" x14ac:dyDescent="0.25">
      <c r="C15" s="112"/>
      <c r="D15" s="107"/>
      <c r="E15" s="9" t="s">
        <v>23</v>
      </c>
      <c r="F15" s="12"/>
      <c r="G15" s="8">
        <v>561</v>
      </c>
      <c r="H15" s="16">
        <v>0</v>
      </c>
      <c r="I15" s="1">
        <v>561</v>
      </c>
      <c r="J15" s="1">
        <v>0</v>
      </c>
      <c r="K15" s="18">
        <v>0</v>
      </c>
    </row>
    <row r="16" spans="2:11" x14ac:dyDescent="0.25">
      <c r="C16" s="108" t="s">
        <v>24</v>
      </c>
      <c r="D16" s="108" t="s">
        <v>25</v>
      </c>
      <c r="E16" s="10" t="s">
        <v>26</v>
      </c>
      <c r="F16" s="11"/>
      <c r="G16" s="14">
        <v>261</v>
      </c>
      <c r="H16" s="25">
        <v>0</v>
      </c>
      <c r="I16" s="4">
        <v>261</v>
      </c>
      <c r="J16" s="4">
        <v>0</v>
      </c>
      <c r="K16" s="27">
        <v>0</v>
      </c>
    </row>
    <row r="17" spans="3:11" x14ac:dyDescent="0.25">
      <c r="C17" s="112"/>
      <c r="D17" s="109"/>
      <c r="E17" s="9" t="s">
        <v>27</v>
      </c>
      <c r="F17" s="12"/>
      <c r="G17" s="8">
        <v>267</v>
      </c>
      <c r="H17" s="16">
        <v>0</v>
      </c>
      <c r="I17" s="1">
        <v>267</v>
      </c>
      <c r="J17" s="1">
        <v>0</v>
      </c>
      <c r="K17" s="18">
        <v>0</v>
      </c>
    </row>
    <row r="18" spans="3:11" x14ac:dyDescent="0.25">
      <c r="C18" s="112"/>
      <c r="D18" s="109"/>
      <c r="E18" s="9" t="s">
        <v>28</v>
      </c>
      <c r="F18" s="12"/>
      <c r="G18" s="8">
        <v>261</v>
      </c>
      <c r="H18" s="16">
        <v>0</v>
      </c>
      <c r="I18" s="1">
        <v>261</v>
      </c>
      <c r="J18" s="1">
        <v>0</v>
      </c>
      <c r="K18" s="18">
        <v>0</v>
      </c>
    </row>
    <row r="19" spans="3:11" x14ac:dyDescent="0.25">
      <c r="C19" s="112"/>
      <c r="D19" s="109"/>
      <c r="E19" s="9" t="s">
        <v>29</v>
      </c>
      <c r="F19" s="12"/>
      <c r="G19" s="8">
        <v>195</v>
      </c>
      <c r="H19" s="16">
        <v>0</v>
      </c>
      <c r="I19" s="1">
        <v>195</v>
      </c>
      <c r="J19" s="1">
        <v>0</v>
      </c>
      <c r="K19" s="18">
        <v>0</v>
      </c>
    </row>
    <row r="20" spans="3:11" x14ac:dyDescent="0.25">
      <c r="C20" s="112"/>
      <c r="D20" s="109"/>
      <c r="E20" s="9" t="s">
        <v>30</v>
      </c>
      <c r="F20" s="12"/>
      <c r="G20" s="8">
        <v>120</v>
      </c>
      <c r="H20" s="16">
        <v>0</v>
      </c>
      <c r="I20" s="1">
        <v>120</v>
      </c>
      <c r="J20" s="1">
        <v>0</v>
      </c>
      <c r="K20" s="18">
        <v>0</v>
      </c>
    </row>
    <row r="21" spans="3:11" x14ac:dyDescent="0.25">
      <c r="C21" s="112"/>
      <c r="D21" s="109"/>
      <c r="E21" s="9" t="s">
        <v>31</v>
      </c>
      <c r="F21" s="12"/>
      <c r="G21" s="8">
        <v>843</v>
      </c>
      <c r="H21" s="16">
        <v>0</v>
      </c>
      <c r="I21" s="1">
        <v>843</v>
      </c>
      <c r="J21" s="1">
        <v>0</v>
      </c>
      <c r="K21" s="18">
        <v>0</v>
      </c>
    </row>
    <row r="22" spans="3:11" x14ac:dyDescent="0.25">
      <c r="C22" s="112"/>
      <c r="D22" s="109"/>
      <c r="E22" s="9" t="s">
        <v>32</v>
      </c>
      <c r="F22" s="12"/>
      <c r="G22" s="8">
        <v>315</v>
      </c>
      <c r="H22" s="16">
        <v>0</v>
      </c>
      <c r="I22" s="1">
        <v>315</v>
      </c>
      <c r="J22" s="1">
        <v>0</v>
      </c>
      <c r="K22" s="18">
        <v>0</v>
      </c>
    </row>
    <row r="23" spans="3:11" x14ac:dyDescent="0.25">
      <c r="C23" s="112"/>
      <c r="D23" s="108" t="s">
        <v>22</v>
      </c>
      <c r="E23" s="10" t="s">
        <v>26</v>
      </c>
      <c r="F23" s="11"/>
      <c r="G23" s="14">
        <v>120</v>
      </c>
      <c r="H23" s="25">
        <v>0</v>
      </c>
      <c r="I23" s="4">
        <v>120</v>
      </c>
      <c r="J23" s="4">
        <v>0</v>
      </c>
      <c r="K23" s="27">
        <v>0</v>
      </c>
    </row>
    <row r="24" spans="3:11" x14ac:dyDescent="0.25">
      <c r="C24" s="112"/>
      <c r="D24" s="109"/>
      <c r="E24" s="9" t="s">
        <v>27</v>
      </c>
      <c r="F24" s="12"/>
      <c r="G24" s="8">
        <v>159</v>
      </c>
      <c r="H24" s="16">
        <v>0</v>
      </c>
      <c r="I24" s="1">
        <v>159</v>
      </c>
      <c r="J24" s="1">
        <v>0</v>
      </c>
      <c r="K24" s="18">
        <v>0</v>
      </c>
    </row>
    <row r="25" spans="3:11" x14ac:dyDescent="0.25">
      <c r="C25" s="112"/>
      <c r="D25" s="109"/>
      <c r="E25" s="9" t="s">
        <v>28</v>
      </c>
      <c r="F25" s="12"/>
      <c r="G25" s="8">
        <v>113</v>
      </c>
      <c r="H25" s="16">
        <v>0</v>
      </c>
      <c r="I25" s="1">
        <v>113</v>
      </c>
      <c r="J25" s="1">
        <v>0</v>
      </c>
      <c r="K25" s="18">
        <v>0</v>
      </c>
    </row>
    <row r="26" spans="3:11" x14ac:dyDescent="0.25">
      <c r="C26" s="112"/>
      <c r="D26" s="109"/>
      <c r="E26" s="9" t="s">
        <v>29</v>
      </c>
      <c r="F26" s="12"/>
      <c r="G26" s="8">
        <v>94</v>
      </c>
      <c r="H26" s="16">
        <v>0</v>
      </c>
      <c r="I26" s="1">
        <v>94</v>
      </c>
      <c r="J26" s="1">
        <v>0</v>
      </c>
      <c r="K26" s="18">
        <v>0</v>
      </c>
    </row>
    <row r="27" spans="3:11" x14ac:dyDescent="0.25">
      <c r="C27" s="112"/>
      <c r="D27" s="109"/>
      <c r="E27" s="9" t="s">
        <v>30</v>
      </c>
      <c r="F27" s="12"/>
      <c r="G27" s="8">
        <v>57</v>
      </c>
      <c r="H27" s="16">
        <v>0</v>
      </c>
      <c r="I27" s="1">
        <v>57</v>
      </c>
      <c r="J27" s="1">
        <v>0</v>
      </c>
      <c r="K27" s="18">
        <v>0</v>
      </c>
    </row>
    <row r="28" spans="3:11" x14ac:dyDescent="0.25">
      <c r="C28" s="112"/>
      <c r="D28" s="109"/>
      <c r="E28" s="9" t="s">
        <v>31</v>
      </c>
      <c r="F28" s="12"/>
      <c r="G28" s="8">
        <v>423</v>
      </c>
      <c r="H28" s="16">
        <v>0</v>
      </c>
      <c r="I28" s="1">
        <v>423</v>
      </c>
      <c r="J28" s="1">
        <v>0</v>
      </c>
      <c r="K28" s="18">
        <v>0</v>
      </c>
    </row>
    <row r="29" spans="3:11" x14ac:dyDescent="0.25">
      <c r="C29" s="112"/>
      <c r="D29" s="109"/>
      <c r="E29" s="9" t="s">
        <v>32</v>
      </c>
      <c r="F29" s="12"/>
      <c r="G29" s="8">
        <v>151</v>
      </c>
      <c r="H29" s="16">
        <v>0</v>
      </c>
      <c r="I29" s="1">
        <v>151</v>
      </c>
      <c r="J29" s="1">
        <v>0</v>
      </c>
      <c r="K29" s="18">
        <v>0</v>
      </c>
    </row>
    <row r="30" spans="3:11" x14ac:dyDescent="0.25">
      <c r="C30" s="112"/>
      <c r="D30" s="108" t="s">
        <v>23</v>
      </c>
      <c r="E30" s="10" t="s">
        <v>26</v>
      </c>
      <c r="F30" s="11"/>
      <c r="G30" s="14">
        <v>141</v>
      </c>
      <c r="H30" s="25">
        <v>0</v>
      </c>
      <c r="I30" s="4">
        <v>141</v>
      </c>
      <c r="J30" s="4">
        <v>0</v>
      </c>
      <c r="K30" s="27">
        <v>0</v>
      </c>
    </row>
    <row r="31" spans="3:11" x14ac:dyDescent="0.25">
      <c r="C31" s="112"/>
      <c r="D31" s="109"/>
      <c r="E31" s="9" t="s">
        <v>27</v>
      </c>
      <c r="F31" s="12"/>
      <c r="G31" s="8">
        <v>108</v>
      </c>
      <c r="H31" s="16">
        <v>0</v>
      </c>
      <c r="I31" s="1">
        <v>108</v>
      </c>
      <c r="J31" s="1">
        <v>0</v>
      </c>
      <c r="K31" s="18">
        <v>0</v>
      </c>
    </row>
    <row r="32" spans="3:11" x14ac:dyDescent="0.25">
      <c r="C32" s="112"/>
      <c r="D32" s="109"/>
      <c r="E32" s="9" t="s">
        <v>28</v>
      </c>
      <c r="F32" s="12"/>
      <c r="G32" s="8">
        <v>148</v>
      </c>
      <c r="H32" s="16">
        <v>0</v>
      </c>
      <c r="I32" s="1">
        <v>148</v>
      </c>
      <c r="J32" s="1">
        <v>0</v>
      </c>
      <c r="K32" s="18">
        <v>0</v>
      </c>
    </row>
    <row r="33" spans="3:11" x14ac:dyDescent="0.25">
      <c r="C33" s="112"/>
      <c r="D33" s="109"/>
      <c r="E33" s="9" t="s">
        <v>29</v>
      </c>
      <c r="F33" s="12"/>
      <c r="G33" s="8">
        <v>101</v>
      </c>
      <c r="H33" s="16">
        <v>0</v>
      </c>
      <c r="I33" s="1">
        <v>101</v>
      </c>
      <c r="J33" s="1">
        <v>0</v>
      </c>
      <c r="K33" s="18">
        <v>0</v>
      </c>
    </row>
    <row r="34" spans="3:11" x14ac:dyDescent="0.25">
      <c r="C34" s="112"/>
      <c r="D34" s="109"/>
      <c r="E34" s="9" t="s">
        <v>30</v>
      </c>
      <c r="F34" s="12"/>
      <c r="G34" s="8">
        <v>63</v>
      </c>
      <c r="H34" s="16">
        <v>0</v>
      </c>
      <c r="I34" s="1">
        <v>63</v>
      </c>
      <c r="J34" s="1">
        <v>0</v>
      </c>
      <c r="K34" s="18">
        <v>0</v>
      </c>
    </row>
    <row r="35" spans="3:11" x14ac:dyDescent="0.25">
      <c r="C35" s="112"/>
      <c r="D35" s="109"/>
      <c r="E35" s="9" t="s">
        <v>31</v>
      </c>
      <c r="F35" s="12"/>
      <c r="G35" s="8">
        <v>420</v>
      </c>
      <c r="H35" s="16">
        <v>0</v>
      </c>
      <c r="I35" s="1">
        <v>420</v>
      </c>
      <c r="J35" s="1">
        <v>0</v>
      </c>
      <c r="K35" s="18">
        <v>0</v>
      </c>
    </row>
    <row r="36" spans="3:11" x14ac:dyDescent="0.25">
      <c r="C36" s="112"/>
      <c r="D36" s="109"/>
      <c r="E36" s="9" t="s">
        <v>32</v>
      </c>
      <c r="F36" s="12"/>
      <c r="G36" s="8">
        <v>164</v>
      </c>
      <c r="H36" s="16">
        <v>0</v>
      </c>
      <c r="I36" s="1">
        <v>164</v>
      </c>
      <c r="J36" s="1">
        <v>0</v>
      </c>
      <c r="K36" s="18">
        <v>0</v>
      </c>
    </row>
    <row r="37" spans="3:11" ht="25.2" x14ac:dyDescent="0.25">
      <c r="C37" s="108" t="s">
        <v>33</v>
      </c>
      <c r="D37" s="108" t="s">
        <v>25</v>
      </c>
      <c r="E37" s="10" t="s">
        <v>34</v>
      </c>
      <c r="F37" s="11"/>
      <c r="G37" s="14">
        <v>93</v>
      </c>
      <c r="H37" s="25">
        <v>0</v>
      </c>
      <c r="I37" s="4">
        <v>93</v>
      </c>
      <c r="J37" s="4">
        <v>0</v>
      </c>
      <c r="K37" s="27">
        <v>0</v>
      </c>
    </row>
    <row r="38" spans="3:11" ht="25.2" x14ac:dyDescent="0.25">
      <c r="C38" s="112"/>
      <c r="D38" s="109"/>
      <c r="E38" s="9" t="s">
        <v>35</v>
      </c>
      <c r="F38" s="12"/>
      <c r="G38" s="8">
        <v>623</v>
      </c>
      <c r="H38" s="16">
        <v>0</v>
      </c>
      <c r="I38" s="1">
        <v>623</v>
      </c>
      <c r="J38" s="1">
        <v>0</v>
      </c>
      <c r="K38" s="18">
        <v>0</v>
      </c>
    </row>
    <row r="39" spans="3:11" ht="25.2" x14ac:dyDescent="0.25">
      <c r="C39" s="112"/>
      <c r="D39" s="109"/>
      <c r="E39" s="9" t="s">
        <v>36</v>
      </c>
      <c r="F39" s="12"/>
      <c r="G39" s="8">
        <v>207</v>
      </c>
      <c r="H39" s="16">
        <v>0</v>
      </c>
      <c r="I39" s="1">
        <v>207</v>
      </c>
      <c r="J39" s="1">
        <v>0</v>
      </c>
      <c r="K39" s="18">
        <v>0</v>
      </c>
    </row>
    <row r="40" spans="3:11" ht="25.2" x14ac:dyDescent="0.25">
      <c r="C40" s="112"/>
      <c r="D40" s="109"/>
      <c r="E40" s="9" t="s">
        <v>37</v>
      </c>
      <c r="F40" s="12"/>
      <c r="G40" s="8">
        <v>178</v>
      </c>
      <c r="H40" s="16">
        <v>0</v>
      </c>
      <c r="I40" s="1">
        <v>178</v>
      </c>
      <c r="J40" s="1">
        <v>0</v>
      </c>
      <c r="K40" s="18">
        <v>0</v>
      </c>
    </row>
    <row r="41" spans="3:11" x14ac:dyDescent="0.25">
      <c r="C41" s="112"/>
      <c r="D41" s="109"/>
      <c r="E41" s="9" t="s">
        <v>38</v>
      </c>
      <c r="F41" s="12"/>
      <c r="G41" s="13">
        <v>3</v>
      </c>
      <c r="H41" s="24">
        <v>0</v>
      </c>
      <c r="I41" s="3">
        <v>3</v>
      </c>
      <c r="J41" s="3">
        <v>0</v>
      </c>
      <c r="K41" s="26">
        <v>0</v>
      </c>
    </row>
    <row r="42" spans="3:11" ht="25.2" x14ac:dyDescent="0.25">
      <c r="C42" s="112"/>
      <c r="D42" s="108" t="s">
        <v>22</v>
      </c>
      <c r="E42" s="10" t="s">
        <v>34</v>
      </c>
      <c r="F42" s="11"/>
      <c r="G42" s="40">
        <v>48</v>
      </c>
      <c r="H42" s="44">
        <v>0</v>
      </c>
      <c r="I42" s="19">
        <v>48</v>
      </c>
      <c r="J42" s="19">
        <v>0</v>
      </c>
      <c r="K42" s="45">
        <v>0</v>
      </c>
    </row>
    <row r="43" spans="3:11" ht="25.2" x14ac:dyDescent="0.25">
      <c r="C43" s="112"/>
      <c r="D43" s="109"/>
      <c r="E43" s="9" t="s">
        <v>35</v>
      </c>
      <c r="F43" s="12"/>
      <c r="G43" s="8">
        <v>365</v>
      </c>
      <c r="H43" s="16">
        <v>0</v>
      </c>
      <c r="I43" s="1">
        <v>365</v>
      </c>
      <c r="J43" s="1">
        <v>0</v>
      </c>
      <c r="K43" s="18">
        <v>0</v>
      </c>
    </row>
    <row r="44" spans="3:11" ht="25.2" x14ac:dyDescent="0.25">
      <c r="C44" s="112"/>
      <c r="D44" s="109"/>
      <c r="E44" s="9" t="s">
        <v>36</v>
      </c>
      <c r="F44" s="12"/>
      <c r="G44" s="8">
        <v>80</v>
      </c>
      <c r="H44" s="16">
        <v>0</v>
      </c>
      <c r="I44" s="1">
        <v>80</v>
      </c>
      <c r="J44" s="1">
        <v>0</v>
      </c>
      <c r="K44" s="18">
        <v>0</v>
      </c>
    </row>
    <row r="45" spans="3:11" ht="25.2" x14ac:dyDescent="0.25">
      <c r="C45" s="112"/>
      <c r="D45" s="109"/>
      <c r="E45" s="9" t="s">
        <v>37</v>
      </c>
      <c r="F45" s="12"/>
      <c r="G45" s="13">
        <v>49</v>
      </c>
      <c r="H45" s="24">
        <v>0</v>
      </c>
      <c r="I45" s="3">
        <v>49</v>
      </c>
      <c r="J45" s="3">
        <v>0</v>
      </c>
      <c r="K45" s="26">
        <v>0</v>
      </c>
    </row>
    <row r="46" spans="3:11" x14ac:dyDescent="0.25">
      <c r="C46" s="112"/>
      <c r="D46" s="109"/>
      <c r="E46" s="9" t="s">
        <v>38</v>
      </c>
      <c r="F46" s="12"/>
      <c r="G46" s="13">
        <v>1</v>
      </c>
      <c r="H46" s="24">
        <v>0</v>
      </c>
      <c r="I46" s="3">
        <v>1</v>
      </c>
      <c r="J46" s="3">
        <v>0</v>
      </c>
      <c r="K46" s="26">
        <v>0</v>
      </c>
    </row>
    <row r="47" spans="3:11" ht="25.2" x14ac:dyDescent="0.25">
      <c r="C47" s="112"/>
      <c r="D47" s="108" t="s">
        <v>23</v>
      </c>
      <c r="E47" s="10" t="s">
        <v>34</v>
      </c>
      <c r="F47" s="11"/>
      <c r="G47" s="40">
        <v>45</v>
      </c>
      <c r="H47" s="44">
        <v>0</v>
      </c>
      <c r="I47" s="19">
        <v>45</v>
      </c>
      <c r="J47" s="19">
        <v>0</v>
      </c>
      <c r="K47" s="45">
        <v>0</v>
      </c>
    </row>
    <row r="48" spans="3:11" ht="25.2" x14ac:dyDescent="0.25">
      <c r="C48" s="112"/>
      <c r="D48" s="109"/>
      <c r="E48" s="9" t="s">
        <v>35</v>
      </c>
      <c r="F48" s="12"/>
      <c r="G48" s="8">
        <v>258</v>
      </c>
      <c r="H48" s="16">
        <v>0</v>
      </c>
      <c r="I48" s="1">
        <v>258</v>
      </c>
      <c r="J48" s="1">
        <v>0</v>
      </c>
      <c r="K48" s="18">
        <v>0</v>
      </c>
    </row>
    <row r="49" spans="3:11" ht="25.2" x14ac:dyDescent="0.25">
      <c r="C49" s="112"/>
      <c r="D49" s="109"/>
      <c r="E49" s="9" t="s">
        <v>36</v>
      </c>
      <c r="F49" s="12"/>
      <c r="G49" s="8">
        <v>127</v>
      </c>
      <c r="H49" s="16">
        <v>0</v>
      </c>
      <c r="I49" s="1">
        <v>127</v>
      </c>
      <c r="J49" s="1">
        <v>0</v>
      </c>
      <c r="K49" s="18">
        <v>0</v>
      </c>
    </row>
    <row r="50" spans="3:11" ht="25.2" x14ac:dyDescent="0.25">
      <c r="C50" s="112"/>
      <c r="D50" s="109"/>
      <c r="E50" s="9" t="s">
        <v>37</v>
      </c>
      <c r="F50" s="12"/>
      <c r="G50" s="8">
        <v>129</v>
      </c>
      <c r="H50" s="16">
        <v>0</v>
      </c>
      <c r="I50" s="1">
        <v>129</v>
      </c>
      <c r="J50" s="1">
        <v>0</v>
      </c>
      <c r="K50" s="18">
        <v>0</v>
      </c>
    </row>
    <row r="51" spans="3:11" x14ac:dyDescent="0.25">
      <c r="C51" s="112"/>
      <c r="D51" s="109"/>
      <c r="E51" s="9" t="s">
        <v>38</v>
      </c>
      <c r="F51" s="12"/>
      <c r="G51" s="13">
        <v>2</v>
      </c>
      <c r="H51" s="24">
        <v>0</v>
      </c>
      <c r="I51" s="3">
        <v>2</v>
      </c>
      <c r="J51" s="3">
        <v>0</v>
      </c>
      <c r="K51" s="26">
        <v>0</v>
      </c>
    </row>
    <row r="52" spans="3:11" ht="25.2" x14ac:dyDescent="0.25">
      <c r="C52" s="108" t="s">
        <v>39</v>
      </c>
      <c r="D52" s="108" t="s">
        <v>25</v>
      </c>
      <c r="E52" s="10" t="s">
        <v>40</v>
      </c>
      <c r="F52" s="11"/>
      <c r="G52" s="14">
        <v>320</v>
      </c>
      <c r="H52" s="25">
        <v>0</v>
      </c>
      <c r="I52" s="4">
        <v>320</v>
      </c>
      <c r="J52" s="4">
        <v>0</v>
      </c>
      <c r="K52" s="27">
        <v>0</v>
      </c>
    </row>
    <row r="53" spans="3:11" ht="25.2" x14ac:dyDescent="0.25">
      <c r="C53" s="112"/>
      <c r="D53" s="109"/>
      <c r="E53" s="9" t="s">
        <v>41</v>
      </c>
      <c r="F53" s="12"/>
      <c r="G53" s="8">
        <v>604</v>
      </c>
      <c r="H53" s="16">
        <v>0</v>
      </c>
      <c r="I53" s="1">
        <v>604</v>
      </c>
      <c r="J53" s="1">
        <v>0</v>
      </c>
      <c r="K53" s="18">
        <v>0</v>
      </c>
    </row>
    <row r="54" spans="3:11" x14ac:dyDescent="0.25">
      <c r="C54" s="112"/>
      <c r="D54" s="109"/>
      <c r="E54" s="9" t="s">
        <v>42</v>
      </c>
      <c r="F54" s="12"/>
      <c r="G54" s="13">
        <v>20</v>
      </c>
      <c r="H54" s="24">
        <v>0</v>
      </c>
      <c r="I54" s="3">
        <v>20</v>
      </c>
      <c r="J54" s="3">
        <v>0</v>
      </c>
      <c r="K54" s="26">
        <v>0</v>
      </c>
    </row>
    <row r="55" spans="3:11" x14ac:dyDescent="0.25">
      <c r="C55" s="112"/>
      <c r="D55" s="109"/>
      <c r="E55" s="9" t="s">
        <v>43</v>
      </c>
      <c r="F55" s="12"/>
      <c r="G55" s="8">
        <v>162</v>
      </c>
      <c r="H55" s="16">
        <v>0</v>
      </c>
      <c r="I55" s="1">
        <v>162</v>
      </c>
      <c r="J55" s="1">
        <v>0</v>
      </c>
      <c r="K55" s="18">
        <v>0</v>
      </c>
    </row>
    <row r="56" spans="3:11" x14ac:dyDescent="0.25">
      <c r="C56" s="112"/>
      <c r="D56" s="109"/>
      <c r="E56" s="9" t="s">
        <v>44</v>
      </c>
      <c r="F56" s="12"/>
      <c r="G56" s="8">
        <v>50</v>
      </c>
      <c r="H56" s="16">
        <v>0</v>
      </c>
      <c r="I56" s="1">
        <v>50</v>
      </c>
      <c r="J56" s="1">
        <v>0</v>
      </c>
      <c r="K56" s="18">
        <v>0</v>
      </c>
    </row>
    <row r="57" spans="3:11" ht="25.2" x14ac:dyDescent="0.25">
      <c r="C57" s="112"/>
      <c r="D57" s="109"/>
      <c r="E57" s="9" t="s">
        <v>45</v>
      </c>
      <c r="F57" s="12"/>
      <c r="G57" s="8">
        <v>53</v>
      </c>
      <c r="H57" s="16">
        <v>0</v>
      </c>
      <c r="I57" s="1">
        <v>53</v>
      </c>
      <c r="J57" s="1">
        <v>0</v>
      </c>
      <c r="K57" s="18">
        <v>0</v>
      </c>
    </row>
    <row r="58" spans="3:11" x14ac:dyDescent="0.25">
      <c r="C58" s="112"/>
      <c r="D58" s="109"/>
      <c r="E58" s="9" t="s">
        <v>38</v>
      </c>
      <c r="F58" s="12"/>
      <c r="G58" s="13">
        <v>37</v>
      </c>
      <c r="H58" s="24">
        <v>0</v>
      </c>
      <c r="I58" s="3">
        <v>37</v>
      </c>
      <c r="J58" s="3">
        <v>0</v>
      </c>
      <c r="K58" s="26">
        <v>0</v>
      </c>
    </row>
    <row r="59" spans="3:11" ht="25.2" x14ac:dyDescent="0.25">
      <c r="C59" s="112"/>
      <c r="D59" s="108" t="s">
        <v>22</v>
      </c>
      <c r="E59" s="10" t="s">
        <v>40</v>
      </c>
      <c r="F59" s="11"/>
      <c r="G59" s="14">
        <v>118</v>
      </c>
      <c r="H59" s="25">
        <v>0</v>
      </c>
      <c r="I59" s="4">
        <v>118</v>
      </c>
      <c r="J59" s="4">
        <v>0</v>
      </c>
      <c r="K59" s="27">
        <v>0</v>
      </c>
    </row>
    <row r="60" spans="3:11" ht="25.2" x14ac:dyDescent="0.25">
      <c r="C60" s="112"/>
      <c r="D60" s="109"/>
      <c r="E60" s="9" t="s">
        <v>41</v>
      </c>
      <c r="F60" s="12"/>
      <c r="G60" s="8">
        <v>351</v>
      </c>
      <c r="H60" s="16">
        <v>0</v>
      </c>
      <c r="I60" s="1">
        <v>351</v>
      </c>
      <c r="J60" s="1">
        <v>0</v>
      </c>
      <c r="K60" s="18">
        <v>0</v>
      </c>
    </row>
    <row r="61" spans="3:11" x14ac:dyDescent="0.25">
      <c r="C61" s="112"/>
      <c r="D61" s="109"/>
      <c r="E61" s="9" t="s">
        <v>42</v>
      </c>
      <c r="F61" s="12"/>
      <c r="G61" s="13">
        <v>9</v>
      </c>
      <c r="H61" s="24">
        <v>0</v>
      </c>
      <c r="I61" s="3">
        <v>9</v>
      </c>
      <c r="J61" s="3">
        <v>0</v>
      </c>
      <c r="K61" s="26">
        <v>0</v>
      </c>
    </row>
    <row r="62" spans="3:11" x14ac:dyDescent="0.25">
      <c r="C62" s="112"/>
      <c r="D62" s="109"/>
      <c r="E62" s="9" t="s">
        <v>43</v>
      </c>
      <c r="F62" s="12"/>
      <c r="G62" s="8">
        <v>64</v>
      </c>
      <c r="H62" s="16">
        <v>0</v>
      </c>
      <c r="I62" s="1">
        <v>64</v>
      </c>
      <c r="J62" s="1">
        <v>0</v>
      </c>
      <c r="K62" s="18">
        <v>0</v>
      </c>
    </row>
    <row r="63" spans="3:11" x14ac:dyDescent="0.25">
      <c r="C63" s="112"/>
      <c r="D63" s="109"/>
      <c r="E63" s="9" t="s">
        <v>44</v>
      </c>
      <c r="F63" s="12"/>
      <c r="G63" s="13">
        <v>19</v>
      </c>
      <c r="H63" s="24">
        <v>0</v>
      </c>
      <c r="I63" s="3">
        <v>19</v>
      </c>
      <c r="J63" s="3">
        <v>0</v>
      </c>
      <c r="K63" s="26">
        <v>0</v>
      </c>
    </row>
    <row r="64" spans="3:11" ht="25.2" x14ac:dyDescent="0.25">
      <c r="C64" s="112"/>
      <c r="D64" s="109"/>
      <c r="E64" s="9" t="s">
        <v>45</v>
      </c>
      <c r="F64" s="12"/>
      <c r="G64" s="13">
        <v>30</v>
      </c>
      <c r="H64" s="24">
        <v>0</v>
      </c>
      <c r="I64" s="3">
        <v>30</v>
      </c>
      <c r="J64" s="3">
        <v>0</v>
      </c>
      <c r="K64" s="26">
        <v>0</v>
      </c>
    </row>
    <row r="65" spans="3:11" x14ac:dyDescent="0.25">
      <c r="C65" s="112"/>
      <c r="D65" s="109"/>
      <c r="E65" s="9" t="s">
        <v>38</v>
      </c>
      <c r="F65" s="12"/>
      <c r="G65" s="13">
        <v>23</v>
      </c>
      <c r="H65" s="24">
        <v>0</v>
      </c>
      <c r="I65" s="3">
        <v>23</v>
      </c>
      <c r="J65" s="3">
        <v>0</v>
      </c>
      <c r="K65" s="26">
        <v>0</v>
      </c>
    </row>
    <row r="66" spans="3:11" ht="25.2" x14ac:dyDescent="0.25">
      <c r="C66" s="112"/>
      <c r="D66" s="108" t="s">
        <v>23</v>
      </c>
      <c r="E66" s="10" t="s">
        <v>40</v>
      </c>
      <c r="F66" s="11"/>
      <c r="G66" s="14">
        <v>202</v>
      </c>
      <c r="H66" s="25">
        <v>0</v>
      </c>
      <c r="I66" s="4">
        <v>202</v>
      </c>
      <c r="J66" s="4">
        <v>0</v>
      </c>
      <c r="K66" s="27">
        <v>0</v>
      </c>
    </row>
    <row r="67" spans="3:11" ht="25.2" x14ac:dyDescent="0.25">
      <c r="C67" s="112"/>
      <c r="D67" s="109"/>
      <c r="E67" s="9" t="s">
        <v>41</v>
      </c>
      <c r="F67" s="12"/>
      <c r="G67" s="8">
        <v>253</v>
      </c>
      <c r="H67" s="16">
        <v>0</v>
      </c>
      <c r="I67" s="1">
        <v>253</v>
      </c>
      <c r="J67" s="1">
        <v>0</v>
      </c>
      <c r="K67" s="18">
        <v>0</v>
      </c>
    </row>
    <row r="68" spans="3:11" x14ac:dyDescent="0.25">
      <c r="C68" s="112"/>
      <c r="D68" s="109"/>
      <c r="E68" s="9" t="s">
        <v>42</v>
      </c>
      <c r="F68" s="12"/>
      <c r="G68" s="13">
        <v>11</v>
      </c>
      <c r="H68" s="24">
        <v>0</v>
      </c>
      <c r="I68" s="3">
        <v>11</v>
      </c>
      <c r="J68" s="3">
        <v>0</v>
      </c>
      <c r="K68" s="26">
        <v>0</v>
      </c>
    </row>
    <row r="69" spans="3:11" x14ac:dyDescent="0.25">
      <c r="C69" s="112"/>
      <c r="D69" s="109"/>
      <c r="E69" s="9" t="s">
        <v>43</v>
      </c>
      <c r="F69" s="12"/>
      <c r="G69" s="8">
        <v>98</v>
      </c>
      <c r="H69" s="16">
        <v>0</v>
      </c>
      <c r="I69" s="1">
        <v>98</v>
      </c>
      <c r="J69" s="1">
        <v>0</v>
      </c>
      <c r="K69" s="18">
        <v>0</v>
      </c>
    </row>
    <row r="70" spans="3:11" x14ac:dyDescent="0.25">
      <c r="C70" s="112"/>
      <c r="D70" s="109"/>
      <c r="E70" s="9" t="s">
        <v>44</v>
      </c>
      <c r="F70" s="12"/>
      <c r="G70" s="13">
        <v>31</v>
      </c>
      <c r="H70" s="24">
        <v>0</v>
      </c>
      <c r="I70" s="3">
        <v>31</v>
      </c>
      <c r="J70" s="3">
        <v>0</v>
      </c>
      <c r="K70" s="26">
        <v>0</v>
      </c>
    </row>
    <row r="71" spans="3:11" ht="25.2" x14ac:dyDescent="0.25">
      <c r="C71" s="112"/>
      <c r="D71" s="109"/>
      <c r="E71" s="9" t="s">
        <v>45</v>
      </c>
      <c r="F71" s="12"/>
      <c r="G71" s="13">
        <v>23</v>
      </c>
      <c r="H71" s="24">
        <v>0</v>
      </c>
      <c r="I71" s="3">
        <v>23</v>
      </c>
      <c r="J71" s="3">
        <v>0</v>
      </c>
      <c r="K71" s="26">
        <v>0</v>
      </c>
    </row>
    <row r="72" spans="3:11" x14ac:dyDescent="0.25">
      <c r="C72" s="112"/>
      <c r="D72" s="109"/>
      <c r="E72" s="9" t="s">
        <v>38</v>
      </c>
      <c r="F72" s="12"/>
      <c r="G72" s="13">
        <v>14</v>
      </c>
      <c r="H72" s="24">
        <v>0</v>
      </c>
      <c r="I72" s="3">
        <v>14</v>
      </c>
      <c r="J72" s="3">
        <v>0</v>
      </c>
      <c r="K72" s="26">
        <v>0</v>
      </c>
    </row>
    <row r="73" spans="3:11" x14ac:dyDescent="0.25">
      <c r="C73" s="108" t="s">
        <v>46</v>
      </c>
      <c r="D73" s="106" t="s">
        <v>21</v>
      </c>
      <c r="E73" s="10" t="s">
        <v>47</v>
      </c>
      <c r="F73" s="11"/>
      <c r="G73" s="14">
        <v>815</v>
      </c>
      <c r="H73" s="25">
        <v>0</v>
      </c>
      <c r="I73" s="4">
        <v>815</v>
      </c>
      <c r="J73" s="4">
        <v>0</v>
      </c>
      <c r="K73" s="27">
        <v>0</v>
      </c>
    </row>
    <row r="74" spans="3:11" ht="25.2" x14ac:dyDescent="0.25">
      <c r="C74" s="112"/>
      <c r="D74" s="107"/>
      <c r="E74" s="9" t="s">
        <v>48</v>
      </c>
      <c r="F74" s="12"/>
      <c r="G74" s="8">
        <v>86</v>
      </c>
      <c r="H74" s="16">
        <v>0</v>
      </c>
      <c r="I74" s="1">
        <v>86</v>
      </c>
      <c r="J74" s="1">
        <v>0</v>
      </c>
      <c r="K74" s="18">
        <v>0</v>
      </c>
    </row>
    <row r="75" spans="3:11" x14ac:dyDescent="0.25">
      <c r="C75" s="112"/>
      <c r="D75" s="107"/>
      <c r="E75" s="9" t="s">
        <v>49</v>
      </c>
      <c r="F75" s="12"/>
      <c r="G75" s="13">
        <v>46</v>
      </c>
      <c r="H75" s="24">
        <v>0</v>
      </c>
      <c r="I75" s="3">
        <v>46</v>
      </c>
      <c r="J75" s="3">
        <v>0</v>
      </c>
      <c r="K75" s="26">
        <v>0</v>
      </c>
    </row>
    <row r="76" spans="3:11" ht="25.2" x14ac:dyDescent="0.25">
      <c r="C76" s="112"/>
      <c r="D76" s="107"/>
      <c r="E76" s="9" t="s">
        <v>50</v>
      </c>
      <c r="F76" s="12"/>
      <c r="G76" s="8">
        <v>95</v>
      </c>
      <c r="H76" s="16">
        <v>0</v>
      </c>
      <c r="I76" s="1">
        <v>95</v>
      </c>
      <c r="J76" s="1">
        <v>0</v>
      </c>
      <c r="K76" s="18">
        <v>0</v>
      </c>
    </row>
    <row r="77" spans="3:11" ht="25.2" x14ac:dyDescent="0.25">
      <c r="C77" s="112"/>
      <c r="D77" s="107"/>
      <c r="E77" s="9" t="s">
        <v>51</v>
      </c>
      <c r="F77" s="12"/>
      <c r="G77" s="13">
        <v>30</v>
      </c>
      <c r="H77" s="24">
        <v>0</v>
      </c>
      <c r="I77" s="3">
        <v>30</v>
      </c>
      <c r="J77" s="3">
        <v>0</v>
      </c>
      <c r="K77" s="26">
        <v>0</v>
      </c>
    </row>
    <row r="78" spans="3:11" x14ac:dyDescent="0.25">
      <c r="C78" s="112"/>
      <c r="D78" s="107"/>
      <c r="E78" s="9" t="s">
        <v>52</v>
      </c>
      <c r="F78" s="12"/>
      <c r="G78" s="13">
        <v>8</v>
      </c>
      <c r="H78" s="24">
        <v>0</v>
      </c>
      <c r="I78" s="3">
        <v>8</v>
      </c>
      <c r="J78" s="3">
        <v>0</v>
      </c>
      <c r="K78" s="26">
        <v>0</v>
      </c>
    </row>
    <row r="79" spans="3:11" x14ac:dyDescent="0.25">
      <c r="C79" s="112"/>
      <c r="D79" s="107"/>
      <c r="E79" s="9" t="s">
        <v>53</v>
      </c>
      <c r="F79" s="12"/>
      <c r="G79" s="13">
        <v>23</v>
      </c>
      <c r="H79" s="24">
        <v>0</v>
      </c>
      <c r="I79" s="3">
        <v>23</v>
      </c>
      <c r="J79" s="3">
        <v>0</v>
      </c>
      <c r="K79" s="26">
        <v>0</v>
      </c>
    </row>
    <row r="80" spans="3:11" x14ac:dyDescent="0.25">
      <c r="C80" s="112"/>
      <c r="D80" s="107"/>
      <c r="E80" s="9" t="s">
        <v>38</v>
      </c>
      <c r="F80" s="12"/>
      <c r="G80" s="13">
        <v>1</v>
      </c>
      <c r="H80" s="24">
        <v>0</v>
      </c>
      <c r="I80" s="3">
        <v>1</v>
      </c>
      <c r="J80" s="3">
        <v>0</v>
      </c>
      <c r="K80" s="26">
        <v>0</v>
      </c>
    </row>
    <row r="81" spans="2:11" x14ac:dyDescent="0.25">
      <c r="C81" s="112"/>
      <c r="D81" s="107"/>
      <c r="E81" s="9" t="s">
        <v>54</v>
      </c>
      <c r="F81" s="12"/>
      <c r="G81" s="8">
        <v>901</v>
      </c>
      <c r="H81" s="16">
        <v>0</v>
      </c>
      <c r="I81" s="1">
        <v>901</v>
      </c>
      <c r="J81" s="1">
        <v>0</v>
      </c>
      <c r="K81" s="18">
        <v>0</v>
      </c>
    </row>
    <row r="82" spans="2:11" x14ac:dyDescent="0.25">
      <c r="C82" s="112"/>
      <c r="D82" s="107"/>
      <c r="E82" s="9" t="s">
        <v>55</v>
      </c>
      <c r="F82" s="12"/>
      <c r="G82" s="8">
        <v>171</v>
      </c>
      <c r="H82" s="16">
        <v>0</v>
      </c>
      <c r="I82" s="1">
        <v>171</v>
      </c>
      <c r="J82" s="1">
        <v>0</v>
      </c>
      <c r="K82" s="18">
        <v>0</v>
      </c>
    </row>
    <row r="83" spans="2:11" x14ac:dyDescent="0.25">
      <c r="C83" s="108" t="s">
        <v>56</v>
      </c>
      <c r="D83" s="106" t="s">
        <v>21</v>
      </c>
      <c r="E83" s="10" t="s">
        <v>57</v>
      </c>
      <c r="F83" s="11"/>
      <c r="G83" s="14">
        <v>465</v>
      </c>
      <c r="H83" s="25">
        <v>0</v>
      </c>
      <c r="I83" s="4">
        <v>465</v>
      </c>
      <c r="J83" s="4">
        <v>0</v>
      </c>
      <c r="K83" s="27">
        <v>0</v>
      </c>
    </row>
    <row r="84" spans="2:11" x14ac:dyDescent="0.25">
      <c r="C84" s="112"/>
      <c r="D84" s="107"/>
      <c r="E84" s="9" t="s">
        <v>58</v>
      </c>
      <c r="F84" s="12"/>
      <c r="G84" s="8">
        <v>396</v>
      </c>
      <c r="H84" s="16">
        <v>0</v>
      </c>
      <c r="I84" s="1">
        <v>396</v>
      </c>
      <c r="J84" s="1">
        <v>0</v>
      </c>
      <c r="K84" s="18">
        <v>0</v>
      </c>
    </row>
    <row r="85" spans="2:11" x14ac:dyDescent="0.25">
      <c r="C85" s="112"/>
      <c r="D85" s="107"/>
      <c r="E85" s="9" t="s">
        <v>59</v>
      </c>
      <c r="F85" s="12"/>
      <c r="G85" s="8">
        <v>90</v>
      </c>
      <c r="H85" s="16">
        <v>0</v>
      </c>
      <c r="I85" s="1">
        <v>90</v>
      </c>
      <c r="J85" s="1">
        <v>0</v>
      </c>
      <c r="K85" s="18">
        <v>0</v>
      </c>
    </row>
    <row r="86" spans="2:11" x14ac:dyDescent="0.25">
      <c r="C86" s="112"/>
      <c r="D86" s="107"/>
      <c r="E86" s="9" t="s">
        <v>60</v>
      </c>
      <c r="F86" s="12"/>
      <c r="G86" s="8">
        <v>153</v>
      </c>
      <c r="H86" s="16">
        <v>0</v>
      </c>
      <c r="I86" s="1">
        <v>153</v>
      </c>
      <c r="J86" s="1">
        <v>0</v>
      </c>
      <c r="K86" s="18">
        <v>0</v>
      </c>
    </row>
    <row r="87" spans="2:11" x14ac:dyDescent="0.25">
      <c r="C87" s="108" t="s">
        <v>61</v>
      </c>
      <c r="D87" s="106" t="s">
        <v>21</v>
      </c>
      <c r="E87" s="10" t="s">
        <v>62</v>
      </c>
      <c r="F87" s="11"/>
      <c r="G87" s="14">
        <v>205</v>
      </c>
      <c r="H87" s="25">
        <v>0</v>
      </c>
      <c r="I87" s="4">
        <v>205</v>
      </c>
      <c r="J87" s="4">
        <v>0</v>
      </c>
      <c r="K87" s="27">
        <v>0</v>
      </c>
    </row>
    <row r="88" spans="2:11" x14ac:dyDescent="0.25">
      <c r="C88" s="109"/>
      <c r="D88" s="107"/>
      <c r="E88" s="9" t="s">
        <v>63</v>
      </c>
      <c r="F88" s="12"/>
      <c r="G88" s="8">
        <v>256</v>
      </c>
      <c r="H88" s="16">
        <v>0</v>
      </c>
      <c r="I88" s="1">
        <v>256</v>
      </c>
      <c r="J88" s="1">
        <v>0</v>
      </c>
      <c r="K88" s="18">
        <v>0</v>
      </c>
    </row>
    <row r="89" spans="2:11" x14ac:dyDescent="0.25">
      <c r="C89" s="109"/>
      <c r="D89" s="107"/>
      <c r="E89" s="9" t="s">
        <v>64</v>
      </c>
      <c r="F89" s="12"/>
      <c r="G89" s="8">
        <v>404</v>
      </c>
      <c r="H89" s="16">
        <v>0</v>
      </c>
      <c r="I89" s="1">
        <v>404</v>
      </c>
      <c r="J89" s="1">
        <v>0</v>
      </c>
      <c r="K89" s="18">
        <v>0</v>
      </c>
    </row>
    <row r="90" spans="2:11" x14ac:dyDescent="0.25">
      <c r="C90" s="113"/>
      <c r="D90" s="110"/>
      <c r="E90" s="56" t="s">
        <v>65</v>
      </c>
      <c r="F90" s="48"/>
      <c r="G90" s="61">
        <v>239</v>
      </c>
      <c r="H90" s="65">
        <v>0</v>
      </c>
      <c r="I90" s="35">
        <v>239</v>
      </c>
      <c r="J90" s="35">
        <v>0</v>
      </c>
      <c r="K90" s="66">
        <v>0</v>
      </c>
    </row>
    <row r="92" spans="2:11" x14ac:dyDescent="0.25">
      <c r="B92" s="54" t="str">
        <f xml:space="preserve"> HYPERLINK("#'目次'!B8", "[2]")</f>
        <v>[2]</v>
      </c>
      <c r="C92" s="42" t="s">
        <v>73</v>
      </c>
    </row>
    <row r="95" spans="2:11" x14ac:dyDescent="0.25">
      <c r="C95" s="42" t="s">
        <v>14</v>
      </c>
    </row>
    <row r="96" spans="2:11" ht="25.2" x14ac:dyDescent="0.25">
      <c r="C96" s="102"/>
      <c r="D96" s="103"/>
      <c r="E96" s="103"/>
      <c r="F96" s="103"/>
      <c r="G96" s="53" t="s">
        <v>15</v>
      </c>
      <c r="H96" s="50" t="s">
        <v>22</v>
      </c>
      <c r="I96" s="21" t="s">
        <v>23</v>
      </c>
      <c r="J96" s="21" t="s">
        <v>53</v>
      </c>
      <c r="K96" s="57" t="s">
        <v>38</v>
      </c>
    </row>
    <row r="97" spans="3:11" x14ac:dyDescent="0.25">
      <c r="C97" s="104"/>
      <c r="D97" s="105"/>
      <c r="E97" s="105"/>
      <c r="F97" s="105"/>
      <c r="G97" s="47"/>
      <c r="H97" s="60"/>
      <c r="I97" s="22"/>
      <c r="J97" s="22"/>
      <c r="K97" s="55"/>
    </row>
    <row r="98" spans="3:11" x14ac:dyDescent="0.25">
      <c r="C98" s="52"/>
      <c r="D98" s="49"/>
      <c r="E98" s="46" t="s">
        <v>15</v>
      </c>
      <c r="F98" s="51"/>
      <c r="G98" s="59">
        <v>1104</v>
      </c>
      <c r="H98" s="31">
        <v>543</v>
      </c>
      <c r="I98" s="31">
        <v>561</v>
      </c>
      <c r="J98" s="31">
        <v>0</v>
      </c>
      <c r="K98" s="67">
        <v>0</v>
      </c>
    </row>
    <row r="99" spans="3:11" x14ac:dyDescent="0.25">
      <c r="C99" s="111" t="s">
        <v>20</v>
      </c>
      <c r="D99" s="106" t="s">
        <v>21</v>
      </c>
      <c r="E99" s="10" t="s">
        <v>22</v>
      </c>
      <c r="F99" s="11"/>
      <c r="G99" s="14">
        <v>543</v>
      </c>
      <c r="H99" s="25">
        <v>543</v>
      </c>
      <c r="I99" s="4">
        <v>0</v>
      </c>
      <c r="J99" s="4">
        <v>0</v>
      </c>
      <c r="K99" s="27">
        <v>0</v>
      </c>
    </row>
    <row r="100" spans="3:11" x14ac:dyDescent="0.25">
      <c r="C100" s="112"/>
      <c r="D100" s="107"/>
      <c r="E100" s="9" t="s">
        <v>23</v>
      </c>
      <c r="F100" s="12"/>
      <c r="G100" s="8">
        <v>561</v>
      </c>
      <c r="H100" s="16">
        <v>0</v>
      </c>
      <c r="I100" s="1">
        <v>561</v>
      </c>
      <c r="J100" s="1">
        <v>0</v>
      </c>
      <c r="K100" s="18">
        <v>0</v>
      </c>
    </row>
    <row r="101" spans="3:11" x14ac:dyDescent="0.25">
      <c r="C101" s="108" t="s">
        <v>24</v>
      </c>
      <c r="D101" s="108" t="s">
        <v>25</v>
      </c>
      <c r="E101" s="10" t="s">
        <v>26</v>
      </c>
      <c r="F101" s="11"/>
      <c r="G101" s="14">
        <v>261</v>
      </c>
      <c r="H101" s="25">
        <v>120</v>
      </c>
      <c r="I101" s="4">
        <v>141</v>
      </c>
      <c r="J101" s="4">
        <v>0</v>
      </c>
      <c r="K101" s="27">
        <v>0</v>
      </c>
    </row>
    <row r="102" spans="3:11" x14ac:dyDescent="0.25">
      <c r="C102" s="112"/>
      <c r="D102" s="109"/>
      <c r="E102" s="9" t="s">
        <v>27</v>
      </c>
      <c r="F102" s="12"/>
      <c r="G102" s="8">
        <v>267</v>
      </c>
      <c r="H102" s="16">
        <v>159</v>
      </c>
      <c r="I102" s="1">
        <v>108</v>
      </c>
      <c r="J102" s="1">
        <v>0</v>
      </c>
      <c r="K102" s="18">
        <v>0</v>
      </c>
    </row>
    <row r="103" spans="3:11" x14ac:dyDescent="0.25">
      <c r="C103" s="112"/>
      <c r="D103" s="109"/>
      <c r="E103" s="9" t="s">
        <v>28</v>
      </c>
      <c r="F103" s="12"/>
      <c r="G103" s="8">
        <v>261</v>
      </c>
      <c r="H103" s="16">
        <v>113</v>
      </c>
      <c r="I103" s="1">
        <v>148</v>
      </c>
      <c r="J103" s="1">
        <v>0</v>
      </c>
      <c r="K103" s="18">
        <v>0</v>
      </c>
    </row>
    <row r="104" spans="3:11" x14ac:dyDescent="0.25">
      <c r="C104" s="112"/>
      <c r="D104" s="109"/>
      <c r="E104" s="9" t="s">
        <v>29</v>
      </c>
      <c r="F104" s="12"/>
      <c r="G104" s="8">
        <v>195</v>
      </c>
      <c r="H104" s="16">
        <v>94</v>
      </c>
      <c r="I104" s="1">
        <v>101</v>
      </c>
      <c r="J104" s="1">
        <v>0</v>
      </c>
      <c r="K104" s="18">
        <v>0</v>
      </c>
    </row>
    <row r="105" spans="3:11" x14ac:dyDescent="0.25">
      <c r="C105" s="112"/>
      <c r="D105" s="109"/>
      <c r="E105" s="9" t="s">
        <v>30</v>
      </c>
      <c r="F105" s="12"/>
      <c r="G105" s="8">
        <v>120</v>
      </c>
      <c r="H105" s="16">
        <v>57</v>
      </c>
      <c r="I105" s="1">
        <v>63</v>
      </c>
      <c r="J105" s="1">
        <v>0</v>
      </c>
      <c r="K105" s="18">
        <v>0</v>
      </c>
    </row>
    <row r="106" spans="3:11" x14ac:dyDescent="0.25">
      <c r="C106" s="112"/>
      <c r="D106" s="109"/>
      <c r="E106" s="9" t="s">
        <v>31</v>
      </c>
      <c r="F106" s="12"/>
      <c r="G106" s="8">
        <v>843</v>
      </c>
      <c r="H106" s="16">
        <v>423</v>
      </c>
      <c r="I106" s="1">
        <v>420</v>
      </c>
      <c r="J106" s="1">
        <v>0</v>
      </c>
      <c r="K106" s="18">
        <v>0</v>
      </c>
    </row>
    <row r="107" spans="3:11" x14ac:dyDescent="0.25">
      <c r="C107" s="112"/>
      <c r="D107" s="109"/>
      <c r="E107" s="9" t="s">
        <v>32</v>
      </c>
      <c r="F107" s="12"/>
      <c r="G107" s="8">
        <v>315</v>
      </c>
      <c r="H107" s="16">
        <v>151</v>
      </c>
      <c r="I107" s="1">
        <v>164</v>
      </c>
      <c r="J107" s="1">
        <v>0</v>
      </c>
      <c r="K107" s="18">
        <v>0</v>
      </c>
    </row>
    <row r="108" spans="3:11" x14ac:dyDescent="0.25">
      <c r="C108" s="112"/>
      <c r="D108" s="108" t="s">
        <v>22</v>
      </c>
      <c r="E108" s="10" t="s">
        <v>26</v>
      </c>
      <c r="F108" s="11"/>
      <c r="G108" s="14">
        <v>120</v>
      </c>
      <c r="H108" s="25">
        <v>120</v>
      </c>
      <c r="I108" s="4">
        <v>0</v>
      </c>
      <c r="J108" s="4">
        <v>0</v>
      </c>
      <c r="K108" s="27">
        <v>0</v>
      </c>
    </row>
    <row r="109" spans="3:11" x14ac:dyDescent="0.25">
      <c r="C109" s="112"/>
      <c r="D109" s="109"/>
      <c r="E109" s="9" t="s">
        <v>27</v>
      </c>
      <c r="F109" s="12"/>
      <c r="G109" s="8">
        <v>159</v>
      </c>
      <c r="H109" s="16">
        <v>159</v>
      </c>
      <c r="I109" s="1">
        <v>0</v>
      </c>
      <c r="J109" s="1">
        <v>0</v>
      </c>
      <c r="K109" s="18">
        <v>0</v>
      </c>
    </row>
    <row r="110" spans="3:11" x14ac:dyDescent="0.25">
      <c r="C110" s="112"/>
      <c r="D110" s="109"/>
      <c r="E110" s="9" t="s">
        <v>28</v>
      </c>
      <c r="F110" s="12"/>
      <c r="G110" s="8">
        <v>113</v>
      </c>
      <c r="H110" s="16">
        <v>113</v>
      </c>
      <c r="I110" s="1">
        <v>0</v>
      </c>
      <c r="J110" s="1">
        <v>0</v>
      </c>
      <c r="K110" s="18">
        <v>0</v>
      </c>
    </row>
    <row r="111" spans="3:11" x14ac:dyDescent="0.25">
      <c r="C111" s="112"/>
      <c r="D111" s="109"/>
      <c r="E111" s="9" t="s">
        <v>29</v>
      </c>
      <c r="F111" s="12"/>
      <c r="G111" s="8">
        <v>94</v>
      </c>
      <c r="H111" s="16">
        <v>94</v>
      </c>
      <c r="I111" s="1">
        <v>0</v>
      </c>
      <c r="J111" s="1">
        <v>0</v>
      </c>
      <c r="K111" s="18">
        <v>0</v>
      </c>
    </row>
    <row r="112" spans="3:11" x14ac:dyDescent="0.25">
      <c r="C112" s="112"/>
      <c r="D112" s="109"/>
      <c r="E112" s="9" t="s">
        <v>30</v>
      </c>
      <c r="F112" s="12"/>
      <c r="G112" s="8">
        <v>57</v>
      </c>
      <c r="H112" s="16">
        <v>57</v>
      </c>
      <c r="I112" s="1">
        <v>0</v>
      </c>
      <c r="J112" s="1">
        <v>0</v>
      </c>
      <c r="K112" s="18">
        <v>0</v>
      </c>
    </row>
    <row r="113" spans="3:11" x14ac:dyDescent="0.25">
      <c r="C113" s="112"/>
      <c r="D113" s="109"/>
      <c r="E113" s="9" t="s">
        <v>31</v>
      </c>
      <c r="F113" s="12"/>
      <c r="G113" s="8">
        <v>423</v>
      </c>
      <c r="H113" s="16">
        <v>423</v>
      </c>
      <c r="I113" s="1">
        <v>0</v>
      </c>
      <c r="J113" s="1">
        <v>0</v>
      </c>
      <c r="K113" s="18">
        <v>0</v>
      </c>
    </row>
    <row r="114" spans="3:11" x14ac:dyDescent="0.25">
      <c r="C114" s="112"/>
      <c r="D114" s="109"/>
      <c r="E114" s="9" t="s">
        <v>32</v>
      </c>
      <c r="F114" s="12"/>
      <c r="G114" s="8">
        <v>151</v>
      </c>
      <c r="H114" s="16">
        <v>151</v>
      </c>
      <c r="I114" s="1">
        <v>0</v>
      </c>
      <c r="J114" s="1">
        <v>0</v>
      </c>
      <c r="K114" s="18">
        <v>0</v>
      </c>
    </row>
    <row r="115" spans="3:11" x14ac:dyDescent="0.25">
      <c r="C115" s="112"/>
      <c r="D115" s="108" t="s">
        <v>23</v>
      </c>
      <c r="E115" s="10" t="s">
        <v>26</v>
      </c>
      <c r="F115" s="11"/>
      <c r="G115" s="14">
        <v>141</v>
      </c>
      <c r="H115" s="25">
        <v>0</v>
      </c>
      <c r="I115" s="4">
        <v>141</v>
      </c>
      <c r="J115" s="4">
        <v>0</v>
      </c>
      <c r="K115" s="27">
        <v>0</v>
      </c>
    </row>
    <row r="116" spans="3:11" x14ac:dyDescent="0.25">
      <c r="C116" s="112"/>
      <c r="D116" s="109"/>
      <c r="E116" s="9" t="s">
        <v>27</v>
      </c>
      <c r="F116" s="12"/>
      <c r="G116" s="8">
        <v>108</v>
      </c>
      <c r="H116" s="16">
        <v>0</v>
      </c>
      <c r="I116" s="1">
        <v>108</v>
      </c>
      <c r="J116" s="1">
        <v>0</v>
      </c>
      <c r="K116" s="18">
        <v>0</v>
      </c>
    </row>
    <row r="117" spans="3:11" x14ac:dyDescent="0.25">
      <c r="C117" s="112"/>
      <c r="D117" s="109"/>
      <c r="E117" s="9" t="s">
        <v>28</v>
      </c>
      <c r="F117" s="12"/>
      <c r="G117" s="8">
        <v>148</v>
      </c>
      <c r="H117" s="16">
        <v>0</v>
      </c>
      <c r="I117" s="1">
        <v>148</v>
      </c>
      <c r="J117" s="1">
        <v>0</v>
      </c>
      <c r="K117" s="18">
        <v>0</v>
      </c>
    </row>
    <row r="118" spans="3:11" x14ac:dyDescent="0.25">
      <c r="C118" s="112"/>
      <c r="D118" s="109"/>
      <c r="E118" s="9" t="s">
        <v>29</v>
      </c>
      <c r="F118" s="12"/>
      <c r="G118" s="8">
        <v>101</v>
      </c>
      <c r="H118" s="16">
        <v>0</v>
      </c>
      <c r="I118" s="1">
        <v>101</v>
      </c>
      <c r="J118" s="1">
        <v>0</v>
      </c>
      <c r="K118" s="18">
        <v>0</v>
      </c>
    </row>
    <row r="119" spans="3:11" x14ac:dyDescent="0.25">
      <c r="C119" s="112"/>
      <c r="D119" s="109"/>
      <c r="E119" s="9" t="s">
        <v>30</v>
      </c>
      <c r="F119" s="12"/>
      <c r="G119" s="8">
        <v>63</v>
      </c>
      <c r="H119" s="16">
        <v>0</v>
      </c>
      <c r="I119" s="1">
        <v>63</v>
      </c>
      <c r="J119" s="1">
        <v>0</v>
      </c>
      <c r="K119" s="18">
        <v>0</v>
      </c>
    </row>
    <row r="120" spans="3:11" x14ac:dyDescent="0.25">
      <c r="C120" s="112"/>
      <c r="D120" s="109"/>
      <c r="E120" s="9" t="s">
        <v>31</v>
      </c>
      <c r="F120" s="12"/>
      <c r="G120" s="8">
        <v>420</v>
      </c>
      <c r="H120" s="16">
        <v>0</v>
      </c>
      <c r="I120" s="1">
        <v>420</v>
      </c>
      <c r="J120" s="1">
        <v>0</v>
      </c>
      <c r="K120" s="18">
        <v>0</v>
      </c>
    </row>
    <row r="121" spans="3:11" x14ac:dyDescent="0.25">
      <c r="C121" s="112"/>
      <c r="D121" s="109"/>
      <c r="E121" s="9" t="s">
        <v>32</v>
      </c>
      <c r="F121" s="12"/>
      <c r="G121" s="8">
        <v>164</v>
      </c>
      <c r="H121" s="16">
        <v>0</v>
      </c>
      <c r="I121" s="1">
        <v>164</v>
      </c>
      <c r="J121" s="1">
        <v>0</v>
      </c>
      <c r="K121" s="18">
        <v>0</v>
      </c>
    </row>
    <row r="122" spans="3:11" ht="25.2" x14ac:dyDescent="0.25">
      <c r="C122" s="108" t="s">
        <v>33</v>
      </c>
      <c r="D122" s="108" t="s">
        <v>25</v>
      </c>
      <c r="E122" s="10" t="s">
        <v>34</v>
      </c>
      <c r="F122" s="11"/>
      <c r="G122" s="14">
        <v>93</v>
      </c>
      <c r="H122" s="25">
        <v>48</v>
      </c>
      <c r="I122" s="4">
        <v>45</v>
      </c>
      <c r="J122" s="4">
        <v>0</v>
      </c>
      <c r="K122" s="27">
        <v>0</v>
      </c>
    </row>
    <row r="123" spans="3:11" ht="25.2" x14ac:dyDescent="0.25">
      <c r="C123" s="112"/>
      <c r="D123" s="109"/>
      <c r="E123" s="9" t="s">
        <v>35</v>
      </c>
      <c r="F123" s="12"/>
      <c r="G123" s="8">
        <v>623</v>
      </c>
      <c r="H123" s="16">
        <v>365</v>
      </c>
      <c r="I123" s="1">
        <v>258</v>
      </c>
      <c r="J123" s="1">
        <v>0</v>
      </c>
      <c r="K123" s="18">
        <v>0</v>
      </c>
    </row>
    <row r="124" spans="3:11" ht="25.2" x14ac:dyDescent="0.25">
      <c r="C124" s="112"/>
      <c r="D124" s="109"/>
      <c r="E124" s="9" t="s">
        <v>36</v>
      </c>
      <c r="F124" s="12"/>
      <c r="G124" s="8">
        <v>207</v>
      </c>
      <c r="H124" s="16">
        <v>80</v>
      </c>
      <c r="I124" s="1">
        <v>127</v>
      </c>
      <c r="J124" s="1">
        <v>0</v>
      </c>
      <c r="K124" s="18">
        <v>0</v>
      </c>
    </row>
    <row r="125" spans="3:11" ht="25.2" x14ac:dyDescent="0.25">
      <c r="C125" s="112"/>
      <c r="D125" s="109"/>
      <c r="E125" s="9" t="s">
        <v>37</v>
      </c>
      <c r="F125" s="12"/>
      <c r="G125" s="8">
        <v>178</v>
      </c>
      <c r="H125" s="16">
        <v>49</v>
      </c>
      <c r="I125" s="1">
        <v>129</v>
      </c>
      <c r="J125" s="1">
        <v>0</v>
      </c>
      <c r="K125" s="18">
        <v>0</v>
      </c>
    </row>
    <row r="126" spans="3:11" x14ac:dyDescent="0.25">
      <c r="C126" s="112"/>
      <c r="D126" s="109"/>
      <c r="E126" s="9" t="s">
        <v>38</v>
      </c>
      <c r="F126" s="12"/>
      <c r="G126" s="13">
        <v>3</v>
      </c>
      <c r="H126" s="24">
        <v>1</v>
      </c>
      <c r="I126" s="3">
        <v>2</v>
      </c>
      <c r="J126" s="3">
        <v>0</v>
      </c>
      <c r="K126" s="26">
        <v>0</v>
      </c>
    </row>
    <row r="127" spans="3:11" ht="25.2" x14ac:dyDescent="0.25">
      <c r="C127" s="112"/>
      <c r="D127" s="108" t="s">
        <v>22</v>
      </c>
      <c r="E127" s="10" t="s">
        <v>34</v>
      </c>
      <c r="F127" s="11"/>
      <c r="G127" s="40">
        <v>48</v>
      </c>
      <c r="H127" s="44">
        <v>48</v>
      </c>
      <c r="I127" s="19">
        <v>0</v>
      </c>
      <c r="J127" s="19">
        <v>0</v>
      </c>
      <c r="K127" s="45">
        <v>0</v>
      </c>
    </row>
    <row r="128" spans="3:11" ht="25.2" x14ac:dyDescent="0.25">
      <c r="C128" s="112"/>
      <c r="D128" s="109"/>
      <c r="E128" s="9" t="s">
        <v>35</v>
      </c>
      <c r="F128" s="12"/>
      <c r="G128" s="8">
        <v>365</v>
      </c>
      <c r="H128" s="16">
        <v>365</v>
      </c>
      <c r="I128" s="1">
        <v>0</v>
      </c>
      <c r="J128" s="1">
        <v>0</v>
      </c>
      <c r="K128" s="18">
        <v>0</v>
      </c>
    </row>
    <row r="129" spans="3:11" ht="25.2" x14ac:dyDescent="0.25">
      <c r="C129" s="112"/>
      <c r="D129" s="109"/>
      <c r="E129" s="9" t="s">
        <v>36</v>
      </c>
      <c r="F129" s="12"/>
      <c r="G129" s="8">
        <v>80</v>
      </c>
      <c r="H129" s="16">
        <v>80</v>
      </c>
      <c r="I129" s="1">
        <v>0</v>
      </c>
      <c r="J129" s="1">
        <v>0</v>
      </c>
      <c r="K129" s="18">
        <v>0</v>
      </c>
    </row>
    <row r="130" spans="3:11" ht="25.2" x14ac:dyDescent="0.25">
      <c r="C130" s="112"/>
      <c r="D130" s="109"/>
      <c r="E130" s="9" t="s">
        <v>37</v>
      </c>
      <c r="F130" s="12"/>
      <c r="G130" s="13">
        <v>49</v>
      </c>
      <c r="H130" s="24">
        <v>49</v>
      </c>
      <c r="I130" s="3">
        <v>0</v>
      </c>
      <c r="J130" s="3">
        <v>0</v>
      </c>
      <c r="K130" s="26">
        <v>0</v>
      </c>
    </row>
    <row r="131" spans="3:11" x14ac:dyDescent="0.25">
      <c r="C131" s="112"/>
      <c r="D131" s="109"/>
      <c r="E131" s="9" t="s">
        <v>38</v>
      </c>
      <c r="F131" s="12"/>
      <c r="G131" s="13">
        <v>1</v>
      </c>
      <c r="H131" s="24">
        <v>1</v>
      </c>
      <c r="I131" s="3">
        <v>0</v>
      </c>
      <c r="J131" s="3">
        <v>0</v>
      </c>
      <c r="K131" s="26">
        <v>0</v>
      </c>
    </row>
    <row r="132" spans="3:11" ht="25.2" x14ac:dyDescent="0.25">
      <c r="C132" s="112"/>
      <c r="D132" s="108" t="s">
        <v>23</v>
      </c>
      <c r="E132" s="10" t="s">
        <v>34</v>
      </c>
      <c r="F132" s="11"/>
      <c r="G132" s="40">
        <v>45</v>
      </c>
      <c r="H132" s="44">
        <v>0</v>
      </c>
      <c r="I132" s="19">
        <v>45</v>
      </c>
      <c r="J132" s="19">
        <v>0</v>
      </c>
      <c r="K132" s="45">
        <v>0</v>
      </c>
    </row>
    <row r="133" spans="3:11" ht="25.2" x14ac:dyDescent="0.25">
      <c r="C133" s="112"/>
      <c r="D133" s="109"/>
      <c r="E133" s="9" t="s">
        <v>35</v>
      </c>
      <c r="F133" s="12"/>
      <c r="G133" s="8">
        <v>258</v>
      </c>
      <c r="H133" s="16">
        <v>0</v>
      </c>
      <c r="I133" s="1">
        <v>258</v>
      </c>
      <c r="J133" s="1">
        <v>0</v>
      </c>
      <c r="K133" s="18">
        <v>0</v>
      </c>
    </row>
    <row r="134" spans="3:11" ht="25.2" x14ac:dyDescent="0.25">
      <c r="C134" s="112"/>
      <c r="D134" s="109"/>
      <c r="E134" s="9" t="s">
        <v>36</v>
      </c>
      <c r="F134" s="12"/>
      <c r="G134" s="8">
        <v>127</v>
      </c>
      <c r="H134" s="16">
        <v>0</v>
      </c>
      <c r="I134" s="1">
        <v>127</v>
      </c>
      <c r="J134" s="1">
        <v>0</v>
      </c>
      <c r="K134" s="18">
        <v>0</v>
      </c>
    </row>
    <row r="135" spans="3:11" ht="25.2" x14ac:dyDescent="0.25">
      <c r="C135" s="112"/>
      <c r="D135" s="109"/>
      <c r="E135" s="9" t="s">
        <v>37</v>
      </c>
      <c r="F135" s="12"/>
      <c r="G135" s="8">
        <v>129</v>
      </c>
      <c r="H135" s="16">
        <v>0</v>
      </c>
      <c r="I135" s="1">
        <v>129</v>
      </c>
      <c r="J135" s="1">
        <v>0</v>
      </c>
      <c r="K135" s="18">
        <v>0</v>
      </c>
    </row>
    <row r="136" spans="3:11" x14ac:dyDescent="0.25">
      <c r="C136" s="112"/>
      <c r="D136" s="109"/>
      <c r="E136" s="9" t="s">
        <v>38</v>
      </c>
      <c r="F136" s="12"/>
      <c r="G136" s="13">
        <v>2</v>
      </c>
      <c r="H136" s="24">
        <v>0</v>
      </c>
      <c r="I136" s="3">
        <v>2</v>
      </c>
      <c r="J136" s="3">
        <v>0</v>
      </c>
      <c r="K136" s="26">
        <v>0</v>
      </c>
    </row>
    <row r="137" spans="3:11" ht="25.2" x14ac:dyDescent="0.25">
      <c r="C137" s="108" t="s">
        <v>39</v>
      </c>
      <c r="D137" s="108" t="s">
        <v>25</v>
      </c>
      <c r="E137" s="10" t="s">
        <v>40</v>
      </c>
      <c r="F137" s="11"/>
      <c r="G137" s="14">
        <v>320</v>
      </c>
      <c r="H137" s="25">
        <v>118</v>
      </c>
      <c r="I137" s="4">
        <v>202</v>
      </c>
      <c r="J137" s="4">
        <v>0</v>
      </c>
      <c r="K137" s="27">
        <v>0</v>
      </c>
    </row>
    <row r="138" spans="3:11" ht="25.2" x14ac:dyDescent="0.25">
      <c r="C138" s="112"/>
      <c r="D138" s="109"/>
      <c r="E138" s="9" t="s">
        <v>41</v>
      </c>
      <c r="F138" s="12"/>
      <c r="G138" s="8">
        <v>604</v>
      </c>
      <c r="H138" s="16">
        <v>351</v>
      </c>
      <c r="I138" s="1">
        <v>253</v>
      </c>
      <c r="J138" s="1">
        <v>0</v>
      </c>
      <c r="K138" s="18">
        <v>0</v>
      </c>
    </row>
    <row r="139" spans="3:11" x14ac:dyDescent="0.25">
      <c r="C139" s="112"/>
      <c r="D139" s="109"/>
      <c r="E139" s="9" t="s">
        <v>42</v>
      </c>
      <c r="F139" s="12"/>
      <c r="G139" s="13">
        <v>20</v>
      </c>
      <c r="H139" s="24">
        <v>9</v>
      </c>
      <c r="I139" s="3">
        <v>11</v>
      </c>
      <c r="J139" s="3">
        <v>0</v>
      </c>
      <c r="K139" s="26">
        <v>0</v>
      </c>
    </row>
    <row r="140" spans="3:11" x14ac:dyDescent="0.25">
      <c r="C140" s="112"/>
      <c r="D140" s="109"/>
      <c r="E140" s="9" t="s">
        <v>43</v>
      </c>
      <c r="F140" s="12"/>
      <c r="G140" s="8">
        <v>162</v>
      </c>
      <c r="H140" s="16">
        <v>64</v>
      </c>
      <c r="I140" s="1">
        <v>98</v>
      </c>
      <c r="J140" s="1">
        <v>0</v>
      </c>
      <c r="K140" s="18">
        <v>0</v>
      </c>
    </row>
    <row r="141" spans="3:11" x14ac:dyDescent="0.25">
      <c r="C141" s="112"/>
      <c r="D141" s="109"/>
      <c r="E141" s="9" t="s">
        <v>44</v>
      </c>
      <c r="F141" s="12"/>
      <c r="G141" s="8">
        <v>50</v>
      </c>
      <c r="H141" s="16">
        <v>19</v>
      </c>
      <c r="I141" s="1">
        <v>31</v>
      </c>
      <c r="J141" s="1">
        <v>0</v>
      </c>
      <c r="K141" s="18">
        <v>0</v>
      </c>
    </row>
    <row r="142" spans="3:11" ht="25.2" x14ac:dyDescent="0.25">
      <c r="C142" s="112"/>
      <c r="D142" s="109"/>
      <c r="E142" s="9" t="s">
        <v>45</v>
      </c>
      <c r="F142" s="12"/>
      <c r="G142" s="8">
        <v>53</v>
      </c>
      <c r="H142" s="16">
        <v>30</v>
      </c>
      <c r="I142" s="1">
        <v>23</v>
      </c>
      <c r="J142" s="1">
        <v>0</v>
      </c>
      <c r="K142" s="18">
        <v>0</v>
      </c>
    </row>
    <row r="143" spans="3:11" x14ac:dyDescent="0.25">
      <c r="C143" s="112"/>
      <c r="D143" s="109"/>
      <c r="E143" s="9" t="s">
        <v>38</v>
      </c>
      <c r="F143" s="12"/>
      <c r="G143" s="13">
        <v>37</v>
      </c>
      <c r="H143" s="24">
        <v>23</v>
      </c>
      <c r="I143" s="3">
        <v>14</v>
      </c>
      <c r="J143" s="3">
        <v>0</v>
      </c>
      <c r="K143" s="26">
        <v>0</v>
      </c>
    </row>
    <row r="144" spans="3:11" ht="25.2" x14ac:dyDescent="0.25">
      <c r="C144" s="112"/>
      <c r="D144" s="108" t="s">
        <v>22</v>
      </c>
      <c r="E144" s="10" t="s">
        <v>40</v>
      </c>
      <c r="F144" s="11"/>
      <c r="G144" s="14">
        <v>118</v>
      </c>
      <c r="H144" s="25">
        <v>118</v>
      </c>
      <c r="I144" s="4">
        <v>0</v>
      </c>
      <c r="J144" s="4">
        <v>0</v>
      </c>
      <c r="K144" s="27">
        <v>0</v>
      </c>
    </row>
    <row r="145" spans="3:11" ht="25.2" x14ac:dyDescent="0.25">
      <c r="C145" s="112"/>
      <c r="D145" s="109"/>
      <c r="E145" s="9" t="s">
        <v>41</v>
      </c>
      <c r="F145" s="12"/>
      <c r="G145" s="8">
        <v>351</v>
      </c>
      <c r="H145" s="16">
        <v>351</v>
      </c>
      <c r="I145" s="1">
        <v>0</v>
      </c>
      <c r="J145" s="1">
        <v>0</v>
      </c>
      <c r="K145" s="18">
        <v>0</v>
      </c>
    </row>
    <row r="146" spans="3:11" x14ac:dyDescent="0.25">
      <c r="C146" s="112"/>
      <c r="D146" s="109"/>
      <c r="E146" s="9" t="s">
        <v>42</v>
      </c>
      <c r="F146" s="12"/>
      <c r="G146" s="13">
        <v>9</v>
      </c>
      <c r="H146" s="24">
        <v>9</v>
      </c>
      <c r="I146" s="3">
        <v>0</v>
      </c>
      <c r="J146" s="3">
        <v>0</v>
      </c>
      <c r="K146" s="26">
        <v>0</v>
      </c>
    </row>
    <row r="147" spans="3:11" x14ac:dyDescent="0.25">
      <c r="C147" s="112"/>
      <c r="D147" s="109"/>
      <c r="E147" s="9" t="s">
        <v>43</v>
      </c>
      <c r="F147" s="12"/>
      <c r="G147" s="8">
        <v>64</v>
      </c>
      <c r="H147" s="16">
        <v>64</v>
      </c>
      <c r="I147" s="1">
        <v>0</v>
      </c>
      <c r="J147" s="1">
        <v>0</v>
      </c>
      <c r="K147" s="18">
        <v>0</v>
      </c>
    </row>
    <row r="148" spans="3:11" x14ac:dyDescent="0.25">
      <c r="C148" s="112"/>
      <c r="D148" s="109"/>
      <c r="E148" s="9" t="s">
        <v>44</v>
      </c>
      <c r="F148" s="12"/>
      <c r="G148" s="13">
        <v>19</v>
      </c>
      <c r="H148" s="24">
        <v>19</v>
      </c>
      <c r="I148" s="3">
        <v>0</v>
      </c>
      <c r="J148" s="3">
        <v>0</v>
      </c>
      <c r="K148" s="26">
        <v>0</v>
      </c>
    </row>
    <row r="149" spans="3:11" ht="25.2" x14ac:dyDescent="0.25">
      <c r="C149" s="112"/>
      <c r="D149" s="109"/>
      <c r="E149" s="9" t="s">
        <v>45</v>
      </c>
      <c r="F149" s="12"/>
      <c r="G149" s="13">
        <v>30</v>
      </c>
      <c r="H149" s="24">
        <v>30</v>
      </c>
      <c r="I149" s="3">
        <v>0</v>
      </c>
      <c r="J149" s="3">
        <v>0</v>
      </c>
      <c r="K149" s="26">
        <v>0</v>
      </c>
    </row>
    <row r="150" spans="3:11" x14ac:dyDescent="0.25">
      <c r="C150" s="112"/>
      <c r="D150" s="109"/>
      <c r="E150" s="9" t="s">
        <v>38</v>
      </c>
      <c r="F150" s="12"/>
      <c r="G150" s="13">
        <v>23</v>
      </c>
      <c r="H150" s="24">
        <v>23</v>
      </c>
      <c r="I150" s="3">
        <v>0</v>
      </c>
      <c r="J150" s="3">
        <v>0</v>
      </c>
      <c r="K150" s="26">
        <v>0</v>
      </c>
    </row>
    <row r="151" spans="3:11" ht="25.2" x14ac:dyDescent="0.25">
      <c r="C151" s="112"/>
      <c r="D151" s="108" t="s">
        <v>23</v>
      </c>
      <c r="E151" s="10" t="s">
        <v>40</v>
      </c>
      <c r="F151" s="11"/>
      <c r="G151" s="14">
        <v>202</v>
      </c>
      <c r="H151" s="25">
        <v>0</v>
      </c>
      <c r="I151" s="4">
        <v>202</v>
      </c>
      <c r="J151" s="4">
        <v>0</v>
      </c>
      <c r="K151" s="27">
        <v>0</v>
      </c>
    </row>
    <row r="152" spans="3:11" ht="25.2" x14ac:dyDescent="0.25">
      <c r="C152" s="112"/>
      <c r="D152" s="109"/>
      <c r="E152" s="9" t="s">
        <v>41</v>
      </c>
      <c r="F152" s="12"/>
      <c r="G152" s="8">
        <v>253</v>
      </c>
      <c r="H152" s="16">
        <v>0</v>
      </c>
      <c r="I152" s="1">
        <v>253</v>
      </c>
      <c r="J152" s="1">
        <v>0</v>
      </c>
      <c r="K152" s="18">
        <v>0</v>
      </c>
    </row>
    <row r="153" spans="3:11" x14ac:dyDescent="0.25">
      <c r="C153" s="112"/>
      <c r="D153" s="109"/>
      <c r="E153" s="9" t="s">
        <v>42</v>
      </c>
      <c r="F153" s="12"/>
      <c r="G153" s="13">
        <v>11</v>
      </c>
      <c r="H153" s="24">
        <v>0</v>
      </c>
      <c r="I153" s="3">
        <v>11</v>
      </c>
      <c r="J153" s="3">
        <v>0</v>
      </c>
      <c r="K153" s="26">
        <v>0</v>
      </c>
    </row>
    <row r="154" spans="3:11" x14ac:dyDescent="0.25">
      <c r="C154" s="112"/>
      <c r="D154" s="109"/>
      <c r="E154" s="9" t="s">
        <v>43</v>
      </c>
      <c r="F154" s="12"/>
      <c r="G154" s="8">
        <v>98</v>
      </c>
      <c r="H154" s="16">
        <v>0</v>
      </c>
      <c r="I154" s="1">
        <v>98</v>
      </c>
      <c r="J154" s="1">
        <v>0</v>
      </c>
      <c r="K154" s="18">
        <v>0</v>
      </c>
    </row>
    <row r="155" spans="3:11" x14ac:dyDescent="0.25">
      <c r="C155" s="112"/>
      <c r="D155" s="109"/>
      <c r="E155" s="9" t="s">
        <v>44</v>
      </c>
      <c r="F155" s="12"/>
      <c r="G155" s="13">
        <v>31</v>
      </c>
      <c r="H155" s="24">
        <v>0</v>
      </c>
      <c r="I155" s="3">
        <v>31</v>
      </c>
      <c r="J155" s="3">
        <v>0</v>
      </c>
      <c r="K155" s="26">
        <v>0</v>
      </c>
    </row>
    <row r="156" spans="3:11" ht="25.2" x14ac:dyDescent="0.25">
      <c r="C156" s="112"/>
      <c r="D156" s="109"/>
      <c r="E156" s="9" t="s">
        <v>45</v>
      </c>
      <c r="F156" s="12"/>
      <c r="G156" s="13">
        <v>23</v>
      </c>
      <c r="H156" s="24">
        <v>0</v>
      </c>
      <c r="I156" s="3">
        <v>23</v>
      </c>
      <c r="J156" s="3">
        <v>0</v>
      </c>
      <c r="K156" s="26">
        <v>0</v>
      </c>
    </row>
    <row r="157" spans="3:11" x14ac:dyDescent="0.25">
      <c r="C157" s="112"/>
      <c r="D157" s="109"/>
      <c r="E157" s="9" t="s">
        <v>38</v>
      </c>
      <c r="F157" s="12"/>
      <c r="G157" s="13">
        <v>14</v>
      </c>
      <c r="H157" s="24">
        <v>0</v>
      </c>
      <c r="I157" s="3">
        <v>14</v>
      </c>
      <c r="J157" s="3">
        <v>0</v>
      </c>
      <c r="K157" s="26">
        <v>0</v>
      </c>
    </row>
    <row r="158" spans="3:11" x14ac:dyDescent="0.25">
      <c r="C158" s="108" t="s">
        <v>46</v>
      </c>
      <c r="D158" s="106" t="s">
        <v>21</v>
      </c>
      <c r="E158" s="10" t="s">
        <v>47</v>
      </c>
      <c r="F158" s="11"/>
      <c r="G158" s="14">
        <v>815</v>
      </c>
      <c r="H158" s="25">
        <v>420</v>
      </c>
      <c r="I158" s="4">
        <v>395</v>
      </c>
      <c r="J158" s="4">
        <v>0</v>
      </c>
      <c r="K158" s="27">
        <v>0</v>
      </c>
    </row>
    <row r="159" spans="3:11" ht="25.2" x14ac:dyDescent="0.25">
      <c r="C159" s="112"/>
      <c r="D159" s="107"/>
      <c r="E159" s="9" t="s">
        <v>48</v>
      </c>
      <c r="F159" s="12"/>
      <c r="G159" s="8">
        <v>86</v>
      </c>
      <c r="H159" s="16">
        <v>31</v>
      </c>
      <c r="I159" s="1">
        <v>55</v>
      </c>
      <c r="J159" s="1">
        <v>0</v>
      </c>
      <c r="K159" s="18">
        <v>0</v>
      </c>
    </row>
    <row r="160" spans="3:11" x14ac:dyDescent="0.25">
      <c r="C160" s="112"/>
      <c r="D160" s="107"/>
      <c r="E160" s="9" t="s">
        <v>49</v>
      </c>
      <c r="F160" s="12"/>
      <c r="G160" s="13">
        <v>46</v>
      </c>
      <c r="H160" s="24">
        <v>20</v>
      </c>
      <c r="I160" s="3">
        <v>26</v>
      </c>
      <c r="J160" s="3">
        <v>0</v>
      </c>
      <c r="K160" s="26">
        <v>0</v>
      </c>
    </row>
    <row r="161" spans="3:11" ht="25.2" x14ac:dyDescent="0.25">
      <c r="C161" s="112"/>
      <c r="D161" s="107"/>
      <c r="E161" s="9" t="s">
        <v>50</v>
      </c>
      <c r="F161" s="12"/>
      <c r="G161" s="8">
        <v>95</v>
      </c>
      <c r="H161" s="16">
        <v>47</v>
      </c>
      <c r="I161" s="1">
        <v>48</v>
      </c>
      <c r="J161" s="1">
        <v>0</v>
      </c>
      <c r="K161" s="18">
        <v>0</v>
      </c>
    </row>
    <row r="162" spans="3:11" ht="25.2" x14ac:dyDescent="0.25">
      <c r="C162" s="112"/>
      <c r="D162" s="107"/>
      <c r="E162" s="9" t="s">
        <v>51</v>
      </c>
      <c r="F162" s="12"/>
      <c r="G162" s="13">
        <v>30</v>
      </c>
      <c r="H162" s="24">
        <v>10</v>
      </c>
      <c r="I162" s="3">
        <v>20</v>
      </c>
      <c r="J162" s="3">
        <v>0</v>
      </c>
      <c r="K162" s="26">
        <v>0</v>
      </c>
    </row>
    <row r="163" spans="3:11" x14ac:dyDescent="0.25">
      <c r="C163" s="112"/>
      <c r="D163" s="107"/>
      <c r="E163" s="9" t="s">
        <v>52</v>
      </c>
      <c r="F163" s="12"/>
      <c r="G163" s="13">
        <v>8</v>
      </c>
      <c r="H163" s="24">
        <v>3</v>
      </c>
      <c r="I163" s="3">
        <v>5</v>
      </c>
      <c r="J163" s="3">
        <v>0</v>
      </c>
      <c r="K163" s="26">
        <v>0</v>
      </c>
    </row>
    <row r="164" spans="3:11" x14ac:dyDescent="0.25">
      <c r="C164" s="112"/>
      <c r="D164" s="107"/>
      <c r="E164" s="9" t="s">
        <v>53</v>
      </c>
      <c r="F164" s="12"/>
      <c r="G164" s="13">
        <v>23</v>
      </c>
      <c r="H164" s="24">
        <v>12</v>
      </c>
      <c r="I164" s="3">
        <v>11</v>
      </c>
      <c r="J164" s="3">
        <v>0</v>
      </c>
      <c r="K164" s="26">
        <v>0</v>
      </c>
    </row>
    <row r="165" spans="3:11" x14ac:dyDescent="0.25">
      <c r="C165" s="112"/>
      <c r="D165" s="107"/>
      <c r="E165" s="9" t="s">
        <v>38</v>
      </c>
      <c r="F165" s="12"/>
      <c r="G165" s="13">
        <v>1</v>
      </c>
      <c r="H165" s="24">
        <v>0</v>
      </c>
      <c r="I165" s="3">
        <v>1</v>
      </c>
      <c r="J165" s="3">
        <v>0</v>
      </c>
      <c r="K165" s="26">
        <v>0</v>
      </c>
    </row>
    <row r="166" spans="3:11" x14ac:dyDescent="0.25">
      <c r="C166" s="112"/>
      <c r="D166" s="107"/>
      <c r="E166" s="9" t="s">
        <v>54</v>
      </c>
      <c r="F166" s="12"/>
      <c r="G166" s="8">
        <v>901</v>
      </c>
      <c r="H166" s="16">
        <v>451</v>
      </c>
      <c r="I166" s="1">
        <v>450</v>
      </c>
      <c r="J166" s="1">
        <v>0</v>
      </c>
      <c r="K166" s="18">
        <v>0</v>
      </c>
    </row>
    <row r="167" spans="3:11" x14ac:dyDescent="0.25">
      <c r="C167" s="112"/>
      <c r="D167" s="107"/>
      <c r="E167" s="9" t="s">
        <v>55</v>
      </c>
      <c r="F167" s="12"/>
      <c r="G167" s="8">
        <v>171</v>
      </c>
      <c r="H167" s="16">
        <v>77</v>
      </c>
      <c r="I167" s="1">
        <v>94</v>
      </c>
      <c r="J167" s="1">
        <v>0</v>
      </c>
      <c r="K167" s="18">
        <v>0</v>
      </c>
    </row>
    <row r="168" spans="3:11" x14ac:dyDescent="0.25">
      <c r="C168" s="108" t="s">
        <v>56</v>
      </c>
      <c r="D168" s="106" t="s">
        <v>21</v>
      </c>
      <c r="E168" s="10" t="s">
        <v>57</v>
      </c>
      <c r="F168" s="11"/>
      <c r="G168" s="14">
        <v>465</v>
      </c>
      <c r="H168" s="25">
        <v>243</v>
      </c>
      <c r="I168" s="4">
        <v>222</v>
      </c>
      <c r="J168" s="4">
        <v>0</v>
      </c>
      <c r="K168" s="27">
        <v>0</v>
      </c>
    </row>
    <row r="169" spans="3:11" x14ac:dyDescent="0.25">
      <c r="C169" s="112"/>
      <c r="D169" s="107"/>
      <c r="E169" s="9" t="s">
        <v>58</v>
      </c>
      <c r="F169" s="12"/>
      <c r="G169" s="8">
        <v>396</v>
      </c>
      <c r="H169" s="16">
        <v>183</v>
      </c>
      <c r="I169" s="1">
        <v>213</v>
      </c>
      <c r="J169" s="1">
        <v>0</v>
      </c>
      <c r="K169" s="18">
        <v>0</v>
      </c>
    </row>
    <row r="170" spans="3:11" x14ac:dyDescent="0.25">
      <c r="C170" s="112"/>
      <c r="D170" s="107"/>
      <c r="E170" s="9" t="s">
        <v>59</v>
      </c>
      <c r="F170" s="12"/>
      <c r="G170" s="8">
        <v>90</v>
      </c>
      <c r="H170" s="16">
        <v>43</v>
      </c>
      <c r="I170" s="1">
        <v>47</v>
      </c>
      <c r="J170" s="1">
        <v>0</v>
      </c>
      <c r="K170" s="18">
        <v>0</v>
      </c>
    </row>
    <row r="171" spans="3:11" x14ac:dyDescent="0.25">
      <c r="C171" s="112"/>
      <c r="D171" s="107"/>
      <c r="E171" s="9" t="s">
        <v>60</v>
      </c>
      <c r="F171" s="12"/>
      <c r="G171" s="8">
        <v>153</v>
      </c>
      <c r="H171" s="16">
        <v>74</v>
      </c>
      <c r="I171" s="1">
        <v>79</v>
      </c>
      <c r="J171" s="1">
        <v>0</v>
      </c>
      <c r="K171" s="18">
        <v>0</v>
      </c>
    </row>
    <row r="172" spans="3:11" x14ac:dyDescent="0.25">
      <c r="C172" s="108" t="s">
        <v>61</v>
      </c>
      <c r="D172" s="106" t="s">
        <v>21</v>
      </c>
      <c r="E172" s="10" t="s">
        <v>62</v>
      </c>
      <c r="F172" s="11"/>
      <c r="G172" s="14">
        <v>205</v>
      </c>
      <c r="H172" s="25">
        <v>99</v>
      </c>
      <c r="I172" s="4">
        <v>106</v>
      </c>
      <c r="J172" s="4">
        <v>0</v>
      </c>
      <c r="K172" s="27">
        <v>0</v>
      </c>
    </row>
    <row r="173" spans="3:11" x14ac:dyDescent="0.25">
      <c r="C173" s="109"/>
      <c r="D173" s="107"/>
      <c r="E173" s="9" t="s">
        <v>63</v>
      </c>
      <c r="F173" s="12"/>
      <c r="G173" s="8">
        <v>256</v>
      </c>
      <c r="H173" s="16">
        <v>126</v>
      </c>
      <c r="I173" s="1">
        <v>130</v>
      </c>
      <c r="J173" s="1">
        <v>0</v>
      </c>
      <c r="K173" s="18">
        <v>0</v>
      </c>
    </row>
    <row r="174" spans="3:11" x14ac:dyDescent="0.25">
      <c r="C174" s="109"/>
      <c r="D174" s="107"/>
      <c r="E174" s="9" t="s">
        <v>64</v>
      </c>
      <c r="F174" s="12"/>
      <c r="G174" s="8">
        <v>404</v>
      </c>
      <c r="H174" s="16">
        <v>201</v>
      </c>
      <c r="I174" s="1">
        <v>203</v>
      </c>
      <c r="J174" s="1">
        <v>0</v>
      </c>
      <c r="K174" s="18">
        <v>0</v>
      </c>
    </row>
    <row r="175" spans="3:11" x14ac:dyDescent="0.25">
      <c r="C175" s="113"/>
      <c r="D175" s="110"/>
      <c r="E175" s="56" t="s">
        <v>65</v>
      </c>
      <c r="F175" s="48"/>
      <c r="G175" s="61">
        <v>239</v>
      </c>
      <c r="H175" s="65">
        <v>117</v>
      </c>
      <c r="I175" s="35">
        <v>122</v>
      </c>
      <c r="J175" s="35">
        <v>0</v>
      </c>
      <c r="K175" s="66">
        <v>0</v>
      </c>
    </row>
    <row r="177" spans="2:16" x14ac:dyDescent="0.25">
      <c r="B177" s="54" t="str">
        <f xml:space="preserve"> HYPERLINK("#'目次'!B9", "[3]")</f>
        <v>[3]</v>
      </c>
      <c r="C177" s="42" t="s">
        <v>76</v>
      </c>
    </row>
    <row r="180" spans="2:16" x14ac:dyDescent="0.25">
      <c r="C180" s="42" t="s">
        <v>14</v>
      </c>
    </row>
    <row r="181" spans="2:16" ht="25.2" x14ac:dyDescent="0.25">
      <c r="C181" s="102"/>
      <c r="D181" s="103"/>
      <c r="E181" s="103"/>
      <c r="F181" s="103"/>
      <c r="G181" s="53" t="s">
        <v>15</v>
      </c>
      <c r="H181" s="50" t="s">
        <v>77</v>
      </c>
      <c r="I181" s="21" t="s">
        <v>78</v>
      </c>
      <c r="J181" s="21" t="s">
        <v>79</v>
      </c>
      <c r="K181" s="21" t="s">
        <v>80</v>
      </c>
      <c r="L181" s="21" t="s">
        <v>81</v>
      </c>
      <c r="M181" s="21" t="s">
        <v>82</v>
      </c>
      <c r="N181" s="21" t="s">
        <v>83</v>
      </c>
      <c r="O181" s="21" t="s">
        <v>84</v>
      </c>
      <c r="P181" s="57" t="s">
        <v>85</v>
      </c>
    </row>
    <row r="182" spans="2:16" x14ac:dyDescent="0.25">
      <c r="C182" s="104"/>
      <c r="D182" s="105"/>
      <c r="E182" s="105"/>
      <c r="F182" s="105"/>
      <c r="G182" s="47"/>
      <c r="H182" s="60"/>
      <c r="I182" s="22"/>
      <c r="J182" s="22"/>
      <c r="K182" s="22"/>
      <c r="L182" s="22"/>
      <c r="M182" s="22"/>
      <c r="N182" s="22"/>
      <c r="O182" s="22"/>
      <c r="P182" s="55"/>
    </row>
    <row r="183" spans="2:16" x14ac:dyDescent="0.25">
      <c r="C183" s="52"/>
      <c r="D183" s="49"/>
      <c r="E183" s="46" t="s">
        <v>15</v>
      </c>
      <c r="F183" s="51"/>
      <c r="G183" s="59">
        <v>1104</v>
      </c>
      <c r="H183" s="31">
        <v>261</v>
      </c>
      <c r="I183" s="31">
        <v>267</v>
      </c>
      <c r="J183" s="31">
        <v>261</v>
      </c>
      <c r="K183" s="31">
        <v>195</v>
      </c>
      <c r="L183" s="31">
        <v>86</v>
      </c>
      <c r="M183" s="31">
        <v>34</v>
      </c>
      <c r="N183" s="32">
        <v>70.517210144928001</v>
      </c>
      <c r="O183" s="32">
        <v>70</v>
      </c>
      <c r="P183" s="64">
        <v>63</v>
      </c>
    </row>
    <row r="184" spans="2:16" x14ac:dyDescent="0.25">
      <c r="C184" s="111" t="s">
        <v>20</v>
      </c>
      <c r="D184" s="106" t="s">
        <v>21</v>
      </c>
      <c r="E184" s="10" t="s">
        <v>22</v>
      </c>
      <c r="F184" s="11"/>
      <c r="G184" s="14">
        <v>543</v>
      </c>
      <c r="H184" s="25">
        <v>120</v>
      </c>
      <c r="I184" s="4">
        <v>159</v>
      </c>
      <c r="J184" s="4">
        <v>113</v>
      </c>
      <c r="K184" s="4">
        <v>94</v>
      </c>
      <c r="L184" s="4">
        <v>41</v>
      </c>
      <c r="M184" s="4">
        <v>16</v>
      </c>
      <c r="N184" s="5">
        <v>70.386740331492007</v>
      </c>
      <c r="O184" s="5">
        <v>69</v>
      </c>
      <c r="P184" s="62" t="s">
        <v>86</v>
      </c>
    </row>
    <row r="185" spans="2:16" x14ac:dyDescent="0.25">
      <c r="C185" s="112"/>
      <c r="D185" s="107"/>
      <c r="E185" s="9" t="s">
        <v>23</v>
      </c>
      <c r="F185" s="12"/>
      <c r="G185" s="8">
        <v>561</v>
      </c>
      <c r="H185" s="16">
        <v>141</v>
      </c>
      <c r="I185" s="1">
        <v>108</v>
      </c>
      <c r="J185" s="1">
        <v>148</v>
      </c>
      <c r="K185" s="1">
        <v>101</v>
      </c>
      <c r="L185" s="1">
        <v>45</v>
      </c>
      <c r="M185" s="1">
        <v>18</v>
      </c>
      <c r="N185" s="2">
        <v>70.643493761141002</v>
      </c>
      <c r="O185" s="2">
        <v>70</v>
      </c>
      <c r="P185" s="17">
        <v>71</v>
      </c>
    </row>
    <row r="186" spans="2:16" x14ac:dyDescent="0.25">
      <c r="C186" s="108" t="s">
        <v>24</v>
      </c>
      <c r="D186" s="108" t="s">
        <v>25</v>
      </c>
      <c r="E186" s="10" t="s">
        <v>26</v>
      </c>
      <c r="F186" s="11"/>
      <c r="G186" s="14">
        <v>261</v>
      </c>
      <c r="H186" s="25">
        <v>261</v>
      </c>
      <c r="I186" s="4">
        <v>0</v>
      </c>
      <c r="J186" s="4">
        <v>0</v>
      </c>
      <c r="K186" s="4">
        <v>0</v>
      </c>
      <c r="L186" s="4">
        <v>0</v>
      </c>
      <c r="M186" s="4">
        <v>0</v>
      </c>
      <c r="N186" s="5">
        <v>62.099616858238001</v>
      </c>
      <c r="O186" s="5">
        <v>62</v>
      </c>
      <c r="P186" s="29">
        <v>63</v>
      </c>
    </row>
    <row r="187" spans="2:16" x14ac:dyDescent="0.25">
      <c r="C187" s="112"/>
      <c r="D187" s="109"/>
      <c r="E187" s="9" t="s">
        <v>27</v>
      </c>
      <c r="F187" s="12"/>
      <c r="G187" s="8">
        <v>267</v>
      </c>
      <c r="H187" s="16">
        <v>0</v>
      </c>
      <c r="I187" s="1">
        <v>267</v>
      </c>
      <c r="J187" s="1">
        <v>0</v>
      </c>
      <c r="K187" s="1">
        <v>0</v>
      </c>
      <c r="L187" s="1">
        <v>0</v>
      </c>
      <c r="M187" s="1">
        <v>0</v>
      </c>
      <c r="N187" s="2">
        <v>67.044943820225001</v>
      </c>
      <c r="O187" s="2">
        <v>67</v>
      </c>
      <c r="P187" s="17">
        <v>69</v>
      </c>
    </row>
    <row r="188" spans="2:16" x14ac:dyDescent="0.25">
      <c r="C188" s="112"/>
      <c r="D188" s="109"/>
      <c r="E188" s="9" t="s">
        <v>28</v>
      </c>
      <c r="F188" s="12"/>
      <c r="G188" s="8">
        <v>261</v>
      </c>
      <c r="H188" s="16">
        <v>0</v>
      </c>
      <c r="I188" s="1">
        <v>0</v>
      </c>
      <c r="J188" s="1">
        <v>261</v>
      </c>
      <c r="K188" s="1">
        <v>0</v>
      </c>
      <c r="L188" s="1">
        <v>0</v>
      </c>
      <c r="M188" s="1">
        <v>0</v>
      </c>
      <c r="N188" s="2">
        <v>71.934865900383002</v>
      </c>
      <c r="O188" s="2">
        <v>72</v>
      </c>
      <c r="P188" s="17">
        <v>71</v>
      </c>
    </row>
    <row r="189" spans="2:16" x14ac:dyDescent="0.25">
      <c r="C189" s="112"/>
      <c r="D189" s="109"/>
      <c r="E189" s="9" t="s">
        <v>29</v>
      </c>
      <c r="F189" s="12"/>
      <c r="G189" s="8">
        <v>195</v>
      </c>
      <c r="H189" s="16">
        <v>0</v>
      </c>
      <c r="I189" s="1">
        <v>0</v>
      </c>
      <c r="J189" s="1">
        <v>0</v>
      </c>
      <c r="K189" s="1">
        <v>195</v>
      </c>
      <c r="L189" s="1">
        <v>0</v>
      </c>
      <c r="M189" s="1">
        <v>0</v>
      </c>
      <c r="N189" s="2">
        <v>76.630769230769005</v>
      </c>
      <c r="O189" s="2">
        <v>77</v>
      </c>
      <c r="P189" s="17">
        <v>75</v>
      </c>
    </row>
    <row r="190" spans="2:16" x14ac:dyDescent="0.25">
      <c r="C190" s="112"/>
      <c r="D190" s="109"/>
      <c r="E190" s="9" t="s">
        <v>30</v>
      </c>
      <c r="F190" s="12"/>
      <c r="G190" s="8">
        <v>120</v>
      </c>
      <c r="H190" s="16">
        <v>0</v>
      </c>
      <c r="I190" s="1">
        <v>0</v>
      </c>
      <c r="J190" s="1">
        <v>0</v>
      </c>
      <c r="K190" s="1">
        <v>0</v>
      </c>
      <c r="L190" s="1">
        <v>86</v>
      </c>
      <c r="M190" s="1">
        <v>34</v>
      </c>
      <c r="N190" s="2">
        <v>83.533333333333005</v>
      </c>
      <c r="O190" s="2">
        <v>83</v>
      </c>
      <c r="P190" s="17">
        <v>80</v>
      </c>
    </row>
    <row r="191" spans="2:16" x14ac:dyDescent="0.25">
      <c r="C191" s="112"/>
      <c r="D191" s="109"/>
      <c r="E191" s="9" t="s">
        <v>31</v>
      </c>
      <c r="F191" s="12"/>
      <c r="G191" s="8">
        <v>843</v>
      </c>
      <c r="H191" s="16">
        <v>0</v>
      </c>
      <c r="I191" s="1">
        <v>267</v>
      </c>
      <c r="J191" s="1">
        <v>261</v>
      </c>
      <c r="K191" s="1">
        <v>195</v>
      </c>
      <c r="L191" s="1">
        <v>86</v>
      </c>
      <c r="M191" s="1">
        <v>34</v>
      </c>
      <c r="N191" s="2">
        <v>73.123368920521997</v>
      </c>
      <c r="O191" s="2">
        <v>72</v>
      </c>
      <c r="P191" s="17">
        <v>69</v>
      </c>
    </row>
    <row r="192" spans="2:16" x14ac:dyDescent="0.25">
      <c r="C192" s="112"/>
      <c r="D192" s="109"/>
      <c r="E192" s="9" t="s">
        <v>32</v>
      </c>
      <c r="F192" s="12"/>
      <c r="G192" s="8">
        <v>315</v>
      </c>
      <c r="H192" s="16">
        <v>0</v>
      </c>
      <c r="I192" s="1">
        <v>0</v>
      </c>
      <c r="J192" s="1">
        <v>0</v>
      </c>
      <c r="K192" s="1">
        <v>195</v>
      </c>
      <c r="L192" s="1">
        <v>86</v>
      </c>
      <c r="M192" s="1">
        <v>34</v>
      </c>
      <c r="N192" s="2">
        <v>79.260317460316998</v>
      </c>
      <c r="O192" s="2">
        <v>78</v>
      </c>
      <c r="P192" s="17">
        <v>75</v>
      </c>
    </row>
    <row r="193" spans="3:16" x14ac:dyDescent="0.25">
      <c r="C193" s="112"/>
      <c r="D193" s="108" t="s">
        <v>22</v>
      </c>
      <c r="E193" s="10" t="s">
        <v>26</v>
      </c>
      <c r="F193" s="11"/>
      <c r="G193" s="14">
        <v>120</v>
      </c>
      <c r="H193" s="25">
        <v>120</v>
      </c>
      <c r="I193" s="4">
        <v>0</v>
      </c>
      <c r="J193" s="4">
        <v>0</v>
      </c>
      <c r="K193" s="4">
        <v>0</v>
      </c>
      <c r="L193" s="4">
        <v>0</v>
      </c>
      <c r="M193" s="4">
        <v>0</v>
      </c>
      <c r="N193" s="5">
        <v>62.066666666666997</v>
      </c>
      <c r="O193" s="5">
        <v>62</v>
      </c>
      <c r="P193" s="29">
        <v>63</v>
      </c>
    </row>
    <row r="194" spans="3:16" x14ac:dyDescent="0.25">
      <c r="C194" s="112"/>
      <c r="D194" s="109"/>
      <c r="E194" s="9" t="s">
        <v>27</v>
      </c>
      <c r="F194" s="12"/>
      <c r="G194" s="8">
        <v>159</v>
      </c>
      <c r="H194" s="16">
        <v>0</v>
      </c>
      <c r="I194" s="1">
        <v>159</v>
      </c>
      <c r="J194" s="1">
        <v>0</v>
      </c>
      <c r="K194" s="1">
        <v>0</v>
      </c>
      <c r="L194" s="1">
        <v>0</v>
      </c>
      <c r="M194" s="1">
        <v>0</v>
      </c>
      <c r="N194" s="2">
        <v>66.962264150943</v>
      </c>
      <c r="O194" s="2">
        <v>67</v>
      </c>
      <c r="P194" s="38" t="s">
        <v>86</v>
      </c>
    </row>
    <row r="195" spans="3:16" x14ac:dyDescent="0.25">
      <c r="C195" s="112"/>
      <c r="D195" s="109"/>
      <c r="E195" s="9" t="s">
        <v>28</v>
      </c>
      <c r="F195" s="12"/>
      <c r="G195" s="8">
        <v>113</v>
      </c>
      <c r="H195" s="16">
        <v>0</v>
      </c>
      <c r="I195" s="1">
        <v>0</v>
      </c>
      <c r="J195" s="1">
        <v>113</v>
      </c>
      <c r="K195" s="1">
        <v>0</v>
      </c>
      <c r="L195" s="1">
        <v>0</v>
      </c>
      <c r="M195" s="1">
        <v>0</v>
      </c>
      <c r="N195" s="2">
        <v>72.097345132743001</v>
      </c>
      <c r="O195" s="2">
        <v>72</v>
      </c>
      <c r="P195" s="17">
        <v>73</v>
      </c>
    </row>
    <row r="196" spans="3:16" x14ac:dyDescent="0.25">
      <c r="C196" s="112"/>
      <c r="D196" s="109"/>
      <c r="E196" s="9" t="s">
        <v>29</v>
      </c>
      <c r="F196" s="12"/>
      <c r="G196" s="8">
        <v>94</v>
      </c>
      <c r="H196" s="16">
        <v>0</v>
      </c>
      <c r="I196" s="1">
        <v>0</v>
      </c>
      <c r="J196" s="1">
        <v>0</v>
      </c>
      <c r="K196" s="1">
        <v>94</v>
      </c>
      <c r="L196" s="1">
        <v>0</v>
      </c>
      <c r="M196" s="1">
        <v>0</v>
      </c>
      <c r="N196" s="2">
        <v>76.638297872340004</v>
      </c>
      <c r="O196" s="2">
        <v>76</v>
      </c>
      <c r="P196" s="17">
        <v>75</v>
      </c>
    </row>
    <row r="197" spans="3:16" x14ac:dyDescent="0.25">
      <c r="C197" s="112"/>
      <c r="D197" s="109"/>
      <c r="E197" s="9" t="s">
        <v>30</v>
      </c>
      <c r="F197" s="12"/>
      <c r="G197" s="8">
        <v>57</v>
      </c>
      <c r="H197" s="16">
        <v>0</v>
      </c>
      <c r="I197" s="1">
        <v>0</v>
      </c>
      <c r="J197" s="1">
        <v>0</v>
      </c>
      <c r="K197" s="1">
        <v>0</v>
      </c>
      <c r="L197" s="1">
        <v>41</v>
      </c>
      <c r="M197" s="1">
        <v>16</v>
      </c>
      <c r="N197" s="2">
        <v>83.754385964912004</v>
      </c>
      <c r="O197" s="2">
        <v>83</v>
      </c>
      <c r="P197" s="17">
        <v>80</v>
      </c>
    </row>
    <row r="198" spans="3:16" x14ac:dyDescent="0.25">
      <c r="C198" s="112"/>
      <c r="D198" s="109"/>
      <c r="E198" s="9" t="s">
        <v>31</v>
      </c>
      <c r="F198" s="12"/>
      <c r="G198" s="8">
        <v>423</v>
      </c>
      <c r="H198" s="16">
        <v>0</v>
      </c>
      <c r="I198" s="1">
        <v>159</v>
      </c>
      <c r="J198" s="1">
        <v>113</v>
      </c>
      <c r="K198" s="1">
        <v>94</v>
      </c>
      <c r="L198" s="1">
        <v>41</v>
      </c>
      <c r="M198" s="1">
        <v>16</v>
      </c>
      <c r="N198" s="2">
        <v>72.747044917257995</v>
      </c>
      <c r="O198" s="2">
        <v>72</v>
      </c>
      <c r="P198" s="38" t="s">
        <v>86</v>
      </c>
    </row>
    <row r="199" spans="3:16" x14ac:dyDescent="0.25">
      <c r="C199" s="112"/>
      <c r="D199" s="109"/>
      <c r="E199" s="9" t="s">
        <v>32</v>
      </c>
      <c r="F199" s="12"/>
      <c r="G199" s="8">
        <v>151</v>
      </c>
      <c r="H199" s="16">
        <v>0</v>
      </c>
      <c r="I199" s="1">
        <v>0</v>
      </c>
      <c r="J199" s="1">
        <v>0</v>
      </c>
      <c r="K199" s="1">
        <v>94</v>
      </c>
      <c r="L199" s="1">
        <v>41</v>
      </c>
      <c r="M199" s="1">
        <v>16</v>
      </c>
      <c r="N199" s="2">
        <v>79.324503311257999</v>
      </c>
      <c r="O199" s="2">
        <v>78</v>
      </c>
      <c r="P199" s="17">
        <v>75</v>
      </c>
    </row>
    <row r="200" spans="3:16" x14ac:dyDescent="0.25">
      <c r="C200" s="112"/>
      <c r="D200" s="108" t="s">
        <v>23</v>
      </c>
      <c r="E200" s="10" t="s">
        <v>26</v>
      </c>
      <c r="F200" s="11"/>
      <c r="G200" s="14">
        <v>141</v>
      </c>
      <c r="H200" s="25">
        <v>141</v>
      </c>
      <c r="I200" s="4">
        <v>0</v>
      </c>
      <c r="J200" s="4">
        <v>0</v>
      </c>
      <c r="K200" s="4">
        <v>0</v>
      </c>
      <c r="L200" s="4">
        <v>0</v>
      </c>
      <c r="M200" s="4">
        <v>0</v>
      </c>
      <c r="N200" s="5">
        <v>62.127659574467998</v>
      </c>
      <c r="O200" s="5">
        <v>62</v>
      </c>
      <c r="P200" s="29">
        <v>63</v>
      </c>
    </row>
    <row r="201" spans="3:16" x14ac:dyDescent="0.25">
      <c r="C201" s="112"/>
      <c r="D201" s="109"/>
      <c r="E201" s="9" t="s">
        <v>27</v>
      </c>
      <c r="F201" s="12"/>
      <c r="G201" s="8">
        <v>108</v>
      </c>
      <c r="H201" s="16">
        <v>0</v>
      </c>
      <c r="I201" s="1">
        <v>108</v>
      </c>
      <c r="J201" s="1">
        <v>0</v>
      </c>
      <c r="K201" s="1">
        <v>0</v>
      </c>
      <c r="L201" s="1">
        <v>0</v>
      </c>
      <c r="M201" s="1">
        <v>0</v>
      </c>
      <c r="N201" s="2">
        <v>67.166666666666998</v>
      </c>
      <c r="O201" s="2">
        <v>67</v>
      </c>
      <c r="P201" s="17">
        <v>69</v>
      </c>
    </row>
    <row r="202" spans="3:16" x14ac:dyDescent="0.25">
      <c r="C202" s="112"/>
      <c r="D202" s="109"/>
      <c r="E202" s="9" t="s">
        <v>28</v>
      </c>
      <c r="F202" s="12"/>
      <c r="G202" s="8">
        <v>148</v>
      </c>
      <c r="H202" s="16">
        <v>0</v>
      </c>
      <c r="I202" s="1">
        <v>0</v>
      </c>
      <c r="J202" s="1">
        <v>148</v>
      </c>
      <c r="K202" s="1">
        <v>0</v>
      </c>
      <c r="L202" s="1">
        <v>0</v>
      </c>
      <c r="M202" s="1">
        <v>0</v>
      </c>
      <c r="N202" s="2">
        <v>71.810810810811006</v>
      </c>
      <c r="O202" s="2">
        <v>72</v>
      </c>
      <c r="P202" s="17">
        <v>71</v>
      </c>
    </row>
    <row r="203" spans="3:16" x14ac:dyDescent="0.25">
      <c r="C203" s="112"/>
      <c r="D203" s="109"/>
      <c r="E203" s="9" t="s">
        <v>29</v>
      </c>
      <c r="F203" s="12"/>
      <c r="G203" s="8">
        <v>101</v>
      </c>
      <c r="H203" s="16">
        <v>0</v>
      </c>
      <c r="I203" s="1">
        <v>0</v>
      </c>
      <c r="J203" s="1">
        <v>0</v>
      </c>
      <c r="K203" s="1">
        <v>101</v>
      </c>
      <c r="L203" s="1">
        <v>0</v>
      </c>
      <c r="M203" s="1">
        <v>0</v>
      </c>
      <c r="N203" s="2">
        <v>76.623762376238005</v>
      </c>
      <c r="O203" s="2">
        <v>77</v>
      </c>
      <c r="P203" s="38" t="s">
        <v>87</v>
      </c>
    </row>
    <row r="204" spans="3:16" x14ac:dyDescent="0.25">
      <c r="C204" s="112"/>
      <c r="D204" s="109"/>
      <c r="E204" s="9" t="s">
        <v>30</v>
      </c>
      <c r="F204" s="12"/>
      <c r="G204" s="8">
        <v>63</v>
      </c>
      <c r="H204" s="16">
        <v>0</v>
      </c>
      <c r="I204" s="1">
        <v>0</v>
      </c>
      <c r="J204" s="1">
        <v>0</v>
      </c>
      <c r="K204" s="1">
        <v>0</v>
      </c>
      <c r="L204" s="1">
        <v>45</v>
      </c>
      <c r="M204" s="1">
        <v>18</v>
      </c>
      <c r="N204" s="2">
        <v>83.333333333333002</v>
      </c>
      <c r="O204" s="2">
        <v>83</v>
      </c>
      <c r="P204" s="17">
        <v>81</v>
      </c>
    </row>
    <row r="205" spans="3:16" x14ac:dyDescent="0.25">
      <c r="C205" s="112"/>
      <c r="D205" s="109"/>
      <c r="E205" s="9" t="s">
        <v>31</v>
      </c>
      <c r="F205" s="12"/>
      <c r="G205" s="8">
        <v>420</v>
      </c>
      <c r="H205" s="16">
        <v>0</v>
      </c>
      <c r="I205" s="1">
        <v>108</v>
      </c>
      <c r="J205" s="1">
        <v>148</v>
      </c>
      <c r="K205" s="1">
        <v>101</v>
      </c>
      <c r="L205" s="1">
        <v>45</v>
      </c>
      <c r="M205" s="1">
        <v>18</v>
      </c>
      <c r="N205" s="2">
        <v>73.502380952381003</v>
      </c>
      <c r="O205" s="2">
        <v>73</v>
      </c>
      <c r="P205" s="17">
        <v>71</v>
      </c>
    </row>
    <row r="206" spans="3:16" x14ac:dyDescent="0.25">
      <c r="C206" s="112"/>
      <c r="D206" s="109"/>
      <c r="E206" s="9" t="s">
        <v>32</v>
      </c>
      <c r="F206" s="12"/>
      <c r="G206" s="8">
        <v>164</v>
      </c>
      <c r="H206" s="16">
        <v>0</v>
      </c>
      <c r="I206" s="1">
        <v>0</v>
      </c>
      <c r="J206" s="1">
        <v>0</v>
      </c>
      <c r="K206" s="1">
        <v>101</v>
      </c>
      <c r="L206" s="1">
        <v>45</v>
      </c>
      <c r="M206" s="1">
        <v>18</v>
      </c>
      <c r="N206" s="2">
        <v>79.201219512194996</v>
      </c>
      <c r="O206" s="2">
        <v>78</v>
      </c>
      <c r="P206" s="38" t="s">
        <v>87</v>
      </c>
    </row>
    <row r="207" spans="3:16" ht="25.2" x14ac:dyDescent="0.25">
      <c r="C207" s="108" t="s">
        <v>33</v>
      </c>
      <c r="D207" s="108" t="s">
        <v>25</v>
      </c>
      <c r="E207" s="10" t="s">
        <v>34</v>
      </c>
      <c r="F207" s="11"/>
      <c r="G207" s="14">
        <v>93</v>
      </c>
      <c r="H207" s="25">
        <v>40</v>
      </c>
      <c r="I207" s="4">
        <v>21</v>
      </c>
      <c r="J207" s="4">
        <v>19</v>
      </c>
      <c r="K207" s="4">
        <v>8</v>
      </c>
      <c r="L207" s="4">
        <v>5</v>
      </c>
      <c r="M207" s="4">
        <v>0</v>
      </c>
      <c r="N207" s="5">
        <v>67.494623655913998</v>
      </c>
      <c r="O207" s="5">
        <v>66</v>
      </c>
      <c r="P207" s="29">
        <v>62</v>
      </c>
    </row>
    <row r="208" spans="3:16" ht="25.2" x14ac:dyDescent="0.25">
      <c r="C208" s="112"/>
      <c r="D208" s="109"/>
      <c r="E208" s="9" t="s">
        <v>35</v>
      </c>
      <c r="F208" s="12"/>
      <c r="G208" s="8">
        <v>623</v>
      </c>
      <c r="H208" s="16">
        <v>143</v>
      </c>
      <c r="I208" s="1">
        <v>168</v>
      </c>
      <c r="J208" s="1">
        <v>155</v>
      </c>
      <c r="K208" s="1">
        <v>102</v>
      </c>
      <c r="L208" s="1">
        <v>42</v>
      </c>
      <c r="M208" s="1">
        <v>13</v>
      </c>
      <c r="N208" s="2">
        <v>70.147672552166995</v>
      </c>
      <c r="O208" s="2">
        <v>70</v>
      </c>
      <c r="P208" s="17">
        <v>69</v>
      </c>
    </row>
    <row r="209" spans="3:16" ht="25.2" x14ac:dyDescent="0.25">
      <c r="C209" s="112"/>
      <c r="D209" s="109"/>
      <c r="E209" s="9" t="s">
        <v>36</v>
      </c>
      <c r="F209" s="12"/>
      <c r="G209" s="8">
        <v>207</v>
      </c>
      <c r="H209" s="16">
        <v>57</v>
      </c>
      <c r="I209" s="1">
        <v>48</v>
      </c>
      <c r="J209" s="1">
        <v>48</v>
      </c>
      <c r="K209" s="1">
        <v>42</v>
      </c>
      <c r="L209" s="1">
        <v>8</v>
      </c>
      <c r="M209" s="1">
        <v>4</v>
      </c>
      <c r="N209" s="2">
        <v>69.628019323670998</v>
      </c>
      <c r="O209" s="2">
        <v>69</v>
      </c>
      <c r="P209" s="38" t="s">
        <v>88</v>
      </c>
    </row>
    <row r="210" spans="3:16" ht="25.2" x14ac:dyDescent="0.25">
      <c r="C210" s="112"/>
      <c r="D210" s="109"/>
      <c r="E210" s="9" t="s">
        <v>37</v>
      </c>
      <c r="F210" s="12"/>
      <c r="G210" s="8">
        <v>178</v>
      </c>
      <c r="H210" s="16">
        <v>19</v>
      </c>
      <c r="I210" s="1">
        <v>29</v>
      </c>
      <c r="J210" s="1">
        <v>39</v>
      </c>
      <c r="K210" s="1">
        <v>43</v>
      </c>
      <c r="L210" s="1">
        <v>31</v>
      </c>
      <c r="M210" s="1">
        <v>17</v>
      </c>
      <c r="N210" s="2">
        <v>74.561797752808999</v>
      </c>
      <c r="O210" s="2">
        <v>75</v>
      </c>
      <c r="P210" s="17">
        <v>77</v>
      </c>
    </row>
    <row r="211" spans="3:16" x14ac:dyDescent="0.25">
      <c r="C211" s="112"/>
      <c r="D211" s="109"/>
      <c r="E211" s="9" t="s">
        <v>38</v>
      </c>
      <c r="F211" s="12"/>
      <c r="G211" s="13">
        <v>3</v>
      </c>
      <c r="H211" s="24">
        <v>2</v>
      </c>
      <c r="I211" s="3">
        <v>1</v>
      </c>
      <c r="J211" s="3">
        <v>0</v>
      </c>
      <c r="K211" s="3">
        <v>0</v>
      </c>
      <c r="L211" s="3">
        <v>0</v>
      </c>
      <c r="M211" s="3">
        <v>0</v>
      </c>
      <c r="N211" s="6">
        <v>62.333333333333002</v>
      </c>
      <c r="O211" s="6">
        <v>61</v>
      </c>
      <c r="P211" s="37" t="s">
        <v>89</v>
      </c>
    </row>
    <row r="212" spans="3:16" ht="25.2" x14ac:dyDescent="0.25">
      <c r="C212" s="112"/>
      <c r="D212" s="108" t="s">
        <v>22</v>
      </c>
      <c r="E212" s="10" t="s">
        <v>34</v>
      </c>
      <c r="F212" s="11"/>
      <c r="G212" s="40">
        <v>48</v>
      </c>
      <c r="H212" s="44">
        <v>16</v>
      </c>
      <c r="I212" s="19">
        <v>15</v>
      </c>
      <c r="J212" s="19">
        <v>11</v>
      </c>
      <c r="K212" s="19">
        <v>3</v>
      </c>
      <c r="L212" s="19">
        <v>3</v>
      </c>
      <c r="M212" s="19">
        <v>0</v>
      </c>
      <c r="N212" s="23">
        <v>67.979166666666998</v>
      </c>
      <c r="O212" s="23">
        <v>67</v>
      </c>
      <c r="P212" s="70" t="s">
        <v>90</v>
      </c>
    </row>
    <row r="213" spans="3:16" ht="25.2" x14ac:dyDescent="0.25">
      <c r="C213" s="112"/>
      <c r="D213" s="109"/>
      <c r="E213" s="9" t="s">
        <v>35</v>
      </c>
      <c r="F213" s="12"/>
      <c r="G213" s="8">
        <v>365</v>
      </c>
      <c r="H213" s="16">
        <v>79</v>
      </c>
      <c r="I213" s="1">
        <v>107</v>
      </c>
      <c r="J213" s="1">
        <v>79</v>
      </c>
      <c r="K213" s="1">
        <v>64</v>
      </c>
      <c r="L213" s="1">
        <v>27</v>
      </c>
      <c r="M213" s="1">
        <v>9</v>
      </c>
      <c r="N213" s="2">
        <v>70.350684931507004</v>
      </c>
      <c r="O213" s="2">
        <v>69</v>
      </c>
      <c r="P213" s="17">
        <v>66</v>
      </c>
    </row>
    <row r="214" spans="3:16" ht="25.2" x14ac:dyDescent="0.25">
      <c r="C214" s="112"/>
      <c r="D214" s="109"/>
      <c r="E214" s="9" t="s">
        <v>36</v>
      </c>
      <c r="F214" s="12"/>
      <c r="G214" s="8">
        <v>80</v>
      </c>
      <c r="H214" s="16">
        <v>24</v>
      </c>
      <c r="I214" s="1">
        <v>23</v>
      </c>
      <c r="J214" s="1">
        <v>16</v>
      </c>
      <c r="K214" s="1">
        <v>13</v>
      </c>
      <c r="L214" s="1">
        <v>3</v>
      </c>
      <c r="M214" s="1">
        <v>1</v>
      </c>
      <c r="N214" s="2">
        <v>68.849999999999994</v>
      </c>
      <c r="O214" s="2">
        <v>67.5</v>
      </c>
      <c r="P214" s="17">
        <v>63</v>
      </c>
    </row>
    <row r="215" spans="3:16" ht="25.2" x14ac:dyDescent="0.25">
      <c r="C215" s="112"/>
      <c r="D215" s="109"/>
      <c r="E215" s="9" t="s">
        <v>37</v>
      </c>
      <c r="F215" s="12"/>
      <c r="G215" s="13">
        <v>49</v>
      </c>
      <c r="H215" s="24">
        <v>1</v>
      </c>
      <c r="I215" s="3">
        <v>13</v>
      </c>
      <c r="J215" s="3">
        <v>7</v>
      </c>
      <c r="K215" s="3">
        <v>14</v>
      </c>
      <c r="L215" s="3">
        <v>8</v>
      </c>
      <c r="M215" s="3">
        <v>6</v>
      </c>
      <c r="N215" s="6">
        <v>75.612244897959002</v>
      </c>
      <c r="O215" s="6">
        <v>75</v>
      </c>
      <c r="P215" s="33">
        <v>75</v>
      </c>
    </row>
    <row r="216" spans="3:16" x14ac:dyDescent="0.25">
      <c r="C216" s="112"/>
      <c r="D216" s="109"/>
      <c r="E216" s="9" t="s">
        <v>38</v>
      </c>
      <c r="F216" s="12"/>
      <c r="G216" s="13">
        <v>1</v>
      </c>
      <c r="H216" s="24">
        <v>0</v>
      </c>
      <c r="I216" s="3">
        <v>1</v>
      </c>
      <c r="J216" s="3">
        <v>0</v>
      </c>
      <c r="K216" s="3">
        <v>0</v>
      </c>
      <c r="L216" s="3">
        <v>0</v>
      </c>
      <c r="M216" s="3">
        <v>0</v>
      </c>
      <c r="N216" s="6">
        <v>66</v>
      </c>
      <c r="O216" s="6">
        <v>66</v>
      </c>
      <c r="P216" s="33">
        <v>66</v>
      </c>
    </row>
    <row r="217" spans="3:16" ht="25.2" x14ac:dyDescent="0.25">
      <c r="C217" s="112"/>
      <c r="D217" s="108" t="s">
        <v>23</v>
      </c>
      <c r="E217" s="10" t="s">
        <v>34</v>
      </c>
      <c r="F217" s="11"/>
      <c r="G217" s="40">
        <v>45</v>
      </c>
      <c r="H217" s="44">
        <v>24</v>
      </c>
      <c r="I217" s="19">
        <v>6</v>
      </c>
      <c r="J217" s="19">
        <v>8</v>
      </c>
      <c r="K217" s="19">
        <v>5</v>
      </c>
      <c r="L217" s="19">
        <v>2</v>
      </c>
      <c r="M217" s="19">
        <v>0</v>
      </c>
      <c r="N217" s="23">
        <v>66.977777777778002</v>
      </c>
      <c r="O217" s="23">
        <v>64</v>
      </c>
      <c r="P217" s="63">
        <v>62</v>
      </c>
    </row>
    <row r="218" spans="3:16" ht="25.2" x14ac:dyDescent="0.25">
      <c r="C218" s="112"/>
      <c r="D218" s="109"/>
      <c r="E218" s="9" t="s">
        <v>35</v>
      </c>
      <c r="F218" s="12"/>
      <c r="G218" s="8">
        <v>258</v>
      </c>
      <c r="H218" s="16">
        <v>64</v>
      </c>
      <c r="I218" s="1">
        <v>61</v>
      </c>
      <c r="J218" s="1">
        <v>76</v>
      </c>
      <c r="K218" s="1">
        <v>38</v>
      </c>
      <c r="L218" s="1">
        <v>15</v>
      </c>
      <c r="M218" s="1">
        <v>4</v>
      </c>
      <c r="N218" s="2">
        <v>69.860465116279002</v>
      </c>
      <c r="O218" s="2">
        <v>70</v>
      </c>
      <c r="P218" s="38" t="s">
        <v>91</v>
      </c>
    </row>
    <row r="219" spans="3:16" ht="25.2" x14ac:dyDescent="0.25">
      <c r="C219" s="112"/>
      <c r="D219" s="109"/>
      <c r="E219" s="9" t="s">
        <v>36</v>
      </c>
      <c r="F219" s="12"/>
      <c r="G219" s="8">
        <v>127</v>
      </c>
      <c r="H219" s="16">
        <v>33</v>
      </c>
      <c r="I219" s="1">
        <v>25</v>
      </c>
      <c r="J219" s="1">
        <v>32</v>
      </c>
      <c r="K219" s="1">
        <v>29</v>
      </c>
      <c r="L219" s="1">
        <v>5</v>
      </c>
      <c r="M219" s="1">
        <v>3</v>
      </c>
      <c r="N219" s="2">
        <v>70.118110236220005</v>
      </c>
      <c r="O219" s="2">
        <v>70</v>
      </c>
      <c r="P219" s="17">
        <v>64</v>
      </c>
    </row>
    <row r="220" spans="3:16" ht="25.2" x14ac:dyDescent="0.25">
      <c r="C220" s="112"/>
      <c r="D220" s="109"/>
      <c r="E220" s="9" t="s">
        <v>37</v>
      </c>
      <c r="F220" s="12"/>
      <c r="G220" s="8">
        <v>129</v>
      </c>
      <c r="H220" s="16">
        <v>18</v>
      </c>
      <c r="I220" s="1">
        <v>16</v>
      </c>
      <c r="J220" s="1">
        <v>32</v>
      </c>
      <c r="K220" s="1">
        <v>29</v>
      </c>
      <c r="L220" s="1">
        <v>23</v>
      </c>
      <c r="M220" s="1">
        <v>11</v>
      </c>
      <c r="N220" s="2">
        <v>74.162790697673998</v>
      </c>
      <c r="O220" s="2">
        <v>74</v>
      </c>
      <c r="P220" s="17">
        <v>77</v>
      </c>
    </row>
    <row r="221" spans="3:16" x14ac:dyDescent="0.25">
      <c r="C221" s="112"/>
      <c r="D221" s="109"/>
      <c r="E221" s="9" t="s">
        <v>38</v>
      </c>
      <c r="F221" s="12"/>
      <c r="G221" s="13">
        <v>2</v>
      </c>
      <c r="H221" s="24">
        <v>2</v>
      </c>
      <c r="I221" s="3">
        <v>0</v>
      </c>
      <c r="J221" s="3">
        <v>0</v>
      </c>
      <c r="K221" s="3">
        <v>0</v>
      </c>
      <c r="L221" s="3">
        <v>0</v>
      </c>
      <c r="M221" s="3">
        <v>0</v>
      </c>
      <c r="N221" s="6">
        <v>60.5</v>
      </c>
      <c r="O221" s="6">
        <v>60.5</v>
      </c>
      <c r="P221" s="37" t="s">
        <v>92</v>
      </c>
    </row>
    <row r="222" spans="3:16" ht="25.2" x14ac:dyDescent="0.25">
      <c r="C222" s="108" t="s">
        <v>39</v>
      </c>
      <c r="D222" s="108" t="s">
        <v>25</v>
      </c>
      <c r="E222" s="10" t="s">
        <v>40</v>
      </c>
      <c r="F222" s="11"/>
      <c r="G222" s="14">
        <v>320</v>
      </c>
      <c r="H222" s="25">
        <v>66</v>
      </c>
      <c r="I222" s="4">
        <v>63</v>
      </c>
      <c r="J222" s="4">
        <v>79</v>
      </c>
      <c r="K222" s="4">
        <v>70</v>
      </c>
      <c r="L222" s="4">
        <v>27</v>
      </c>
      <c r="M222" s="4">
        <v>15</v>
      </c>
      <c r="N222" s="5">
        <v>71.599999999999994</v>
      </c>
      <c r="O222" s="5">
        <v>71</v>
      </c>
      <c r="P222" s="29">
        <v>75</v>
      </c>
    </row>
    <row r="223" spans="3:16" ht="25.2" x14ac:dyDescent="0.25">
      <c r="C223" s="112"/>
      <c r="D223" s="109"/>
      <c r="E223" s="9" t="s">
        <v>41</v>
      </c>
      <c r="F223" s="12"/>
      <c r="G223" s="8">
        <v>604</v>
      </c>
      <c r="H223" s="16">
        <v>138</v>
      </c>
      <c r="I223" s="1">
        <v>157</v>
      </c>
      <c r="J223" s="1">
        <v>150</v>
      </c>
      <c r="K223" s="1">
        <v>103</v>
      </c>
      <c r="L223" s="1">
        <v>42</v>
      </c>
      <c r="M223" s="1">
        <v>14</v>
      </c>
      <c r="N223" s="2">
        <v>70.324503311257999</v>
      </c>
      <c r="O223" s="2">
        <v>70</v>
      </c>
      <c r="P223" s="17">
        <v>69</v>
      </c>
    </row>
    <row r="224" spans="3:16" x14ac:dyDescent="0.25">
      <c r="C224" s="112"/>
      <c r="D224" s="109"/>
      <c r="E224" s="9" t="s">
        <v>42</v>
      </c>
      <c r="F224" s="12"/>
      <c r="G224" s="13">
        <v>20</v>
      </c>
      <c r="H224" s="24">
        <v>13</v>
      </c>
      <c r="I224" s="3">
        <v>6</v>
      </c>
      <c r="J224" s="3">
        <v>1</v>
      </c>
      <c r="K224" s="3">
        <v>0</v>
      </c>
      <c r="L224" s="3">
        <v>0</v>
      </c>
      <c r="M224" s="3">
        <v>0</v>
      </c>
      <c r="N224" s="6">
        <v>63.8</v>
      </c>
      <c r="O224" s="6">
        <v>63</v>
      </c>
      <c r="P224" s="33">
        <v>63</v>
      </c>
    </row>
    <row r="225" spans="3:16" x14ac:dyDescent="0.25">
      <c r="C225" s="112"/>
      <c r="D225" s="109"/>
      <c r="E225" s="9" t="s">
        <v>43</v>
      </c>
      <c r="F225" s="12"/>
      <c r="G225" s="8">
        <v>162</v>
      </c>
      <c r="H225" s="16">
        <v>49</v>
      </c>
      <c r="I225" s="1">
        <v>37</v>
      </c>
      <c r="J225" s="1">
        <v>32</v>
      </c>
      <c r="K225" s="1">
        <v>24</v>
      </c>
      <c r="L225" s="1">
        <v>16</v>
      </c>
      <c r="M225" s="1">
        <v>4</v>
      </c>
      <c r="N225" s="2">
        <v>69.796296296296006</v>
      </c>
      <c r="O225" s="2">
        <v>69</v>
      </c>
      <c r="P225" s="38" t="s">
        <v>93</v>
      </c>
    </row>
    <row r="226" spans="3:16" x14ac:dyDescent="0.25">
      <c r="C226" s="112"/>
      <c r="D226" s="109"/>
      <c r="E226" s="9" t="s">
        <v>44</v>
      </c>
      <c r="F226" s="12"/>
      <c r="G226" s="8">
        <v>50</v>
      </c>
      <c r="H226" s="16">
        <v>15</v>
      </c>
      <c r="I226" s="1">
        <v>9</v>
      </c>
      <c r="J226" s="1">
        <v>15</v>
      </c>
      <c r="K226" s="1">
        <v>5</v>
      </c>
      <c r="L226" s="1">
        <v>5</v>
      </c>
      <c r="M226" s="1">
        <v>1</v>
      </c>
      <c r="N226" s="2">
        <v>69.98</v>
      </c>
      <c r="O226" s="2">
        <v>70</v>
      </c>
      <c r="P226" s="17">
        <v>63</v>
      </c>
    </row>
    <row r="227" spans="3:16" ht="25.2" x14ac:dyDescent="0.25">
      <c r="C227" s="112"/>
      <c r="D227" s="109"/>
      <c r="E227" s="9" t="s">
        <v>45</v>
      </c>
      <c r="F227" s="12"/>
      <c r="G227" s="8">
        <v>53</v>
      </c>
      <c r="H227" s="16">
        <v>16</v>
      </c>
      <c r="I227" s="1">
        <v>20</v>
      </c>
      <c r="J227" s="1">
        <v>13</v>
      </c>
      <c r="K227" s="1">
        <v>2</v>
      </c>
      <c r="L227" s="1">
        <v>2</v>
      </c>
      <c r="M227" s="1">
        <v>0</v>
      </c>
      <c r="N227" s="2">
        <v>67.547169811320998</v>
      </c>
      <c r="O227" s="2">
        <v>67</v>
      </c>
      <c r="P227" s="38" t="s">
        <v>94</v>
      </c>
    </row>
    <row r="228" spans="3:16" x14ac:dyDescent="0.25">
      <c r="C228" s="112"/>
      <c r="D228" s="109"/>
      <c r="E228" s="9" t="s">
        <v>38</v>
      </c>
      <c r="F228" s="12"/>
      <c r="G228" s="13">
        <v>37</v>
      </c>
      <c r="H228" s="24">
        <v>14</v>
      </c>
      <c r="I228" s="3">
        <v>13</v>
      </c>
      <c r="J228" s="3">
        <v>4</v>
      </c>
      <c r="K228" s="3">
        <v>3</v>
      </c>
      <c r="L228" s="3">
        <v>2</v>
      </c>
      <c r="M228" s="3">
        <v>1</v>
      </c>
      <c r="N228" s="6">
        <v>67.513513513513999</v>
      </c>
      <c r="O228" s="6">
        <v>66</v>
      </c>
      <c r="P228" s="37" t="s">
        <v>95</v>
      </c>
    </row>
    <row r="229" spans="3:16" ht="25.2" x14ac:dyDescent="0.25">
      <c r="C229" s="112"/>
      <c r="D229" s="108" t="s">
        <v>22</v>
      </c>
      <c r="E229" s="10" t="s">
        <v>40</v>
      </c>
      <c r="F229" s="11"/>
      <c r="G229" s="14">
        <v>118</v>
      </c>
      <c r="H229" s="25">
        <v>23</v>
      </c>
      <c r="I229" s="4">
        <v>33</v>
      </c>
      <c r="J229" s="4">
        <v>25</v>
      </c>
      <c r="K229" s="4">
        <v>23</v>
      </c>
      <c r="L229" s="4">
        <v>10</v>
      </c>
      <c r="M229" s="4">
        <v>4</v>
      </c>
      <c r="N229" s="5">
        <v>71.025423728814005</v>
      </c>
      <c r="O229" s="5">
        <v>70</v>
      </c>
      <c r="P229" s="29">
        <v>75</v>
      </c>
    </row>
    <row r="230" spans="3:16" ht="25.2" x14ac:dyDescent="0.25">
      <c r="C230" s="112"/>
      <c r="D230" s="109"/>
      <c r="E230" s="9" t="s">
        <v>41</v>
      </c>
      <c r="F230" s="12"/>
      <c r="G230" s="8">
        <v>351</v>
      </c>
      <c r="H230" s="16">
        <v>74</v>
      </c>
      <c r="I230" s="1">
        <v>99</v>
      </c>
      <c r="J230" s="1">
        <v>75</v>
      </c>
      <c r="K230" s="1">
        <v>65</v>
      </c>
      <c r="L230" s="1">
        <v>27</v>
      </c>
      <c r="M230" s="1">
        <v>11</v>
      </c>
      <c r="N230" s="2">
        <v>70.680911680912004</v>
      </c>
      <c r="O230" s="2">
        <v>70</v>
      </c>
      <c r="P230" s="38" t="s">
        <v>96</v>
      </c>
    </row>
    <row r="231" spans="3:16" x14ac:dyDescent="0.25">
      <c r="C231" s="112"/>
      <c r="D231" s="109"/>
      <c r="E231" s="9" t="s">
        <v>42</v>
      </c>
      <c r="F231" s="12"/>
      <c r="G231" s="13">
        <v>9</v>
      </c>
      <c r="H231" s="24">
        <v>6</v>
      </c>
      <c r="I231" s="3">
        <v>3</v>
      </c>
      <c r="J231" s="3">
        <v>0</v>
      </c>
      <c r="K231" s="3">
        <v>0</v>
      </c>
      <c r="L231" s="3">
        <v>0</v>
      </c>
      <c r="M231" s="3">
        <v>0</v>
      </c>
      <c r="N231" s="6">
        <v>63.111111111111001</v>
      </c>
      <c r="O231" s="6">
        <v>62</v>
      </c>
      <c r="P231" s="33">
        <v>61</v>
      </c>
    </row>
    <row r="232" spans="3:16" x14ac:dyDescent="0.25">
      <c r="C232" s="112"/>
      <c r="D232" s="109"/>
      <c r="E232" s="9" t="s">
        <v>43</v>
      </c>
      <c r="F232" s="12"/>
      <c r="G232" s="8">
        <v>64</v>
      </c>
      <c r="H232" s="16">
        <v>18</v>
      </c>
      <c r="I232" s="1">
        <v>19</v>
      </c>
      <c r="J232" s="1">
        <v>12</v>
      </c>
      <c r="K232" s="1">
        <v>8</v>
      </c>
      <c r="L232" s="1">
        <v>6</v>
      </c>
      <c r="M232" s="1">
        <v>1</v>
      </c>
      <c r="N232" s="2">
        <v>69.421875</v>
      </c>
      <c r="O232" s="2">
        <v>67</v>
      </c>
      <c r="P232" s="17">
        <v>67</v>
      </c>
    </row>
    <row r="233" spans="3:16" x14ac:dyDescent="0.25">
      <c r="C233" s="112"/>
      <c r="D233" s="109"/>
      <c r="E233" s="9" t="s">
        <v>44</v>
      </c>
      <c r="F233" s="12"/>
      <c r="G233" s="13">
        <v>19</v>
      </c>
      <c r="H233" s="24">
        <v>4</v>
      </c>
      <c r="I233" s="3">
        <v>3</v>
      </c>
      <c r="J233" s="3">
        <v>5</v>
      </c>
      <c r="K233" s="3">
        <v>4</v>
      </c>
      <c r="L233" s="3">
        <v>3</v>
      </c>
      <c r="M233" s="3">
        <v>0</v>
      </c>
      <c r="N233" s="6">
        <v>71.526315789473998</v>
      </c>
      <c r="O233" s="6">
        <v>72</v>
      </c>
      <c r="P233" s="37" t="s">
        <v>97</v>
      </c>
    </row>
    <row r="234" spans="3:16" ht="25.2" x14ac:dyDescent="0.25">
      <c r="C234" s="112"/>
      <c r="D234" s="109"/>
      <c r="E234" s="9" t="s">
        <v>45</v>
      </c>
      <c r="F234" s="12"/>
      <c r="G234" s="13">
        <v>30</v>
      </c>
      <c r="H234" s="24">
        <v>12</v>
      </c>
      <c r="I234" s="3">
        <v>12</v>
      </c>
      <c r="J234" s="3">
        <v>4</v>
      </c>
      <c r="K234" s="3">
        <v>1</v>
      </c>
      <c r="L234" s="3">
        <v>1</v>
      </c>
      <c r="M234" s="3">
        <v>0</v>
      </c>
      <c r="N234" s="6">
        <v>66.433333333332996</v>
      </c>
      <c r="O234" s="6">
        <v>66</v>
      </c>
      <c r="P234" s="37" t="s">
        <v>98</v>
      </c>
    </row>
    <row r="235" spans="3:16" x14ac:dyDescent="0.25">
      <c r="C235" s="112"/>
      <c r="D235" s="109"/>
      <c r="E235" s="9" t="s">
        <v>38</v>
      </c>
      <c r="F235" s="12"/>
      <c r="G235" s="13">
        <v>23</v>
      </c>
      <c r="H235" s="24">
        <v>7</v>
      </c>
      <c r="I235" s="3">
        <v>12</v>
      </c>
      <c r="J235" s="3">
        <v>2</v>
      </c>
      <c r="K235" s="3">
        <v>2</v>
      </c>
      <c r="L235" s="3">
        <v>0</v>
      </c>
      <c r="M235" s="3">
        <v>0</v>
      </c>
      <c r="N235" s="6">
        <v>66.434782608695997</v>
      </c>
      <c r="O235" s="6">
        <v>66</v>
      </c>
      <c r="P235" s="33">
        <v>66</v>
      </c>
    </row>
    <row r="236" spans="3:16" ht="25.2" x14ac:dyDescent="0.25">
      <c r="C236" s="112"/>
      <c r="D236" s="108" t="s">
        <v>23</v>
      </c>
      <c r="E236" s="10" t="s">
        <v>40</v>
      </c>
      <c r="F236" s="11"/>
      <c r="G236" s="14">
        <v>202</v>
      </c>
      <c r="H236" s="25">
        <v>43</v>
      </c>
      <c r="I236" s="4">
        <v>30</v>
      </c>
      <c r="J236" s="4">
        <v>54</v>
      </c>
      <c r="K236" s="4">
        <v>47</v>
      </c>
      <c r="L236" s="4">
        <v>17</v>
      </c>
      <c r="M236" s="4">
        <v>11</v>
      </c>
      <c r="N236" s="5">
        <v>71.935643564355999</v>
      </c>
      <c r="O236" s="5">
        <v>72</v>
      </c>
      <c r="P236" s="29">
        <v>64</v>
      </c>
    </row>
    <row r="237" spans="3:16" ht="25.2" x14ac:dyDescent="0.25">
      <c r="C237" s="112"/>
      <c r="D237" s="109"/>
      <c r="E237" s="9" t="s">
        <v>41</v>
      </c>
      <c r="F237" s="12"/>
      <c r="G237" s="8">
        <v>253</v>
      </c>
      <c r="H237" s="16">
        <v>64</v>
      </c>
      <c r="I237" s="1">
        <v>58</v>
      </c>
      <c r="J237" s="1">
        <v>75</v>
      </c>
      <c r="K237" s="1">
        <v>38</v>
      </c>
      <c r="L237" s="1">
        <v>15</v>
      </c>
      <c r="M237" s="1">
        <v>3</v>
      </c>
      <c r="N237" s="2">
        <v>69.830039525692001</v>
      </c>
      <c r="O237" s="2">
        <v>70</v>
      </c>
      <c r="P237" s="17">
        <v>63</v>
      </c>
    </row>
    <row r="238" spans="3:16" x14ac:dyDescent="0.25">
      <c r="C238" s="112"/>
      <c r="D238" s="109"/>
      <c r="E238" s="9" t="s">
        <v>42</v>
      </c>
      <c r="F238" s="12"/>
      <c r="G238" s="13">
        <v>11</v>
      </c>
      <c r="H238" s="24">
        <v>7</v>
      </c>
      <c r="I238" s="3">
        <v>3</v>
      </c>
      <c r="J238" s="3">
        <v>1</v>
      </c>
      <c r="K238" s="3">
        <v>0</v>
      </c>
      <c r="L238" s="3">
        <v>0</v>
      </c>
      <c r="M238" s="3">
        <v>0</v>
      </c>
      <c r="N238" s="6">
        <v>64.363636363636004</v>
      </c>
      <c r="O238" s="6">
        <v>63</v>
      </c>
      <c r="P238" s="33">
        <v>63</v>
      </c>
    </row>
    <row r="239" spans="3:16" x14ac:dyDescent="0.25">
      <c r="C239" s="112"/>
      <c r="D239" s="109"/>
      <c r="E239" s="9" t="s">
        <v>43</v>
      </c>
      <c r="F239" s="12"/>
      <c r="G239" s="8">
        <v>98</v>
      </c>
      <c r="H239" s="16">
        <v>31</v>
      </c>
      <c r="I239" s="1">
        <v>18</v>
      </c>
      <c r="J239" s="1">
        <v>20</v>
      </c>
      <c r="K239" s="1">
        <v>16</v>
      </c>
      <c r="L239" s="1">
        <v>10</v>
      </c>
      <c r="M239" s="1">
        <v>3</v>
      </c>
      <c r="N239" s="2">
        <v>70.040816326531001</v>
      </c>
      <c r="O239" s="2">
        <v>69.5</v>
      </c>
      <c r="P239" s="17">
        <v>62</v>
      </c>
    </row>
    <row r="240" spans="3:16" x14ac:dyDescent="0.25">
      <c r="C240" s="112"/>
      <c r="D240" s="109"/>
      <c r="E240" s="9" t="s">
        <v>44</v>
      </c>
      <c r="F240" s="12"/>
      <c r="G240" s="13">
        <v>31</v>
      </c>
      <c r="H240" s="24">
        <v>11</v>
      </c>
      <c r="I240" s="3">
        <v>6</v>
      </c>
      <c r="J240" s="3">
        <v>10</v>
      </c>
      <c r="K240" s="3">
        <v>1</v>
      </c>
      <c r="L240" s="3">
        <v>2</v>
      </c>
      <c r="M240" s="3">
        <v>1</v>
      </c>
      <c r="N240" s="6">
        <v>69.032258064516</v>
      </c>
      <c r="O240" s="6">
        <v>69</v>
      </c>
      <c r="P240" s="33">
        <v>63</v>
      </c>
    </row>
    <row r="241" spans="3:16" ht="25.2" x14ac:dyDescent="0.25">
      <c r="C241" s="112"/>
      <c r="D241" s="109"/>
      <c r="E241" s="9" t="s">
        <v>45</v>
      </c>
      <c r="F241" s="12"/>
      <c r="G241" s="13">
        <v>23</v>
      </c>
      <c r="H241" s="24">
        <v>4</v>
      </c>
      <c r="I241" s="3">
        <v>8</v>
      </c>
      <c r="J241" s="3">
        <v>9</v>
      </c>
      <c r="K241" s="3">
        <v>1</v>
      </c>
      <c r="L241" s="3">
        <v>1</v>
      </c>
      <c r="M241" s="3">
        <v>0</v>
      </c>
      <c r="N241" s="6">
        <v>69</v>
      </c>
      <c r="O241" s="6">
        <v>69</v>
      </c>
      <c r="P241" s="33">
        <v>71</v>
      </c>
    </row>
    <row r="242" spans="3:16" x14ac:dyDescent="0.25">
      <c r="C242" s="112"/>
      <c r="D242" s="109"/>
      <c r="E242" s="9" t="s">
        <v>38</v>
      </c>
      <c r="F242" s="12"/>
      <c r="G242" s="13">
        <v>14</v>
      </c>
      <c r="H242" s="24">
        <v>7</v>
      </c>
      <c r="I242" s="3">
        <v>1</v>
      </c>
      <c r="J242" s="3">
        <v>2</v>
      </c>
      <c r="K242" s="3">
        <v>1</v>
      </c>
      <c r="L242" s="3">
        <v>2</v>
      </c>
      <c r="M242" s="3">
        <v>1</v>
      </c>
      <c r="N242" s="6">
        <v>69.285714285713993</v>
      </c>
      <c r="O242" s="6">
        <v>66</v>
      </c>
      <c r="P242" s="33">
        <v>63</v>
      </c>
    </row>
    <row r="243" spans="3:16" x14ac:dyDescent="0.25">
      <c r="C243" s="108" t="s">
        <v>46</v>
      </c>
      <c r="D243" s="106" t="s">
        <v>21</v>
      </c>
      <c r="E243" s="10" t="s">
        <v>47</v>
      </c>
      <c r="F243" s="11"/>
      <c r="G243" s="14">
        <v>815</v>
      </c>
      <c r="H243" s="25">
        <v>182</v>
      </c>
      <c r="I243" s="4">
        <v>215</v>
      </c>
      <c r="J243" s="4">
        <v>181</v>
      </c>
      <c r="K243" s="4">
        <v>151</v>
      </c>
      <c r="L243" s="4">
        <v>65</v>
      </c>
      <c r="M243" s="4">
        <v>21</v>
      </c>
      <c r="N243" s="5">
        <v>70.516564417178003</v>
      </c>
      <c r="O243" s="5">
        <v>70</v>
      </c>
      <c r="P243" s="62" t="s">
        <v>99</v>
      </c>
    </row>
    <row r="244" spans="3:16" ht="25.2" x14ac:dyDescent="0.25">
      <c r="C244" s="112"/>
      <c r="D244" s="107"/>
      <c r="E244" s="9" t="s">
        <v>48</v>
      </c>
      <c r="F244" s="12"/>
      <c r="G244" s="8">
        <v>86</v>
      </c>
      <c r="H244" s="16">
        <v>14</v>
      </c>
      <c r="I244" s="1">
        <v>16</v>
      </c>
      <c r="J244" s="1">
        <v>22</v>
      </c>
      <c r="K244" s="1">
        <v>22</v>
      </c>
      <c r="L244" s="1">
        <v>9</v>
      </c>
      <c r="M244" s="1">
        <v>3</v>
      </c>
      <c r="N244" s="2">
        <v>72.197674418605004</v>
      </c>
      <c r="O244" s="2">
        <v>72</v>
      </c>
      <c r="P244" s="17">
        <v>76</v>
      </c>
    </row>
    <row r="245" spans="3:16" x14ac:dyDescent="0.25">
      <c r="C245" s="112"/>
      <c r="D245" s="107"/>
      <c r="E245" s="9" t="s">
        <v>49</v>
      </c>
      <c r="F245" s="12"/>
      <c r="G245" s="13">
        <v>46</v>
      </c>
      <c r="H245" s="24">
        <v>21</v>
      </c>
      <c r="I245" s="3">
        <v>7</v>
      </c>
      <c r="J245" s="3">
        <v>12</v>
      </c>
      <c r="K245" s="3">
        <v>2</v>
      </c>
      <c r="L245" s="3">
        <v>2</v>
      </c>
      <c r="M245" s="3">
        <v>2</v>
      </c>
      <c r="N245" s="6">
        <v>67.826086956522005</v>
      </c>
      <c r="O245" s="6">
        <v>67.5</v>
      </c>
      <c r="P245" s="37" t="s">
        <v>100</v>
      </c>
    </row>
    <row r="246" spans="3:16" ht="25.2" x14ac:dyDescent="0.25">
      <c r="C246" s="112"/>
      <c r="D246" s="107"/>
      <c r="E246" s="9" t="s">
        <v>50</v>
      </c>
      <c r="F246" s="12"/>
      <c r="G246" s="8">
        <v>95</v>
      </c>
      <c r="H246" s="16">
        <v>25</v>
      </c>
      <c r="I246" s="1">
        <v>18</v>
      </c>
      <c r="J246" s="1">
        <v>28</v>
      </c>
      <c r="K246" s="1">
        <v>12</v>
      </c>
      <c r="L246" s="1">
        <v>8</v>
      </c>
      <c r="M246" s="1">
        <v>4</v>
      </c>
      <c r="N246" s="2">
        <v>70.421052631579002</v>
      </c>
      <c r="O246" s="2">
        <v>70</v>
      </c>
      <c r="P246" s="17">
        <v>71</v>
      </c>
    </row>
    <row r="247" spans="3:16" ht="25.2" x14ac:dyDescent="0.25">
      <c r="C247" s="112"/>
      <c r="D247" s="107"/>
      <c r="E247" s="9" t="s">
        <v>51</v>
      </c>
      <c r="F247" s="12"/>
      <c r="G247" s="13">
        <v>30</v>
      </c>
      <c r="H247" s="24">
        <v>13</v>
      </c>
      <c r="I247" s="3">
        <v>4</v>
      </c>
      <c r="J247" s="3">
        <v>11</v>
      </c>
      <c r="K247" s="3">
        <v>2</v>
      </c>
      <c r="L247" s="3">
        <v>0</v>
      </c>
      <c r="M247" s="3">
        <v>0</v>
      </c>
      <c r="N247" s="6">
        <v>67.166666666666998</v>
      </c>
      <c r="O247" s="6">
        <v>67.5</v>
      </c>
      <c r="P247" s="37" t="s">
        <v>101</v>
      </c>
    </row>
    <row r="248" spans="3:16" x14ac:dyDescent="0.25">
      <c r="C248" s="112"/>
      <c r="D248" s="107"/>
      <c r="E248" s="9" t="s">
        <v>52</v>
      </c>
      <c r="F248" s="12"/>
      <c r="G248" s="13">
        <v>8</v>
      </c>
      <c r="H248" s="24">
        <v>1</v>
      </c>
      <c r="I248" s="3">
        <v>0</v>
      </c>
      <c r="J248" s="3">
        <v>3</v>
      </c>
      <c r="K248" s="3">
        <v>2</v>
      </c>
      <c r="L248" s="3">
        <v>0</v>
      </c>
      <c r="M248" s="3">
        <v>2</v>
      </c>
      <c r="N248" s="6">
        <v>77.125</v>
      </c>
      <c r="O248" s="6">
        <v>74</v>
      </c>
      <c r="P248" s="37" t="s">
        <v>102</v>
      </c>
    </row>
    <row r="249" spans="3:16" x14ac:dyDescent="0.25">
      <c r="C249" s="112"/>
      <c r="D249" s="107"/>
      <c r="E249" s="9" t="s">
        <v>53</v>
      </c>
      <c r="F249" s="12"/>
      <c r="G249" s="13">
        <v>23</v>
      </c>
      <c r="H249" s="24">
        <v>5</v>
      </c>
      <c r="I249" s="3">
        <v>6</v>
      </c>
      <c r="J249" s="3">
        <v>4</v>
      </c>
      <c r="K249" s="3">
        <v>4</v>
      </c>
      <c r="L249" s="3">
        <v>2</v>
      </c>
      <c r="M249" s="3">
        <v>2</v>
      </c>
      <c r="N249" s="6">
        <v>72.217391304347998</v>
      </c>
      <c r="O249" s="6">
        <v>70</v>
      </c>
      <c r="P249" s="33">
        <v>69</v>
      </c>
    </row>
    <row r="250" spans="3:16" x14ac:dyDescent="0.25">
      <c r="C250" s="112"/>
      <c r="D250" s="107"/>
      <c r="E250" s="9" t="s">
        <v>38</v>
      </c>
      <c r="F250" s="12"/>
      <c r="G250" s="13">
        <v>1</v>
      </c>
      <c r="H250" s="24">
        <v>0</v>
      </c>
      <c r="I250" s="3">
        <v>1</v>
      </c>
      <c r="J250" s="3">
        <v>0</v>
      </c>
      <c r="K250" s="3">
        <v>0</v>
      </c>
      <c r="L250" s="3">
        <v>0</v>
      </c>
      <c r="M250" s="3">
        <v>0</v>
      </c>
      <c r="N250" s="6">
        <v>68</v>
      </c>
      <c r="O250" s="6">
        <v>68</v>
      </c>
      <c r="P250" s="33">
        <v>68</v>
      </c>
    </row>
    <row r="251" spans="3:16" x14ac:dyDescent="0.25">
      <c r="C251" s="112"/>
      <c r="D251" s="107"/>
      <c r="E251" s="9" t="s">
        <v>54</v>
      </c>
      <c r="F251" s="12"/>
      <c r="G251" s="8">
        <v>901</v>
      </c>
      <c r="H251" s="16">
        <v>196</v>
      </c>
      <c r="I251" s="1">
        <v>231</v>
      </c>
      <c r="J251" s="1">
        <v>203</v>
      </c>
      <c r="K251" s="1">
        <v>173</v>
      </c>
      <c r="L251" s="1">
        <v>74</v>
      </c>
      <c r="M251" s="1">
        <v>24</v>
      </c>
      <c r="N251" s="2">
        <v>70.677025527192001</v>
      </c>
      <c r="O251" s="2">
        <v>70</v>
      </c>
      <c r="P251" s="17">
        <v>69</v>
      </c>
    </row>
    <row r="252" spans="3:16" x14ac:dyDescent="0.25">
      <c r="C252" s="112"/>
      <c r="D252" s="107"/>
      <c r="E252" s="9" t="s">
        <v>55</v>
      </c>
      <c r="F252" s="12"/>
      <c r="G252" s="8">
        <v>171</v>
      </c>
      <c r="H252" s="16">
        <v>59</v>
      </c>
      <c r="I252" s="1">
        <v>29</v>
      </c>
      <c r="J252" s="1">
        <v>51</v>
      </c>
      <c r="K252" s="1">
        <v>16</v>
      </c>
      <c r="L252" s="1">
        <v>10</v>
      </c>
      <c r="M252" s="1">
        <v>6</v>
      </c>
      <c r="N252" s="2">
        <v>69.152046783626005</v>
      </c>
      <c r="O252" s="2">
        <v>69</v>
      </c>
      <c r="P252" s="17">
        <v>62</v>
      </c>
    </row>
    <row r="253" spans="3:16" x14ac:dyDescent="0.25">
      <c r="C253" s="108" t="s">
        <v>56</v>
      </c>
      <c r="D253" s="106" t="s">
        <v>21</v>
      </c>
      <c r="E253" s="10" t="s">
        <v>57</v>
      </c>
      <c r="F253" s="11"/>
      <c r="G253" s="14">
        <v>465</v>
      </c>
      <c r="H253" s="25">
        <v>108</v>
      </c>
      <c r="I253" s="4">
        <v>94</v>
      </c>
      <c r="J253" s="4">
        <v>118</v>
      </c>
      <c r="K253" s="4">
        <v>89</v>
      </c>
      <c r="L253" s="4">
        <v>37</v>
      </c>
      <c r="M253" s="4">
        <v>19</v>
      </c>
      <c r="N253" s="5">
        <v>71.004301075268998</v>
      </c>
      <c r="O253" s="5">
        <v>71</v>
      </c>
      <c r="P253" s="62" t="s">
        <v>103</v>
      </c>
    </row>
    <row r="254" spans="3:16" x14ac:dyDescent="0.25">
      <c r="C254" s="112"/>
      <c r="D254" s="107"/>
      <c r="E254" s="9" t="s">
        <v>58</v>
      </c>
      <c r="F254" s="12"/>
      <c r="G254" s="8">
        <v>396</v>
      </c>
      <c r="H254" s="16">
        <v>103</v>
      </c>
      <c r="I254" s="1">
        <v>104</v>
      </c>
      <c r="J254" s="1">
        <v>80</v>
      </c>
      <c r="K254" s="1">
        <v>71</v>
      </c>
      <c r="L254" s="1">
        <v>30</v>
      </c>
      <c r="M254" s="1">
        <v>8</v>
      </c>
      <c r="N254" s="2">
        <v>70.042929292929003</v>
      </c>
      <c r="O254" s="2">
        <v>69</v>
      </c>
      <c r="P254" s="17">
        <v>63</v>
      </c>
    </row>
    <row r="255" spans="3:16" x14ac:dyDescent="0.25">
      <c r="C255" s="112"/>
      <c r="D255" s="107"/>
      <c r="E255" s="9" t="s">
        <v>59</v>
      </c>
      <c r="F255" s="12"/>
      <c r="G255" s="8">
        <v>90</v>
      </c>
      <c r="H255" s="16">
        <v>17</v>
      </c>
      <c r="I255" s="1">
        <v>30</v>
      </c>
      <c r="J255" s="1">
        <v>22</v>
      </c>
      <c r="K255" s="1">
        <v>12</v>
      </c>
      <c r="L255" s="1">
        <v>6</v>
      </c>
      <c r="M255" s="1">
        <v>3</v>
      </c>
      <c r="N255" s="2">
        <v>70.088888888889002</v>
      </c>
      <c r="O255" s="2">
        <v>69</v>
      </c>
      <c r="P255" s="17">
        <v>66</v>
      </c>
    </row>
    <row r="256" spans="3:16" x14ac:dyDescent="0.25">
      <c r="C256" s="112"/>
      <c r="D256" s="107"/>
      <c r="E256" s="9" t="s">
        <v>60</v>
      </c>
      <c r="F256" s="12"/>
      <c r="G256" s="8">
        <v>153</v>
      </c>
      <c r="H256" s="16">
        <v>33</v>
      </c>
      <c r="I256" s="1">
        <v>39</v>
      </c>
      <c r="J256" s="1">
        <v>41</v>
      </c>
      <c r="K256" s="1">
        <v>23</v>
      </c>
      <c r="L256" s="1">
        <v>13</v>
      </c>
      <c r="M256" s="1">
        <v>4</v>
      </c>
      <c r="N256" s="2">
        <v>70.516339869280998</v>
      </c>
      <c r="O256" s="2">
        <v>70</v>
      </c>
      <c r="P256" s="17">
        <v>70</v>
      </c>
    </row>
    <row r="257" spans="2:25" x14ac:dyDescent="0.25">
      <c r="C257" s="108" t="s">
        <v>61</v>
      </c>
      <c r="D257" s="106" t="s">
        <v>21</v>
      </c>
      <c r="E257" s="10" t="s">
        <v>62</v>
      </c>
      <c r="F257" s="11"/>
      <c r="G257" s="14">
        <v>205</v>
      </c>
      <c r="H257" s="25">
        <v>45</v>
      </c>
      <c r="I257" s="4">
        <v>56</v>
      </c>
      <c r="J257" s="4">
        <v>43</v>
      </c>
      <c r="K257" s="4">
        <v>38</v>
      </c>
      <c r="L257" s="4">
        <v>15</v>
      </c>
      <c r="M257" s="4">
        <v>8</v>
      </c>
      <c r="N257" s="5">
        <v>70.595121951219994</v>
      </c>
      <c r="O257" s="5">
        <v>70</v>
      </c>
      <c r="P257" s="29">
        <v>68</v>
      </c>
    </row>
    <row r="258" spans="2:25" x14ac:dyDescent="0.25">
      <c r="C258" s="109"/>
      <c r="D258" s="107"/>
      <c r="E258" s="9" t="s">
        <v>63</v>
      </c>
      <c r="F258" s="12"/>
      <c r="G258" s="8">
        <v>256</v>
      </c>
      <c r="H258" s="16">
        <v>56</v>
      </c>
      <c r="I258" s="1">
        <v>60</v>
      </c>
      <c r="J258" s="1">
        <v>73</v>
      </c>
      <c r="K258" s="1">
        <v>41</v>
      </c>
      <c r="L258" s="1">
        <v>21</v>
      </c>
      <c r="M258" s="1">
        <v>5</v>
      </c>
      <c r="N258" s="2">
        <v>70.60546875</v>
      </c>
      <c r="O258" s="2">
        <v>70</v>
      </c>
      <c r="P258" s="17">
        <v>63</v>
      </c>
    </row>
    <row r="259" spans="2:25" x14ac:dyDescent="0.25">
      <c r="C259" s="109"/>
      <c r="D259" s="107"/>
      <c r="E259" s="9" t="s">
        <v>64</v>
      </c>
      <c r="F259" s="12"/>
      <c r="G259" s="8">
        <v>404</v>
      </c>
      <c r="H259" s="16">
        <v>102</v>
      </c>
      <c r="I259" s="1">
        <v>92</v>
      </c>
      <c r="J259" s="1">
        <v>92</v>
      </c>
      <c r="K259" s="1">
        <v>82</v>
      </c>
      <c r="L259" s="1">
        <v>26</v>
      </c>
      <c r="M259" s="1">
        <v>10</v>
      </c>
      <c r="N259" s="2">
        <v>70.284653465347006</v>
      </c>
      <c r="O259" s="2">
        <v>70</v>
      </c>
      <c r="P259" s="38" t="s">
        <v>104</v>
      </c>
    </row>
    <row r="260" spans="2:25" x14ac:dyDescent="0.25">
      <c r="C260" s="113"/>
      <c r="D260" s="110"/>
      <c r="E260" s="56" t="s">
        <v>65</v>
      </c>
      <c r="F260" s="48"/>
      <c r="G260" s="61">
        <v>239</v>
      </c>
      <c r="H260" s="65">
        <v>58</v>
      </c>
      <c r="I260" s="35">
        <v>59</v>
      </c>
      <c r="J260" s="35">
        <v>53</v>
      </c>
      <c r="K260" s="35">
        <v>34</v>
      </c>
      <c r="L260" s="35">
        <v>24</v>
      </c>
      <c r="M260" s="35">
        <v>11</v>
      </c>
      <c r="N260" s="36">
        <v>70.748953974895002</v>
      </c>
      <c r="O260" s="36">
        <v>70</v>
      </c>
      <c r="P260" s="68">
        <v>62</v>
      </c>
    </row>
    <row r="262" spans="2:25" x14ac:dyDescent="0.25">
      <c r="B262" s="54" t="str">
        <f xml:space="preserve"> HYPERLINK("#'目次'!B10", "[4]")</f>
        <v>[4]</v>
      </c>
      <c r="C262" s="42" t="s">
        <v>107</v>
      </c>
    </row>
    <row r="265" spans="2:25" x14ac:dyDescent="0.25">
      <c r="C265" s="42" t="s">
        <v>14</v>
      </c>
    </row>
    <row r="266" spans="2:25" ht="25.2" x14ac:dyDescent="0.25">
      <c r="C266" s="102"/>
      <c r="D266" s="103"/>
      <c r="E266" s="103"/>
      <c r="F266" s="103"/>
      <c r="G266" s="53" t="s">
        <v>15</v>
      </c>
      <c r="H266" s="50" t="s">
        <v>108</v>
      </c>
      <c r="I266" s="21" t="s">
        <v>109</v>
      </c>
      <c r="J266" s="21" t="s">
        <v>110</v>
      </c>
      <c r="K266" s="21" t="s">
        <v>111</v>
      </c>
      <c r="L266" s="21" t="s">
        <v>112</v>
      </c>
      <c r="M266" s="21" t="s">
        <v>113</v>
      </c>
      <c r="N266" s="21" t="s">
        <v>114</v>
      </c>
      <c r="O266" s="21" t="s">
        <v>115</v>
      </c>
      <c r="P266" s="21" t="s">
        <v>116</v>
      </c>
      <c r="Q266" s="21" t="s">
        <v>117</v>
      </c>
      <c r="R266" s="21" t="s">
        <v>118</v>
      </c>
      <c r="S266" s="21" t="s">
        <v>119</v>
      </c>
      <c r="T266" s="21" t="s">
        <v>120</v>
      </c>
      <c r="U266" s="21" t="s">
        <v>121</v>
      </c>
      <c r="V266" s="21" t="s">
        <v>122</v>
      </c>
      <c r="W266" s="21" t="s">
        <v>123</v>
      </c>
      <c r="X266" s="21" t="s">
        <v>124</v>
      </c>
      <c r="Y266" s="57" t="s">
        <v>125</v>
      </c>
    </row>
    <row r="267" spans="2:25" x14ac:dyDescent="0.25">
      <c r="C267" s="104"/>
      <c r="D267" s="105"/>
      <c r="E267" s="105"/>
      <c r="F267" s="105"/>
      <c r="G267" s="47"/>
      <c r="H267" s="60"/>
      <c r="I267" s="22"/>
      <c r="J267" s="22"/>
      <c r="K267" s="22"/>
      <c r="L267" s="22"/>
      <c r="M267" s="22"/>
      <c r="N267" s="22"/>
      <c r="O267" s="22"/>
      <c r="P267" s="22"/>
      <c r="Q267" s="22"/>
      <c r="R267" s="22"/>
      <c r="S267" s="22"/>
      <c r="T267" s="22"/>
      <c r="U267" s="22"/>
      <c r="V267" s="22"/>
      <c r="W267" s="22"/>
      <c r="X267" s="22"/>
      <c r="Y267" s="55"/>
    </row>
    <row r="268" spans="2:25" x14ac:dyDescent="0.25">
      <c r="C268" s="52"/>
      <c r="D268" s="49"/>
      <c r="E268" s="46" t="s">
        <v>15</v>
      </c>
      <c r="F268" s="51"/>
      <c r="G268" s="59">
        <v>1104</v>
      </c>
      <c r="H268" s="31">
        <v>120</v>
      </c>
      <c r="I268" s="31">
        <v>159</v>
      </c>
      <c r="J268" s="31">
        <v>113</v>
      </c>
      <c r="K268" s="31">
        <v>94</v>
      </c>
      <c r="L268" s="31">
        <v>41</v>
      </c>
      <c r="M268" s="31">
        <v>16</v>
      </c>
      <c r="N268" s="31">
        <v>141</v>
      </c>
      <c r="O268" s="31">
        <v>108</v>
      </c>
      <c r="P268" s="31">
        <v>148</v>
      </c>
      <c r="Q268" s="31">
        <v>101</v>
      </c>
      <c r="R268" s="31">
        <v>45</v>
      </c>
      <c r="S268" s="31">
        <v>18</v>
      </c>
      <c r="T268" s="31">
        <v>0</v>
      </c>
      <c r="U268" s="31">
        <v>0</v>
      </c>
      <c r="V268" s="31">
        <v>0</v>
      </c>
      <c r="W268" s="31">
        <v>0</v>
      </c>
      <c r="X268" s="31">
        <v>0</v>
      </c>
      <c r="Y268" s="67">
        <v>0</v>
      </c>
    </row>
    <row r="269" spans="2:25" x14ac:dyDescent="0.25">
      <c r="C269" s="111" t="s">
        <v>20</v>
      </c>
      <c r="D269" s="106" t="s">
        <v>21</v>
      </c>
      <c r="E269" s="10" t="s">
        <v>22</v>
      </c>
      <c r="F269" s="11"/>
      <c r="G269" s="14">
        <v>543</v>
      </c>
      <c r="H269" s="25">
        <v>120</v>
      </c>
      <c r="I269" s="4">
        <v>159</v>
      </c>
      <c r="J269" s="4">
        <v>113</v>
      </c>
      <c r="K269" s="4">
        <v>94</v>
      </c>
      <c r="L269" s="4">
        <v>41</v>
      </c>
      <c r="M269" s="4">
        <v>16</v>
      </c>
      <c r="N269" s="4">
        <v>0</v>
      </c>
      <c r="O269" s="4">
        <v>0</v>
      </c>
      <c r="P269" s="4">
        <v>0</v>
      </c>
      <c r="Q269" s="4">
        <v>0</v>
      </c>
      <c r="R269" s="4">
        <v>0</v>
      </c>
      <c r="S269" s="4">
        <v>0</v>
      </c>
      <c r="T269" s="4">
        <v>0</v>
      </c>
      <c r="U269" s="4">
        <v>0</v>
      </c>
      <c r="V269" s="4">
        <v>0</v>
      </c>
      <c r="W269" s="4">
        <v>0</v>
      </c>
      <c r="X269" s="4">
        <v>0</v>
      </c>
      <c r="Y269" s="27">
        <v>0</v>
      </c>
    </row>
    <row r="270" spans="2:25" x14ac:dyDescent="0.25">
      <c r="C270" s="112"/>
      <c r="D270" s="107"/>
      <c r="E270" s="9" t="s">
        <v>23</v>
      </c>
      <c r="F270" s="12"/>
      <c r="G270" s="8">
        <v>561</v>
      </c>
      <c r="H270" s="16">
        <v>0</v>
      </c>
      <c r="I270" s="1">
        <v>0</v>
      </c>
      <c r="J270" s="1">
        <v>0</v>
      </c>
      <c r="K270" s="1">
        <v>0</v>
      </c>
      <c r="L270" s="1">
        <v>0</v>
      </c>
      <c r="M270" s="1">
        <v>0</v>
      </c>
      <c r="N270" s="1">
        <v>141</v>
      </c>
      <c r="O270" s="1">
        <v>108</v>
      </c>
      <c r="P270" s="1">
        <v>148</v>
      </c>
      <c r="Q270" s="1">
        <v>101</v>
      </c>
      <c r="R270" s="1">
        <v>45</v>
      </c>
      <c r="S270" s="1">
        <v>18</v>
      </c>
      <c r="T270" s="1">
        <v>0</v>
      </c>
      <c r="U270" s="1">
        <v>0</v>
      </c>
      <c r="V270" s="1">
        <v>0</v>
      </c>
      <c r="W270" s="1">
        <v>0</v>
      </c>
      <c r="X270" s="1">
        <v>0</v>
      </c>
      <c r="Y270" s="18">
        <v>0</v>
      </c>
    </row>
    <row r="271" spans="2:25" x14ac:dyDescent="0.25">
      <c r="C271" s="108" t="s">
        <v>24</v>
      </c>
      <c r="D271" s="108" t="s">
        <v>25</v>
      </c>
      <c r="E271" s="10" t="s">
        <v>26</v>
      </c>
      <c r="F271" s="11"/>
      <c r="G271" s="14">
        <v>261</v>
      </c>
      <c r="H271" s="25">
        <v>120</v>
      </c>
      <c r="I271" s="4">
        <v>0</v>
      </c>
      <c r="J271" s="4">
        <v>0</v>
      </c>
      <c r="K271" s="4">
        <v>0</v>
      </c>
      <c r="L271" s="4">
        <v>0</v>
      </c>
      <c r="M271" s="4">
        <v>0</v>
      </c>
      <c r="N271" s="4">
        <v>141</v>
      </c>
      <c r="O271" s="4">
        <v>0</v>
      </c>
      <c r="P271" s="4">
        <v>0</v>
      </c>
      <c r="Q271" s="4">
        <v>0</v>
      </c>
      <c r="R271" s="4">
        <v>0</v>
      </c>
      <c r="S271" s="4">
        <v>0</v>
      </c>
      <c r="T271" s="4">
        <v>0</v>
      </c>
      <c r="U271" s="4">
        <v>0</v>
      </c>
      <c r="V271" s="4">
        <v>0</v>
      </c>
      <c r="W271" s="4">
        <v>0</v>
      </c>
      <c r="X271" s="4">
        <v>0</v>
      </c>
      <c r="Y271" s="27">
        <v>0</v>
      </c>
    </row>
    <row r="272" spans="2:25" x14ac:dyDescent="0.25">
      <c r="C272" s="112"/>
      <c r="D272" s="109"/>
      <c r="E272" s="9" t="s">
        <v>27</v>
      </c>
      <c r="F272" s="12"/>
      <c r="G272" s="8">
        <v>267</v>
      </c>
      <c r="H272" s="16">
        <v>0</v>
      </c>
      <c r="I272" s="1">
        <v>159</v>
      </c>
      <c r="J272" s="1">
        <v>0</v>
      </c>
      <c r="K272" s="1">
        <v>0</v>
      </c>
      <c r="L272" s="1">
        <v>0</v>
      </c>
      <c r="M272" s="1">
        <v>0</v>
      </c>
      <c r="N272" s="1">
        <v>0</v>
      </c>
      <c r="O272" s="1">
        <v>108</v>
      </c>
      <c r="P272" s="1">
        <v>0</v>
      </c>
      <c r="Q272" s="1">
        <v>0</v>
      </c>
      <c r="R272" s="1">
        <v>0</v>
      </c>
      <c r="S272" s="1">
        <v>0</v>
      </c>
      <c r="T272" s="1">
        <v>0</v>
      </c>
      <c r="U272" s="1">
        <v>0</v>
      </c>
      <c r="V272" s="1">
        <v>0</v>
      </c>
      <c r="W272" s="1">
        <v>0</v>
      </c>
      <c r="X272" s="1">
        <v>0</v>
      </c>
      <c r="Y272" s="18">
        <v>0</v>
      </c>
    </row>
    <row r="273" spans="3:25" x14ac:dyDescent="0.25">
      <c r="C273" s="112"/>
      <c r="D273" s="109"/>
      <c r="E273" s="9" t="s">
        <v>28</v>
      </c>
      <c r="F273" s="12"/>
      <c r="G273" s="8">
        <v>261</v>
      </c>
      <c r="H273" s="16">
        <v>0</v>
      </c>
      <c r="I273" s="1">
        <v>0</v>
      </c>
      <c r="J273" s="1">
        <v>113</v>
      </c>
      <c r="K273" s="1">
        <v>0</v>
      </c>
      <c r="L273" s="1">
        <v>0</v>
      </c>
      <c r="M273" s="1">
        <v>0</v>
      </c>
      <c r="N273" s="1">
        <v>0</v>
      </c>
      <c r="O273" s="1">
        <v>0</v>
      </c>
      <c r="P273" s="1">
        <v>148</v>
      </c>
      <c r="Q273" s="1">
        <v>0</v>
      </c>
      <c r="R273" s="1">
        <v>0</v>
      </c>
      <c r="S273" s="1">
        <v>0</v>
      </c>
      <c r="T273" s="1">
        <v>0</v>
      </c>
      <c r="U273" s="1">
        <v>0</v>
      </c>
      <c r="V273" s="1">
        <v>0</v>
      </c>
      <c r="W273" s="1">
        <v>0</v>
      </c>
      <c r="X273" s="1">
        <v>0</v>
      </c>
      <c r="Y273" s="18">
        <v>0</v>
      </c>
    </row>
    <row r="274" spans="3:25" x14ac:dyDescent="0.25">
      <c r="C274" s="112"/>
      <c r="D274" s="109"/>
      <c r="E274" s="9" t="s">
        <v>29</v>
      </c>
      <c r="F274" s="12"/>
      <c r="G274" s="8">
        <v>195</v>
      </c>
      <c r="H274" s="16">
        <v>0</v>
      </c>
      <c r="I274" s="1">
        <v>0</v>
      </c>
      <c r="J274" s="1">
        <v>0</v>
      </c>
      <c r="K274" s="1">
        <v>94</v>
      </c>
      <c r="L274" s="1">
        <v>0</v>
      </c>
      <c r="M274" s="1">
        <v>0</v>
      </c>
      <c r="N274" s="1">
        <v>0</v>
      </c>
      <c r="O274" s="1">
        <v>0</v>
      </c>
      <c r="P274" s="1">
        <v>0</v>
      </c>
      <c r="Q274" s="1">
        <v>101</v>
      </c>
      <c r="R274" s="1">
        <v>0</v>
      </c>
      <c r="S274" s="1">
        <v>0</v>
      </c>
      <c r="T274" s="1">
        <v>0</v>
      </c>
      <c r="U274" s="1">
        <v>0</v>
      </c>
      <c r="V274" s="1">
        <v>0</v>
      </c>
      <c r="W274" s="1">
        <v>0</v>
      </c>
      <c r="X274" s="1">
        <v>0</v>
      </c>
      <c r="Y274" s="18">
        <v>0</v>
      </c>
    </row>
    <row r="275" spans="3:25" x14ac:dyDescent="0.25">
      <c r="C275" s="112"/>
      <c r="D275" s="109"/>
      <c r="E275" s="9" t="s">
        <v>30</v>
      </c>
      <c r="F275" s="12"/>
      <c r="G275" s="8">
        <v>120</v>
      </c>
      <c r="H275" s="16">
        <v>0</v>
      </c>
      <c r="I275" s="1">
        <v>0</v>
      </c>
      <c r="J275" s="1">
        <v>0</v>
      </c>
      <c r="K275" s="1">
        <v>0</v>
      </c>
      <c r="L275" s="1">
        <v>41</v>
      </c>
      <c r="M275" s="1">
        <v>16</v>
      </c>
      <c r="N275" s="1">
        <v>0</v>
      </c>
      <c r="O275" s="1">
        <v>0</v>
      </c>
      <c r="P275" s="1">
        <v>0</v>
      </c>
      <c r="Q275" s="1">
        <v>0</v>
      </c>
      <c r="R275" s="1">
        <v>45</v>
      </c>
      <c r="S275" s="1">
        <v>18</v>
      </c>
      <c r="T275" s="1">
        <v>0</v>
      </c>
      <c r="U275" s="1">
        <v>0</v>
      </c>
      <c r="V275" s="1">
        <v>0</v>
      </c>
      <c r="W275" s="1">
        <v>0</v>
      </c>
      <c r="X275" s="1">
        <v>0</v>
      </c>
      <c r="Y275" s="18">
        <v>0</v>
      </c>
    </row>
    <row r="276" spans="3:25" x14ac:dyDescent="0.25">
      <c r="C276" s="112"/>
      <c r="D276" s="109"/>
      <c r="E276" s="9" t="s">
        <v>31</v>
      </c>
      <c r="F276" s="12"/>
      <c r="G276" s="8">
        <v>843</v>
      </c>
      <c r="H276" s="16">
        <v>0</v>
      </c>
      <c r="I276" s="1">
        <v>159</v>
      </c>
      <c r="J276" s="1">
        <v>113</v>
      </c>
      <c r="K276" s="1">
        <v>94</v>
      </c>
      <c r="L276" s="1">
        <v>41</v>
      </c>
      <c r="M276" s="1">
        <v>16</v>
      </c>
      <c r="N276" s="1">
        <v>0</v>
      </c>
      <c r="O276" s="1">
        <v>108</v>
      </c>
      <c r="P276" s="1">
        <v>148</v>
      </c>
      <c r="Q276" s="1">
        <v>101</v>
      </c>
      <c r="R276" s="1">
        <v>45</v>
      </c>
      <c r="S276" s="1">
        <v>18</v>
      </c>
      <c r="T276" s="1">
        <v>0</v>
      </c>
      <c r="U276" s="1">
        <v>0</v>
      </c>
      <c r="V276" s="1">
        <v>0</v>
      </c>
      <c r="W276" s="1">
        <v>0</v>
      </c>
      <c r="X276" s="1">
        <v>0</v>
      </c>
      <c r="Y276" s="18">
        <v>0</v>
      </c>
    </row>
    <row r="277" spans="3:25" x14ac:dyDescent="0.25">
      <c r="C277" s="112"/>
      <c r="D277" s="109"/>
      <c r="E277" s="9" t="s">
        <v>32</v>
      </c>
      <c r="F277" s="12"/>
      <c r="G277" s="8">
        <v>315</v>
      </c>
      <c r="H277" s="16">
        <v>0</v>
      </c>
      <c r="I277" s="1">
        <v>0</v>
      </c>
      <c r="J277" s="1">
        <v>0</v>
      </c>
      <c r="K277" s="1">
        <v>94</v>
      </c>
      <c r="L277" s="1">
        <v>41</v>
      </c>
      <c r="M277" s="1">
        <v>16</v>
      </c>
      <c r="N277" s="1">
        <v>0</v>
      </c>
      <c r="O277" s="1">
        <v>0</v>
      </c>
      <c r="P277" s="1">
        <v>0</v>
      </c>
      <c r="Q277" s="1">
        <v>101</v>
      </c>
      <c r="R277" s="1">
        <v>45</v>
      </c>
      <c r="S277" s="1">
        <v>18</v>
      </c>
      <c r="T277" s="1">
        <v>0</v>
      </c>
      <c r="U277" s="1">
        <v>0</v>
      </c>
      <c r="V277" s="1">
        <v>0</v>
      </c>
      <c r="W277" s="1">
        <v>0</v>
      </c>
      <c r="X277" s="1">
        <v>0</v>
      </c>
      <c r="Y277" s="18">
        <v>0</v>
      </c>
    </row>
    <row r="278" spans="3:25" x14ac:dyDescent="0.25">
      <c r="C278" s="112"/>
      <c r="D278" s="108" t="s">
        <v>22</v>
      </c>
      <c r="E278" s="10" t="s">
        <v>26</v>
      </c>
      <c r="F278" s="11"/>
      <c r="G278" s="14">
        <v>120</v>
      </c>
      <c r="H278" s="25">
        <v>120</v>
      </c>
      <c r="I278" s="4">
        <v>0</v>
      </c>
      <c r="J278" s="4">
        <v>0</v>
      </c>
      <c r="K278" s="4">
        <v>0</v>
      </c>
      <c r="L278" s="4">
        <v>0</v>
      </c>
      <c r="M278" s="4">
        <v>0</v>
      </c>
      <c r="N278" s="4">
        <v>0</v>
      </c>
      <c r="O278" s="4">
        <v>0</v>
      </c>
      <c r="P278" s="4">
        <v>0</v>
      </c>
      <c r="Q278" s="4">
        <v>0</v>
      </c>
      <c r="R278" s="4">
        <v>0</v>
      </c>
      <c r="S278" s="4">
        <v>0</v>
      </c>
      <c r="T278" s="4">
        <v>0</v>
      </c>
      <c r="U278" s="4">
        <v>0</v>
      </c>
      <c r="V278" s="4">
        <v>0</v>
      </c>
      <c r="W278" s="4">
        <v>0</v>
      </c>
      <c r="X278" s="4">
        <v>0</v>
      </c>
      <c r="Y278" s="27">
        <v>0</v>
      </c>
    </row>
    <row r="279" spans="3:25" x14ac:dyDescent="0.25">
      <c r="C279" s="112"/>
      <c r="D279" s="109"/>
      <c r="E279" s="9" t="s">
        <v>27</v>
      </c>
      <c r="F279" s="12"/>
      <c r="G279" s="8">
        <v>159</v>
      </c>
      <c r="H279" s="16">
        <v>0</v>
      </c>
      <c r="I279" s="1">
        <v>159</v>
      </c>
      <c r="J279" s="1">
        <v>0</v>
      </c>
      <c r="K279" s="1">
        <v>0</v>
      </c>
      <c r="L279" s="1">
        <v>0</v>
      </c>
      <c r="M279" s="1">
        <v>0</v>
      </c>
      <c r="N279" s="1">
        <v>0</v>
      </c>
      <c r="O279" s="1">
        <v>0</v>
      </c>
      <c r="P279" s="1">
        <v>0</v>
      </c>
      <c r="Q279" s="1">
        <v>0</v>
      </c>
      <c r="R279" s="1">
        <v>0</v>
      </c>
      <c r="S279" s="1">
        <v>0</v>
      </c>
      <c r="T279" s="1">
        <v>0</v>
      </c>
      <c r="U279" s="1">
        <v>0</v>
      </c>
      <c r="V279" s="1">
        <v>0</v>
      </c>
      <c r="W279" s="1">
        <v>0</v>
      </c>
      <c r="X279" s="1">
        <v>0</v>
      </c>
      <c r="Y279" s="18">
        <v>0</v>
      </c>
    </row>
    <row r="280" spans="3:25" x14ac:dyDescent="0.25">
      <c r="C280" s="112"/>
      <c r="D280" s="109"/>
      <c r="E280" s="9" t="s">
        <v>28</v>
      </c>
      <c r="F280" s="12"/>
      <c r="G280" s="8">
        <v>113</v>
      </c>
      <c r="H280" s="16">
        <v>0</v>
      </c>
      <c r="I280" s="1">
        <v>0</v>
      </c>
      <c r="J280" s="1">
        <v>113</v>
      </c>
      <c r="K280" s="1">
        <v>0</v>
      </c>
      <c r="L280" s="1">
        <v>0</v>
      </c>
      <c r="M280" s="1">
        <v>0</v>
      </c>
      <c r="N280" s="1">
        <v>0</v>
      </c>
      <c r="O280" s="1">
        <v>0</v>
      </c>
      <c r="P280" s="1">
        <v>0</v>
      </c>
      <c r="Q280" s="1">
        <v>0</v>
      </c>
      <c r="R280" s="1">
        <v>0</v>
      </c>
      <c r="S280" s="1">
        <v>0</v>
      </c>
      <c r="T280" s="1">
        <v>0</v>
      </c>
      <c r="U280" s="1">
        <v>0</v>
      </c>
      <c r="V280" s="1">
        <v>0</v>
      </c>
      <c r="W280" s="1">
        <v>0</v>
      </c>
      <c r="X280" s="1">
        <v>0</v>
      </c>
      <c r="Y280" s="18">
        <v>0</v>
      </c>
    </row>
    <row r="281" spans="3:25" x14ac:dyDescent="0.25">
      <c r="C281" s="112"/>
      <c r="D281" s="109"/>
      <c r="E281" s="9" t="s">
        <v>29</v>
      </c>
      <c r="F281" s="12"/>
      <c r="G281" s="8">
        <v>94</v>
      </c>
      <c r="H281" s="16">
        <v>0</v>
      </c>
      <c r="I281" s="1">
        <v>0</v>
      </c>
      <c r="J281" s="1">
        <v>0</v>
      </c>
      <c r="K281" s="1">
        <v>94</v>
      </c>
      <c r="L281" s="1">
        <v>0</v>
      </c>
      <c r="M281" s="1">
        <v>0</v>
      </c>
      <c r="N281" s="1">
        <v>0</v>
      </c>
      <c r="O281" s="1">
        <v>0</v>
      </c>
      <c r="P281" s="1">
        <v>0</v>
      </c>
      <c r="Q281" s="1">
        <v>0</v>
      </c>
      <c r="R281" s="1">
        <v>0</v>
      </c>
      <c r="S281" s="1">
        <v>0</v>
      </c>
      <c r="T281" s="1">
        <v>0</v>
      </c>
      <c r="U281" s="1">
        <v>0</v>
      </c>
      <c r="V281" s="1">
        <v>0</v>
      </c>
      <c r="W281" s="1">
        <v>0</v>
      </c>
      <c r="X281" s="1">
        <v>0</v>
      </c>
      <c r="Y281" s="18">
        <v>0</v>
      </c>
    </row>
    <row r="282" spans="3:25" x14ac:dyDescent="0.25">
      <c r="C282" s="112"/>
      <c r="D282" s="109"/>
      <c r="E282" s="9" t="s">
        <v>30</v>
      </c>
      <c r="F282" s="12"/>
      <c r="G282" s="8">
        <v>57</v>
      </c>
      <c r="H282" s="16">
        <v>0</v>
      </c>
      <c r="I282" s="1">
        <v>0</v>
      </c>
      <c r="J282" s="1">
        <v>0</v>
      </c>
      <c r="K282" s="1">
        <v>0</v>
      </c>
      <c r="L282" s="1">
        <v>41</v>
      </c>
      <c r="M282" s="1">
        <v>16</v>
      </c>
      <c r="N282" s="1">
        <v>0</v>
      </c>
      <c r="O282" s="1">
        <v>0</v>
      </c>
      <c r="P282" s="1">
        <v>0</v>
      </c>
      <c r="Q282" s="1">
        <v>0</v>
      </c>
      <c r="R282" s="1">
        <v>0</v>
      </c>
      <c r="S282" s="1">
        <v>0</v>
      </c>
      <c r="T282" s="1">
        <v>0</v>
      </c>
      <c r="U282" s="1">
        <v>0</v>
      </c>
      <c r="V282" s="1">
        <v>0</v>
      </c>
      <c r="W282" s="1">
        <v>0</v>
      </c>
      <c r="X282" s="1">
        <v>0</v>
      </c>
      <c r="Y282" s="18">
        <v>0</v>
      </c>
    </row>
    <row r="283" spans="3:25" x14ac:dyDescent="0.25">
      <c r="C283" s="112"/>
      <c r="D283" s="109"/>
      <c r="E283" s="9" t="s">
        <v>31</v>
      </c>
      <c r="F283" s="12"/>
      <c r="G283" s="8">
        <v>423</v>
      </c>
      <c r="H283" s="16">
        <v>0</v>
      </c>
      <c r="I283" s="1">
        <v>159</v>
      </c>
      <c r="J283" s="1">
        <v>113</v>
      </c>
      <c r="K283" s="1">
        <v>94</v>
      </c>
      <c r="L283" s="1">
        <v>41</v>
      </c>
      <c r="M283" s="1">
        <v>16</v>
      </c>
      <c r="N283" s="1">
        <v>0</v>
      </c>
      <c r="O283" s="1">
        <v>0</v>
      </c>
      <c r="P283" s="1">
        <v>0</v>
      </c>
      <c r="Q283" s="1">
        <v>0</v>
      </c>
      <c r="R283" s="1">
        <v>0</v>
      </c>
      <c r="S283" s="1">
        <v>0</v>
      </c>
      <c r="T283" s="1">
        <v>0</v>
      </c>
      <c r="U283" s="1">
        <v>0</v>
      </c>
      <c r="V283" s="1">
        <v>0</v>
      </c>
      <c r="W283" s="1">
        <v>0</v>
      </c>
      <c r="X283" s="1">
        <v>0</v>
      </c>
      <c r="Y283" s="18">
        <v>0</v>
      </c>
    </row>
    <row r="284" spans="3:25" x14ac:dyDescent="0.25">
      <c r="C284" s="112"/>
      <c r="D284" s="109"/>
      <c r="E284" s="9" t="s">
        <v>32</v>
      </c>
      <c r="F284" s="12"/>
      <c r="G284" s="8">
        <v>151</v>
      </c>
      <c r="H284" s="16">
        <v>0</v>
      </c>
      <c r="I284" s="1">
        <v>0</v>
      </c>
      <c r="J284" s="1">
        <v>0</v>
      </c>
      <c r="K284" s="1">
        <v>94</v>
      </c>
      <c r="L284" s="1">
        <v>41</v>
      </c>
      <c r="M284" s="1">
        <v>16</v>
      </c>
      <c r="N284" s="1">
        <v>0</v>
      </c>
      <c r="O284" s="1">
        <v>0</v>
      </c>
      <c r="P284" s="1">
        <v>0</v>
      </c>
      <c r="Q284" s="1">
        <v>0</v>
      </c>
      <c r="R284" s="1">
        <v>0</v>
      </c>
      <c r="S284" s="1">
        <v>0</v>
      </c>
      <c r="T284" s="1">
        <v>0</v>
      </c>
      <c r="U284" s="1">
        <v>0</v>
      </c>
      <c r="V284" s="1">
        <v>0</v>
      </c>
      <c r="W284" s="1">
        <v>0</v>
      </c>
      <c r="X284" s="1">
        <v>0</v>
      </c>
      <c r="Y284" s="18">
        <v>0</v>
      </c>
    </row>
    <row r="285" spans="3:25" x14ac:dyDescent="0.25">
      <c r="C285" s="112"/>
      <c r="D285" s="108" t="s">
        <v>23</v>
      </c>
      <c r="E285" s="10" t="s">
        <v>26</v>
      </c>
      <c r="F285" s="11"/>
      <c r="G285" s="14">
        <v>141</v>
      </c>
      <c r="H285" s="25">
        <v>0</v>
      </c>
      <c r="I285" s="4">
        <v>0</v>
      </c>
      <c r="J285" s="4">
        <v>0</v>
      </c>
      <c r="K285" s="4">
        <v>0</v>
      </c>
      <c r="L285" s="4">
        <v>0</v>
      </c>
      <c r="M285" s="4">
        <v>0</v>
      </c>
      <c r="N285" s="4">
        <v>141</v>
      </c>
      <c r="O285" s="4">
        <v>0</v>
      </c>
      <c r="P285" s="4">
        <v>0</v>
      </c>
      <c r="Q285" s="4">
        <v>0</v>
      </c>
      <c r="R285" s="4">
        <v>0</v>
      </c>
      <c r="S285" s="4">
        <v>0</v>
      </c>
      <c r="T285" s="4">
        <v>0</v>
      </c>
      <c r="U285" s="4">
        <v>0</v>
      </c>
      <c r="V285" s="4">
        <v>0</v>
      </c>
      <c r="W285" s="4">
        <v>0</v>
      </c>
      <c r="X285" s="4">
        <v>0</v>
      </c>
      <c r="Y285" s="27">
        <v>0</v>
      </c>
    </row>
    <row r="286" spans="3:25" x14ac:dyDescent="0.25">
      <c r="C286" s="112"/>
      <c r="D286" s="109"/>
      <c r="E286" s="9" t="s">
        <v>27</v>
      </c>
      <c r="F286" s="12"/>
      <c r="G286" s="8">
        <v>108</v>
      </c>
      <c r="H286" s="16">
        <v>0</v>
      </c>
      <c r="I286" s="1">
        <v>0</v>
      </c>
      <c r="J286" s="1">
        <v>0</v>
      </c>
      <c r="K286" s="1">
        <v>0</v>
      </c>
      <c r="L286" s="1">
        <v>0</v>
      </c>
      <c r="M286" s="1">
        <v>0</v>
      </c>
      <c r="N286" s="1">
        <v>0</v>
      </c>
      <c r="O286" s="1">
        <v>108</v>
      </c>
      <c r="P286" s="1">
        <v>0</v>
      </c>
      <c r="Q286" s="1">
        <v>0</v>
      </c>
      <c r="R286" s="1">
        <v>0</v>
      </c>
      <c r="S286" s="1">
        <v>0</v>
      </c>
      <c r="T286" s="1">
        <v>0</v>
      </c>
      <c r="U286" s="1">
        <v>0</v>
      </c>
      <c r="V286" s="1">
        <v>0</v>
      </c>
      <c r="W286" s="1">
        <v>0</v>
      </c>
      <c r="X286" s="1">
        <v>0</v>
      </c>
      <c r="Y286" s="18">
        <v>0</v>
      </c>
    </row>
    <row r="287" spans="3:25" x14ac:dyDescent="0.25">
      <c r="C287" s="112"/>
      <c r="D287" s="109"/>
      <c r="E287" s="9" t="s">
        <v>28</v>
      </c>
      <c r="F287" s="12"/>
      <c r="G287" s="8">
        <v>148</v>
      </c>
      <c r="H287" s="16">
        <v>0</v>
      </c>
      <c r="I287" s="1">
        <v>0</v>
      </c>
      <c r="J287" s="1">
        <v>0</v>
      </c>
      <c r="K287" s="1">
        <v>0</v>
      </c>
      <c r="L287" s="1">
        <v>0</v>
      </c>
      <c r="M287" s="1">
        <v>0</v>
      </c>
      <c r="N287" s="1">
        <v>0</v>
      </c>
      <c r="O287" s="1">
        <v>0</v>
      </c>
      <c r="P287" s="1">
        <v>148</v>
      </c>
      <c r="Q287" s="1">
        <v>0</v>
      </c>
      <c r="R287" s="1">
        <v>0</v>
      </c>
      <c r="S287" s="1">
        <v>0</v>
      </c>
      <c r="T287" s="1">
        <v>0</v>
      </c>
      <c r="U287" s="1">
        <v>0</v>
      </c>
      <c r="V287" s="1">
        <v>0</v>
      </c>
      <c r="W287" s="1">
        <v>0</v>
      </c>
      <c r="X287" s="1">
        <v>0</v>
      </c>
      <c r="Y287" s="18">
        <v>0</v>
      </c>
    </row>
    <row r="288" spans="3:25" x14ac:dyDescent="0.25">
      <c r="C288" s="112"/>
      <c r="D288" s="109"/>
      <c r="E288" s="9" t="s">
        <v>29</v>
      </c>
      <c r="F288" s="12"/>
      <c r="G288" s="8">
        <v>101</v>
      </c>
      <c r="H288" s="16">
        <v>0</v>
      </c>
      <c r="I288" s="1">
        <v>0</v>
      </c>
      <c r="J288" s="1">
        <v>0</v>
      </c>
      <c r="K288" s="1">
        <v>0</v>
      </c>
      <c r="L288" s="1">
        <v>0</v>
      </c>
      <c r="M288" s="1">
        <v>0</v>
      </c>
      <c r="N288" s="1">
        <v>0</v>
      </c>
      <c r="O288" s="1">
        <v>0</v>
      </c>
      <c r="P288" s="1">
        <v>0</v>
      </c>
      <c r="Q288" s="1">
        <v>101</v>
      </c>
      <c r="R288" s="1">
        <v>0</v>
      </c>
      <c r="S288" s="1">
        <v>0</v>
      </c>
      <c r="T288" s="1">
        <v>0</v>
      </c>
      <c r="U288" s="1">
        <v>0</v>
      </c>
      <c r="V288" s="1">
        <v>0</v>
      </c>
      <c r="W288" s="1">
        <v>0</v>
      </c>
      <c r="X288" s="1">
        <v>0</v>
      </c>
      <c r="Y288" s="18">
        <v>0</v>
      </c>
    </row>
    <row r="289" spans="3:25" x14ac:dyDescent="0.25">
      <c r="C289" s="112"/>
      <c r="D289" s="109"/>
      <c r="E289" s="9" t="s">
        <v>30</v>
      </c>
      <c r="F289" s="12"/>
      <c r="G289" s="8">
        <v>63</v>
      </c>
      <c r="H289" s="16">
        <v>0</v>
      </c>
      <c r="I289" s="1">
        <v>0</v>
      </c>
      <c r="J289" s="1">
        <v>0</v>
      </c>
      <c r="K289" s="1">
        <v>0</v>
      </c>
      <c r="L289" s="1">
        <v>0</v>
      </c>
      <c r="M289" s="1">
        <v>0</v>
      </c>
      <c r="N289" s="1">
        <v>0</v>
      </c>
      <c r="O289" s="1">
        <v>0</v>
      </c>
      <c r="P289" s="1">
        <v>0</v>
      </c>
      <c r="Q289" s="1">
        <v>0</v>
      </c>
      <c r="R289" s="1">
        <v>45</v>
      </c>
      <c r="S289" s="1">
        <v>18</v>
      </c>
      <c r="T289" s="1">
        <v>0</v>
      </c>
      <c r="U289" s="1">
        <v>0</v>
      </c>
      <c r="V289" s="1">
        <v>0</v>
      </c>
      <c r="W289" s="1">
        <v>0</v>
      </c>
      <c r="X289" s="1">
        <v>0</v>
      </c>
      <c r="Y289" s="18">
        <v>0</v>
      </c>
    </row>
    <row r="290" spans="3:25" x14ac:dyDescent="0.25">
      <c r="C290" s="112"/>
      <c r="D290" s="109"/>
      <c r="E290" s="9" t="s">
        <v>31</v>
      </c>
      <c r="F290" s="12"/>
      <c r="G290" s="8">
        <v>420</v>
      </c>
      <c r="H290" s="16">
        <v>0</v>
      </c>
      <c r="I290" s="1">
        <v>0</v>
      </c>
      <c r="J290" s="1">
        <v>0</v>
      </c>
      <c r="K290" s="1">
        <v>0</v>
      </c>
      <c r="L290" s="1">
        <v>0</v>
      </c>
      <c r="M290" s="1">
        <v>0</v>
      </c>
      <c r="N290" s="1">
        <v>0</v>
      </c>
      <c r="O290" s="1">
        <v>108</v>
      </c>
      <c r="P290" s="1">
        <v>148</v>
      </c>
      <c r="Q290" s="1">
        <v>101</v>
      </c>
      <c r="R290" s="1">
        <v>45</v>
      </c>
      <c r="S290" s="1">
        <v>18</v>
      </c>
      <c r="T290" s="1">
        <v>0</v>
      </c>
      <c r="U290" s="1">
        <v>0</v>
      </c>
      <c r="V290" s="1">
        <v>0</v>
      </c>
      <c r="W290" s="1">
        <v>0</v>
      </c>
      <c r="X290" s="1">
        <v>0</v>
      </c>
      <c r="Y290" s="18">
        <v>0</v>
      </c>
    </row>
    <row r="291" spans="3:25" x14ac:dyDescent="0.25">
      <c r="C291" s="112"/>
      <c r="D291" s="109"/>
      <c r="E291" s="9" t="s">
        <v>32</v>
      </c>
      <c r="F291" s="12"/>
      <c r="G291" s="8">
        <v>164</v>
      </c>
      <c r="H291" s="16">
        <v>0</v>
      </c>
      <c r="I291" s="1">
        <v>0</v>
      </c>
      <c r="J291" s="1">
        <v>0</v>
      </c>
      <c r="K291" s="1">
        <v>0</v>
      </c>
      <c r="L291" s="1">
        <v>0</v>
      </c>
      <c r="M291" s="1">
        <v>0</v>
      </c>
      <c r="N291" s="1">
        <v>0</v>
      </c>
      <c r="O291" s="1">
        <v>0</v>
      </c>
      <c r="P291" s="1">
        <v>0</v>
      </c>
      <c r="Q291" s="1">
        <v>101</v>
      </c>
      <c r="R291" s="1">
        <v>45</v>
      </c>
      <c r="S291" s="1">
        <v>18</v>
      </c>
      <c r="T291" s="1">
        <v>0</v>
      </c>
      <c r="U291" s="1">
        <v>0</v>
      </c>
      <c r="V291" s="1">
        <v>0</v>
      </c>
      <c r="W291" s="1">
        <v>0</v>
      </c>
      <c r="X291" s="1">
        <v>0</v>
      </c>
      <c r="Y291" s="18">
        <v>0</v>
      </c>
    </row>
    <row r="292" spans="3:25" ht="25.2" x14ac:dyDescent="0.25">
      <c r="C292" s="108" t="s">
        <v>33</v>
      </c>
      <c r="D292" s="108" t="s">
        <v>25</v>
      </c>
      <c r="E292" s="10" t="s">
        <v>34</v>
      </c>
      <c r="F292" s="11"/>
      <c r="G292" s="14">
        <v>93</v>
      </c>
      <c r="H292" s="25">
        <v>16</v>
      </c>
      <c r="I292" s="4">
        <v>15</v>
      </c>
      <c r="J292" s="4">
        <v>11</v>
      </c>
      <c r="K292" s="4">
        <v>3</v>
      </c>
      <c r="L292" s="4">
        <v>3</v>
      </c>
      <c r="M292" s="4">
        <v>0</v>
      </c>
      <c r="N292" s="4">
        <v>24</v>
      </c>
      <c r="O292" s="4">
        <v>6</v>
      </c>
      <c r="P292" s="4">
        <v>8</v>
      </c>
      <c r="Q292" s="4">
        <v>5</v>
      </c>
      <c r="R292" s="4">
        <v>2</v>
      </c>
      <c r="S292" s="4">
        <v>0</v>
      </c>
      <c r="T292" s="4">
        <v>0</v>
      </c>
      <c r="U292" s="4">
        <v>0</v>
      </c>
      <c r="V292" s="4">
        <v>0</v>
      </c>
      <c r="W292" s="4">
        <v>0</v>
      </c>
      <c r="X292" s="4">
        <v>0</v>
      </c>
      <c r="Y292" s="27">
        <v>0</v>
      </c>
    </row>
    <row r="293" spans="3:25" ht="25.2" x14ac:dyDescent="0.25">
      <c r="C293" s="112"/>
      <c r="D293" s="109"/>
      <c r="E293" s="9" t="s">
        <v>35</v>
      </c>
      <c r="F293" s="12"/>
      <c r="G293" s="8">
        <v>623</v>
      </c>
      <c r="H293" s="16">
        <v>79</v>
      </c>
      <c r="I293" s="1">
        <v>107</v>
      </c>
      <c r="J293" s="1">
        <v>79</v>
      </c>
      <c r="K293" s="1">
        <v>64</v>
      </c>
      <c r="L293" s="1">
        <v>27</v>
      </c>
      <c r="M293" s="1">
        <v>9</v>
      </c>
      <c r="N293" s="1">
        <v>64</v>
      </c>
      <c r="O293" s="1">
        <v>61</v>
      </c>
      <c r="P293" s="1">
        <v>76</v>
      </c>
      <c r="Q293" s="1">
        <v>38</v>
      </c>
      <c r="R293" s="1">
        <v>15</v>
      </c>
      <c r="S293" s="1">
        <v>4</v>
      </c>
      <c r="T293" s="1">
        <v>0</v>
      </c>
      <c r="U293" s="1">
        <v>0</v>
      </c>
      <c r="V293" s="1">
        <v>0</v>
      </c>
      <c r="W293" s="1">
        <v>0</v>
      </c>
      <c r="X293" s="1">
        <v>0</v>
      </c>
      <c r="Y293" s="18">
        <v>0</v>
      </c>
    </row>
    <row r="294" spans="3:25" ht="25.2" x14ac:dyDescent="0.25">
      <c r="C294" s="112"/>
      <c r="D294" s="109"/>
      <c r="E294" s="9" t="s">
        <v>36</v>
      </c>
      <c r="F294" s="12"/>
      <c r="G294" s="8">
        <v>207</v>
      </c>
      <c r="H294" s="16">
        <v>24</v>
      </c>
      <c r="I294" s="1">
        <v>23</v>
      </c>
      <c r="J294" s="1">
        <v>16</v>
      </c>
      <c r="K294" s="1">
        <v>13</v>
      </c>
      <c r="L294" s="1">
        <v>3</v>
      </c>
      <c r="M294" s="1">
        <v>1</v>
      </c>
      <c r="N294" s="1">
        <v>33</v>
      </c>
      <c r="O294" s="1">
        <v>25</v>
      </c>
      <c r="P294" s="1">
        <v>32</v>
      </c>
      <c r="Q294" s="1">
        <v>29</v>
      </c>
      <c r="R294" s="1">
        <v>5</v>
      </c>
      <c r="S294" s="1">
        <v>3</v>
      </c>
      <c r="T294" s="1">
        <v>0</v>
      </c>
      <c r="U294" s="1">
        <v>0</v>
      </c>
      <c r="V294" s="1">
        <v>0</v>
      </c>
      <c r="W294" s="1">
        <v>0</v>
      </c>
      <c r="X294" s="1">
        <v>0</v>
      </c>
      <c r="Y294" s="18">
        <v>0</v>
      </c>
    </row>
    <row r="295" spans="3:25" ht="25.2" x14ac:dyDescent="0.25">
      <c r="C295" s="112"/>
      <c r="D295" s="109"/>
      <c r="E295" s="9" t="s">
        <v>37</v>
      </c>
      <c r="F295" s="12"/>
      <c r="G295" s="8">
        <v>178</v>
      </c>
      <c r="H295" s="16">
        <v>1</v>
      </c>
      <c r="I295" s="1">
        <v>13</v>
      </c>
      <c r="J295" s="1">
        <v>7</v>
      </c>
      <c r="K295" s="1">
        <v>14</v>
      </c>
      <c r="L295" s="1">
        <v>8</v>
      </c>
      <c r="M295" s="1">
        <v>6</v>
      </c>
      <c r="N295" s="1">
        <v>18</v>
      </c>
      <c r="O295" s="1">
        <v>16</v>
      </c>
      <c r="P295" s="1">
        <v>32</v>
      </c>
      <c r="Q295" s="1">
        <v>29</v>
      </c>
      <c r="R295" s="1">
        <v>23</v>
      </c>
      <c r="S295" s="1">
        <v>11</v>
      </c>
      <c r="T295" s="1">
        <v>0</v>
      </c>
      <c r="U295" s="1">
        <v>0</v>
      </c>
      <c r="V295" s="1">
        <v>0</v>
      </c>
      <c r="W295" s="1">
        <v>0</v>
      </c>
      <c r="X295" s="1">
        <v>0</v>
      </c>
      <c r="Y295" s="18">
        <v>0</v>
      </c>
    </row>
    <row r="296" spans="3:25" x14ac:dyDescent="0.25">
      <c r="C296" s="112"/>
      <c r="D296" s="109"/>
      <c r="E296" s="9" t="s">
        <v>38</v>
      </c>
      <c r="F296" s="12"/>
      <c r="G296" s="13">
        <v>3</v>
      </c>
      <c r="H296" s="24">
        <v>0</v>
      </c>
      <c r="I296" s="3">
        <v>1</v>
      </c>
      <c r="J296" s="3">
        <v>0</v>
      </c>
      <c r="K296" s="3">
        <v>0</v>
      </c>
      <c r="L296" s="3">
        <v>0</v>
      </c>
      <c r="M296" s="3">
        <v>0</v>
      </c>
      <c r="N296" s="3">
        <v>2</v>
      </c>
      <c r="O296" s="3">
        <v>0</v>
      </c>
      <c r="P296" s="3">
        <v>0</v>
      </c>
      <c r="Q296" s="3">
        <v>0</v>
      </c>
      <c r="R296" s="3">
        <v>0</v>
      </c>
      <c r="S296" s="3">
        <v>0</v>
      </c>
      <c r="T296" s="3">
        <v>0</v>
      </c>
      <c r="U296" s="3">
        <v>0</v>
      </c>
      <c r="V296" s="3">
        <v>0</v>
      </c>
      <c r="W296" s="3">
        <v>0</v>
      </c>
      <c r="X296" s="3">
        <v>0</v>
      </c>
      <c r="Y296" s="26">
        <v>0</v>
      </c>
    </row>
    <row r="297" spans="3:25" ht="25.2" x14ac:dyDescent="0.25">
      <c r="C297" s="112"/>
      <c r="D297" s="108" t="s">
        <v>22</v>
      </c>
      <c r="E297" s="10" t="s">
        <v>34</v>
      </c>
      <c r="F297" s="11"/>
      <c r="G297" s="40">
        <v>48</v>
      </c>
      <c r="H297" s="44">
        <v>16</v>
      </c>
      <c r="I297" s="19">
        <v>15</v>
      </c>
      <c r="J297" s="19">
        <v>11</v>
      </c>
      <c r="K297" s="19">
        <v>3</v>
      </c>
      <c r="L297" s="19">
        <v>3</v>
      </c>
      <c r="M297" s="19">
        <v>0</v>
      </c>
      <c r="N297" s="19">
        <v>0</v>
      </c>
      <c r="O297" s="19">
        <v>0</v>
      </c>
      <c r="P297" s="19">
        <v>0</v>
      </c>
      <c r="Q297" s="19">
        <v>0</v>
      </c>
      <c r="R297" s="19">
        <v>0</v>
      </c>
      <c r="S297" s="19">
        <v>0</v>
      </c>
      <c r="T297" s="19">
        <v>0</v>
      </c>
      <c r="U297" s="19">
        <v>0</v>
      </c>
      <c r="V297" s="19">
        <v>0</v>
      </c>
      <c r="W297" s="19">
        <v>0</v>
      </c>
      <c r="X297" s="19">
        <v>0</v>
      </c>
      <c r="Y297" s="45">
        <v>0</v>
      </c>
    </row>
    <row r="298" spans="3:25" ht="25.2" x14ac:dyDescent="0.25">
      <c r="C298" s="112"/>
      <c r="D298" s="109"/>
      <c r="E298" s="9" t="s">
        <v>35</v>
      </c>
      <c r="F298" s="12"/>
      <c r="G298" s="8">
        <v>365</v>
      </c>
      <c r="H298" s="16">
        <v>79</v>
      </c>
      <c r="I298" s="1">
        <v>107</v>
      </c>
      <c r="J298" s="1">
        <v>79</v>
      </c>
      <c r="K298" s="1">
        <v>64</v>
      </c>
      <c r="L298" s="1">
        <v>27</v>
      </c>
      <c r="M298" s="1">
        <v>9</v>
      </c>
      <c r="N298" s="1">
        <v>0</v>
      </c>
      <c r="O298" s="1">
        <v>0</v>
      </c>
      <c r="P298" s="1">
        <v>0</v>
      </c>
      <c r="Q298" s="1">
        <v>0</v>
      </c>
      <c r="R298" s="1">
        <v>0</v>
      </c>
      <c r="S298" s="1">
        <v>0</v>
      </c>
      <c r="T298" s="1">
        <v>0</v>
      </c>
      <c r="U298" s="1">
        <v>0</v>
      </c>
      <c r="V298" s="1">
        <v>0</v>
      </c>
      <c r="W298" s="1">
        <v>0</v>
      </c>
      <c r="X298" s="1">
        <v>0</v>
      </c>
      <c r="Y298" s="18">
        <v>0</v>
      </c>
    </row>
    <row r="299" spans="3:25" ht="25.2" x14ac:dyDescent="0.25">
      <c r="C299" s="112"/>
      <c r="D299" s="109"/>
      <c r="E299" s="9" t="s">
        <v>36</v>
      </c>
      <c r="F299" s="12"/>
      <c r="G299" s="8">
        <v>80</v>
      </c>
      <c r="H299" s="16">
        <v>24</v>
      </c>
      <c r="I299" s="1">
        <v>23</v>
      </c>
      <c r="J299" s="1">
        <v>16</v>
      </c>
      <c r="K299" s="1">
        <v>13</v>
      </c>
      <c r="L299" s="1">
        <v>3</v>
      </c>
      <c r="M299" s="1">
        <v>1</v>
      </c>
      <c r="N299" s="1">
        <v>0</v>
      </c>
      <c r="O299" s="1">
        <v>0</v>
      </c>
      <c r="P299" s="1">
        <v>0</v>
      </c>
      <c r="Q299" s="1">
        <v>0</v>
      </c>
      <c r="R299" s="1">
        <v>0</v>
      </c>
      <c r="S299" s="1">
        <v>0</v>
      </c>
      <c r="T299" s="1">
        <v>0</v>
      </c>
      <c r="U299" s="1">
        <v>0</v>
      </c>
      <c r="V299" s="1">
        <v>0</v>
      </c>
      <c r="W299" s="1">
        <v>0</v>
      </c>
      <c r="X299" s="1">
        <v>0</v>
      </c>
      <c r="Y299" s="18">
        <v>0</v>
      </c>
    </row>
    <row r="300" spans="3:25" ht="25.2" x14ac:dyDescent="0.25">
      <c r="C300" s="112"/>
      <c r="D300" s="109"/>
      <c r="E300" s="9" t="s">
        <v>37</v>
      </c>
      <c r="F300" s="12"/>
      <c r="G300" s="13">
        <v>49</v>
      </c>
      <c r="H300" s="24">
        <v>1</v>
      </c>
      <c r="I300" s="3">
        <v>13</v>
      </c>
      <c r="J300" s="3">
        <v>7</v>
      </c>
      <c r="K300" s="3">
        <v>14</v>
      </c>
      <c r="L300" s="3">
        <v>8</v>
      </c>
      <c r="M300" s="3">
        <v>6</v>
      </c>
      <c r="N300" s="3">
        <v>0</v>
      </c>
      <c r="O300" s="3">
        <v>0</v>
      </c>
      <c r="P300" s="3">
        <v>0</v>
      </c>
      <c r="Q300" s="3">
        <v>0</v>
      </c>
      <c r="R300" s="3">
        <v>0</v>
      </c>
      <c r="S300" s="3">
        <v>0</v>
      </c>
      <c r="T300" s="3">
        <v>0</v>
      </c>
      <c r="U300" s="3">
        <v>0</v>
      </c>
      <c r="V300" s="3">
        <v>0</v>
      </c>
      <c r="W300" s="3">
        <v>0</v>
      </c>
      <c r="X300" s="3">
        <v>0</v>
      </c>
      <c r="Y300" s="26">
        <v>0</v>
      </c>
    </row>
    <row r="301" spans="3:25" x14ac:dyDescent="0.25">
      <c r="C301" s="112"/>
      <c r="D301" s="109"/>
      <c r="E301" s="9" t="s">
        <v>38</v>
      </c>
      <c r="F301" s="12"/>
      <c r="G301" s="13">
        <v>1</v>
      </c>
      <c r="H301" s="24">
        <v>0</v>
      </c>
      <c r="I301" s="3">
        <v>1</v>
      </c>
      <c r="J301" s="3">
        <v>0</v>
      </c>
      <c r="K301" s="3">
        <v>0</v>
      </c>
      <c r="L301" s="3">
        <v>0</v>
      </c>
      <c r="M301" s="3">
        <v>0</v>
      </c>
      <c r="N301" s="3">
        <v>0</v>
      </c>
      <c r="O301" s="3">
        <v>0</v>
      </c>
      <c r="P301" s="3">
        <v>0</v>
      </c>
      <c r="Q301" s="3">
        <v>0</v>
      </c>
      <c r="R301" s="3">
        <v>0</v>
      </c>
      <c r="S301" s="3">
        <v>0</v>
      </c>
      <c r="T301" s="3">
        <v>0</v>
      </c>
      <c r="U301" s="3">
        <v>0</v>
      </c>
      <c r="V301" s="3">
        <v>0</v>
      </c>
      <c r="W301" s="3">
        <v>0</v>
      </c>
      <c r="X301" s="3">
        <v>0</v>
      </c>
      <c r="Y301" s="26">
        <v>0</v>
      </c>
    </row>
    <row r="302" spans="3:25" ht="25.2" x14ac:dyDescent="0.25">
      <c r="C302" s="112"/>
      <c r="D302" s="108" t="s">
        <v>23</v>
      </c>
      <c r="E302" s="10" t="s">
        <v>34</v>
      </c>
      <c r="F302" s="11"/>
      <c r="G302" s="40">
        <v>45</v>
      </c>
      <c r="H302" s="44">
        <v>0</v>
      </c>
      <c r="I302" s="19">
        <v>0</v>
      </c>
      <c r="J302" s="19">
        <v>0</v>
      </c>
      <c r="K302" s="19">
        <v>0</v>
      </c>
      <c r="L302" s="19">
        <v>0</v>
      </c>
      <c r="M302" s="19">
        <v>0</v>
      </c>
      <c r="N302" s="19">
        <v>24</v>
      </c>
      <c r="O302" s="19">
        <v>6</v>
      </c>
      <c r="P302" s="19">
        <v>8</v>
      </c>
      <c r="Q302" s="19">
        <v>5</v>
      </c>
      <c r="R302" s="19">
        <v>2</v>
      </c>
      <c r="S302" s="19">
        <v>0</v>
      </c>
      <c r="T302" s="19">
        <v>0</v>
      </c>
      <c r="U302" s="19">
        <v>0</v>
      </c>
      <c r="V302" s="19">
        <v>0</v>
      </c>
      <c r="W302" s="19">
        <v>0</v>
      </c>
      <c r="X302" s="19">
        <v>0</v>
      </c>
      <c r="Y302" s="45">
        <v>0</v>
      </c>
    </row>
    <row r="303" spans="3:25" ht="25.2" x14ac:dyDescent="0.25">
      <c r="C303" s="112"/>
      <c r="D303" s="109"/>
      <c r="E303" s="9" t="s">
        <v>35</v>
      </c>
      <c r="F303" s="12"/>
      <c r="G303" s="8">
        <v>258</v>
      </c>
      <c r="H303" s="16">
        <v>0</v>
      </c>
      <c r="I303" s="1">
        <v>0</v>
      </c>
      <c r="J303" s="1">
        <v>0</v>
      </c>
      <c r="K303" s="1">
        <v>0</v>
      </c>
      <c r="L303" s="1">
        <v>0</v>
      </c>
      <c r="M303" s="1">
        <v>0</v>
      </c>
      <c r="N303" s="1">
        <v>64</v>
      </c>
      <c r="O303" s="1">
        <v>61</v>
      </c>
      <c r="P303" s="1">
        <v>76</v>
      </c>
      <c r="Q303" s="1">
        <v>38</v>
      </c>
      <c r="R303" s="1">
        <v>15</v>
      </c>
      <c r="S303" s="1">
        <v>4</v>
      </c>
      <c r="T303" s="1">
        <v>0</v>
      </c>
      <c r="U303" s="1">
        <v>0</v>
      </c>
      <c r="V303" s="1">
        <v>0</v>
      </c>
      <c r="W303" s="1">
        <v>0</v>
      </c>
      <c r="X303" s="1">
        <v>0</v>
      </c>
      <c r="Y303" s="18">
        <v>0</v>
      </c>
    </row>
    <row r="304" spans="3:25" ht="25.2" x14ac:dyDescent="0.25">
      <c r="C304" s="112"/>
      <c r="D304" s="109"/>
      <c r="E304" s="9" t="s">
        <v>36</v>
      </c>
      <c r="F304" s="12"/>
      <c r="G304" s="8">
        <v>127</v>
      </c>
      <c r="H304" s="16">
        <v>0</v>
      </c>
      <c r="I304" s="1">
        <v>0</v>
      </c>
      <c r="J304" s="1">
        <v>0</v>
      </c>
      <c r="K304" s="1">
        <v>0</v>
      </c>
      <c r="L304" s="1">
        <v>0</v>
      </c>
      <c r="M304" s="1">
        <v>0</v>
      </c>
      <c r="N304" s="1">
        <v>33</v>
      </c>
      <c r="O304" s="1">
        <v>25</v>
      </c>
      <c r="P304" s="1">
        <v>32</v>
      </c>
      <c r="Q304" s="1">
        <v>29</v>
      </c>
      <c r="R304" s="1">
        <v>5</v>
      </c>
      <c r="S304" s="1">
        <v>3</v>
      </c>
      <c r="T304" s="1">
        <v>0</v>
      </c>
      <c r="U304" s="1">
        <v>0</v>
      </c>
      <c r="V304" s="1">
        <v>0</v>
      </c>
      <c r="W304" s="1">
        <v>0</v>
      </c>
      <c r="X304" s="1">
        <v>0</v>
      </c>
      <c r="Y304" s="18">
        <v>0</v>
      </c>
    </row>
    <row r="305" spans="3:25" ht="25.2" x14ac:dyDescent="0.25">
      <c r="C305" s="112"/>
      <c r="D305" s="109"/>
      <c r="E305" s="9" t="s">
        <v>37</v>
      </c>
      <c r="F305" s="12"/>
      <c r="G305" s="8">
        <v>129</v>
      </c>
      <c r="H305" s="16">
        <v>0</v>
      </c>
      <c r="I305" s="1">
        <v>0</v>
      </c>
      <c r="J305" s="1">
        <v>0</v>
      </c>
      <c r="K305" s="1">
        <v>0</v>
      </c>
      <c r="L305" s="1">
        <v>0</v>
      </c>
      <c r="M305" s="1">
        <v>0</v>
      </c>
      <c r="N305" s="1">
        <v>18</v>
      </c>
      <c r="O305" s="1">
        <v>16</v>
      </c>
      <c r="P305" s="1">
        <v>32</v>
      </c>
      <c r="Q305" s="1">
        <v>29</v>
      </c>
      <c r="R305" s="1">
        <v>23</v>
      </c>
      <c r="S305" s="1">
        <v>11</v>
      </c>
      <c r="T305" s="1">
        <v>0</v>
      </c>
      <c r="U305" s="1">
        <v>0</v>
      </c>
      <c r="V305" s="1">
        <v>0</v>
      </c>
      <c r="W305" s="1">
        <v>0</v>
      </c>
      <c r="X305" s="1">
        <v>0</v>
      </c>
      <c r="Y305" s="18">
        <v>0</v>
      </c>
    </row>
    <row r="306" spans="3:25" x14ac:dyDescent="0.25">
      <c r="C306" s="112"/>
      <c r="D306" s="109"/>
      <c r="E306" s="9" t="s">
        <v>38</v>
      </c>
      <c r="F306" s="12"/>
      <c r="G306" s="13">
        <v>2</v>
      </c>
      <c r="H306" s="24">
        <v>0</v>
      </c>
      <c r="I306" s="3">
        <v>0</v>
      </c>
      <c r="J306" s="3">
        <v>0</v>
      </c>
      <c r="K306" s="3">
        <v>0</v>
      </c>
      <c r="L306" s="3">
        <v>0</v>
      </c>
      <c r="M306" s="3">
        <v>0</v>
      </c>
      <c r="N306" s="3">
        <v>2</v>
      </c>
      <c r="O306" s="3">
        <v>0</v>
      </c>
      <c r="P306" s="3">
        <v>0</v>
      </c>
      <c r="Q306" s="3">
        <v>0</v>
      </c>
      <c r="R306" s="3">
        <v>0</v>
      </c>
      <c r="S306" s="3">
        <v>0</v>
      </c>
      <c r="T306" s="3">
        <v>0</v>
      </c>
      <c r="U306" s="3">
        <v>0</v>
      </c>
      <c r="V306" s="3">
        <v>0</v>
      </c>
      <c r="W306" s="3">
        <v>0</v>
      </c>
      <c r="X306" s="3">
        <v>0</v>
      </c>
      <c r="Y306" s="26">
        <v>0</v>
      </c>
    </row>
    <row r="307" spans="3:25" ht="25.2" x14ac:dyDescent="0.25">
      <c r="C307" s="108" t="s">
        <v>39</v>
      </c>
      <c r="D307" s="108" t="s">
        <v>25</v>
      </c>
      <c r="E307" s="10" t="s">
        <v>40</v>
      </c>
      <c r="F307" s="11"/>
      <c r="G307" s="14">
        <v>320</v>
      </c>
      <c r="H307" s="25">
        <v>23</v>
      </c>
      <c r="I307" s="4">
        <v>33</v>
      </c>
      <c r="J307" s="4">
        <v>25</v>
      </c>
      <c r="K307" s="4">
        <v>23</v>
      </c>
      <c r="L307" s="4">
        <v>10</v>
      </c>
      <c r="M307" s="4">
        <v>4</v>
      </c>
      <c r="N307" s="4">
        <v>43</v>
      </c>
      <c r="O307" s="4">
        <v>30</v>
      </c>
      <c r="P307" s="4">
        <v>54</v>
      </c>
      <c r="Q307" s="4">
        <v>47</v>
      </c>
      <c r="R307" s="4">
        <v>17</v>
      </c>
      <c r="S307" s="4">
        <v>11</v>
      </c>
      <c r="T307" s="4">
        <v>0</v>
      </c>
      <c r="U307" s="4">
        <v>0</v>
      </c>
      <c r="V307" s="4">
        <v>0</v>
      </c>
      <c r="W307" s="4">
        <v>0</v>
      </c>
      <c r="X307" s="4">
        <v>0</v>
      </c>
      <c r="Y307" s="27">
        <v>0</v>
      </c>
    </row>
    <row r="308" spans="3:25" ht="25.2" x14ac:dyDescent="0.25">
      <c r="C308" s="112"/>
      <c r="D308" s="109"/>
      <c r="E308" s="9" t="s">
        <v>41</v>
      </c>
      <c r="F308" s="12"/>
      <c r="G308" s="8">
        <v>604</v>
      </c>
      <c r="H308" s="16">
        <v>74</v>
      </c>
      <c r="I308" s="1">
        <v>99</v>
      </c>
      <c r="J308" s="1">
        <v>75</v>
      </c>
      <c r="K308" s="1">
        <v>65</v>
      </c>
      <c r="L308" s="1">
        <v>27</v>
      </c>
      <c r="M308" s="1">
        <v>11</v>
      </c>
      <c r="N308" s="1">
        <v>64</v>
      </c>
      <c r="O308" s="1">
        <v>58</v>
      </c>
      <c r="P308" s="1">
        <v>75</v>
      </c>
      <c r="Q308" s="1">
        <v>38</v>
      </c>
      <c r="R308" s="1">
        <v>15</v>
      </c>
      <c r="S308" s="1">
        <v>3</v>
      </c>
      <c r="T308" s="1">
        <v>0</v>
      </c>
      <c r="U308" s="1">
        <v>0</v>
      </c>
      <c r="V308" s="1">
        <v>0</v>
      </c>
      <c r="W308" s="1">
        <v>0</v>
      </c>
      <c r="X308" s="1">
        <v>0</v>
      </c>
      <c r="Y308" s="18">
        <v>0</v>
      </c>
    </row>
    <row r="309" spans="3:25" x14ac:dyDescent="0.25">
      <c r="C309" s="112"/>
      <c r="D309" s="109"/>
      <c r="E309" s="9" t="s">
        <v>42</v>
      </c>
      <c r="F309" s="12"/>
      <c r="G309" s="13">
        <v>20</v>
      </c>
      <c r="H309" s="24">
        <v>6</v>
      </c>
      <c r="I309" s="3">
        <v>3</v>
      </c>
      <c r="J309" s="3">
        <v>0</v>
      </c>
      <c r="K309" s="3">
        <v>0</v>
      </c>
      <c r="L309" s="3">
        <v>0</v>
      </c>
      <c r="M309" s="3">
        <v>0</v>
      </c>
      <c r="N309" s="3">
        <v>7</v>
      </c>
      <c r="O309" s="3">
        <v>3</v>
      </c>
      <c r="P309" s="3">
        <v>1</v>
      </c>
      <c r="Q309" s="3">
        <v>0</v>
      </c>
      <c r="R309" s="3">
        <v>0</v>
      </c>
      <c r="S309" s="3">
        <v>0</v>
      </c>
      <c r="T309" s="3">
        <v>0</v>
      </c>
      <c r="U309" s="3">
        <v>0</v>
      </c>
      <c r="V309" s="3">
        <v>0</v>
      </c>
      <c r="W309" s="3">
        <v>0</v>
      </c>
      <c r="X309" s="3">
        <v>0</v>
      </c>
      <c r="Y309" s="26">
        <v>0</v>
      </c>
    </row>
    <row r="310" spans="3:25" x14ac:dyDescent="0.25">
      <c r="C310" s="112"/>
      <c r="D310" s="109"/>
      <c r="E310" s="9" t="s">
        <v>43</v>
      </c>
      <c r="F310" s="12"/>
      <c r="G310" s="8">
        <v>162</v>
      </c>
      <c r="H310" s="16">
        <v>18</v>
      </c>
      <c r="I310" s="1">
        <v>19</v>
      </c>
      <c r="J310" s="1">
        <v>12</v>
      </c>
      <c r="K310" s="1">
        <v>8</v>
      </c>
      <c r="L310" s="1">
        <v>6</v>
      </c>
      <c r="M310" s="1">
        <v>1</v>
      </c>
      <c r="N310" s="1">
        <v>31</v>
      </c>
      <c r="O310" s="1">
        <v>18</v>
      </c>
      <c r="P310" s="1">
        <v>20</v>
      </c>
      <c r="Q310" s="1">
        <v>16</v>
      </c>
      <c r="R310" s="1">
        <v>10</v>
      </c>
      <c r="S310" s="1">
        <v>3</v>
      </c>
      <c r="T310" s="1">
        <v>0</v>
      </c>
      <c r="U310" s="1">
        <v>0</v>
      </c>
      <c r="V310" s="1">
        <v>0</v>
      </c>
      <c r="W310" s="1">
        <v>0</v>
      </c>
      <c r="X310" s="1">
        <v>0</v>
      </c>
      <c r="Y310" s="18">
        <v>0</v>
      </c>
    </row>
    <row r="311" spans="3:25" x14ac:dyDescent="0.25">
      <c r="C311" s="112"/>
      <c r="D311" s="109"/>
      <c r="E311" s="9" t="s">
        <v>44</v>
      </c>
      <c r="F311" s="12"/>
      <c r="G311" s="8">
        <v>50</v>
      </c>
      <c r="H311" s="16">
        <v>4</v>
      </c>
      <c r="I311" s="1">
        <v>3</v>
      </c>
      <c r="J311" s="1">
        <v>5</v>
      </c>
      <c r="K311" s="1">
        <v>4</v>
      </c>
      <c r="L311" s="1">
        <v>3</v>
      </c>
      <c r="M311" s="1">
        <v>0</v>
      </c>
      <c r="N311" s="1">
        <v>11</v>
      </c>
      <c r="O311" s="1">
        <v>6</v>
      </c>
      <c r="P311" s="1">
        <v>10</v>
      </c>
      <c r="Q311" s="1">
        <v>1</v>
      </c>
      <c r="R311" s="1">
        <v>2</v>
      </c>
      <c r="S311" s="1">
        <v>1</v>
      </c>
      <c r="T311" s="1">
        <v>0</v>
      </c>
      <c r="U311" s="1">
        <v>0</v>
      </c>
      <c r="V311" s="1">
        <v>0</v>
      </c>
      <c r="W311" s="1">
        <v>0</v>
      </c>
      <c r="X311" s="1">
        <v>0</v>
      </c>
      <c r="Y311" s="18">
        <v>0</v>
      </c>
    </row>
    <row r="312" spans="3:25" ht="25.2" x14ac:dyDescent="0.25">
      <c r="C312" s="112"/>
      <c r="D312" s="109"/>
      <c r="E312" s="9" t="s">
        <v>45</v>
      </c>
      <c r="F312" s="12"/>
      <c r="G312" s="8">
        <v>53</v>
      </c>
      <c r="H312" s="16">
        <v>12</v>
      </c>
      <c r="I312" s="1">
        <v>12</v>
      </c>
      <c r="J312" s="1">
        <v>4</v>
      </c>
      <c r="K312" s="1">
        <v>1</v>
      </c>
      <c r="L312" s="1">
        <v>1</v>
      </c>
      <c r="M312" s="1">
        <v>0</v>
      </c>
      <c r="N312" s="1">
        <v>4</v>
      </c>
      <c r="O312" s="1">
        <v>8</v>
      </c>
      <c r="P312" s="1">
        <v>9</v>
      </c>
      <c r="Q312" s="1">
        <v>1</v>
      </c>
      <c r="R312" s="1">
        <v>1</v>
      </c>
      <c r="S312" s="1">
        <v>0</v>
      </c>
      <c r="T312" s="1">
        <v>0</v>
      </c>
      <c r="U312" s="1">
        <v>0</v>
      </c>
      <c r="V312" s="1">
        <v>0</v>
      </c>
      <c r="W312" s="1">
        <v>0</v>
      </c>
      <c r="X312" s="1">
        <v>0</v>
      </c>
      <c r="Y312" s="18">
        <v>0</v>
      </c>
    </row>
    <row r="313" spans="3:25" x14ac:dyDescent="0.25">
      <c r="C313" s="112"/>
      <c r="D313" s="109"/>
      <c r="E313" s="9" t="s">
        <v>38</v>
      </c>
      <c r="F313" s="12"/>
      <c r="G313" s="13">
        <v>37</v>
      </c>
      <c r="H313" s="24">
        <v>7</v>
      </c>
      <c r="I313" s="3">
        <v>12</v>
      </c>
      <c r="J313" s="3">
        <v>2</v>
      </c>
      <c r="K313" s="3">
        <v>2</v>
      </c>
      <c r="L313" s="3">
        <v>0</v>
      </c>
      <c r="M313" s="3">
        <v>0</v>
      </c>
      <c r="N313" s="3">
        <v>7</v>
      </c>
      <c r="O313" s="3">
        <v>1</v>
      </c>
      <c r="P313" s="3">
        <v>2</v>
      </c>
      <c r="Q313" s="3">
        <v>1</v>
      </c>
      <c r="R313" s="3">
        <v>2</v>
      </c>
      <c r="S313" s="3">
        <v>1</v>
      </c>
      <c r="T313" s="3">
        <v>0</v>
      </c>
      <c r="U313" s="3">
        <v>0</v>
      </c>
      <c r="V313" s="3">
        <v>0</v>
      </c>
      <c r="W313" s="3">
        <v>0</v>
      </c>
      <c r="X313" s="3">
        <v>0</v>
      </c>
      <c r="Y313" s="26">
        <v>0</v>
      </c>
    </row>
    <row r="314" spans="3:25" ht="25.2" x14ac:dyDescent="0.25">
      <c r="C314" s="112"/>
      <c r="D314" s="108" t="s">
        <v>22</v>
      </c>
      <c r="E314" s="10" t="s">
        <v>40</v>
      </c>
      <c r="F314" s="11"/>
      <c r="G314" s="14">
        <v>118</v>
      </c>
      <c r="H314" s="25">
        <v>23</v>
      </c>
      <c r="I314" s="4">
        <v>33</v>
      </c>
      <c r="J314" s="4">
        <v>25</v>
      </c>
      <c r="K314" s="4">
        <v>23</v>
      </c>
      <c r="L314" s="4">
        <v>10</v>
      </c>
      <c r="M314" s="4">
        <v>4</v>
      </c>
      <c r="N314" s="4">
        <v>0</v>
      </c>
      <c r="O314" s="4">
        <v>0</v>
      </c>
      <c r="P314" s="4">
        <v>0</v>
      </c>
      <c r="Q314" s="4">
        <v>0</v>
      </c>
      <c r="R314" s="4">
        <v>0</v>
      </c>
      <c r="S314" s="4">
        <v>0</v>
      </c>
      <c r="T314" s="4">
        <v>0</v>
      </c>
      <c r="U314" s="4">
        <v>0</v>
      </c>
      <c r="V314" s="4">
        <v>0</v>
      </c>
      <c r="W314" s="4">
        <v>0</v>
      </c>
      <c r="X314" s="4">
        <v>0</v>
      </c>
      <c r="Y314" s="27">
        <v>0</v>
      </c>
    </row>
    <row r="315" spans="3:25" ht="25.2" x14ac:dyDescent="0.25">
      <c r="C315" s="112"/>
      <c r="D315" s="109"/>
      <c r="E315" s="9" t="s">
        <v>41</v>
      </c>
      <c r="F315" s="12"/>
      <c r="G315" s="8">
        <v>351</v>
      </c>
      <c r="H315" s="16">
        <v>74</v>
      </c>
      <c r="I315" s="1">
        <v>99</v>
      </c>
      <c r="J315" s="1">
        <v>75</v>
      </c>
      <c r="K315" s="1">
        <v>65</v>
      </c>
      <c r="L315" s="1">
        <v>27</v>
      </c>
      <c r="M315" s="1">
        <v>11</v>
      </c>
      <c r="N315" s="1">
        <v>0</v>
      </c>
      <c r="O315" s="1">
        <v>0</v>
      </c>
      <c r="P315" s="1">
        <v>0</v>
      </c>
      <c r="Q315" s="1">
        <v>0</v>
      </c>
      <c r="R315" s="1">
        <v>0</v>
      </c>
      <c r="S315" s="1">
        <v>0</v>
      </c>
      <c r="T315" s="1">
        <v>0</v>
      </c>
      <c r="U315" s="1">
        <v>0</v>
      </c>
      <c r="V315" s="1">
        <v>0</v>
      </c>
      <c r="W315" s="1">
        <v>0</v>
      </c>
      <c r="X315" s="1">
        <v>0</v>
      </c>
      <c r="Y315" s="18">
        <v>0</v>
      </c>
    </row>
    <row r="316" spans="3:25" x14ac:dyDescent="0.25">
      <c r="C316" s="112"/>
      <c r="D316" s="109"/>
      <c r="E316" s="9" t="s">
        <v>42</v>
      </c>
      <c r="F316" s="12"/>
      <c r="G316" s="13">
        <v>9</v>
      </c>
      <c r="H316" s="24">
        <v>6</v>
      </c>
      <c r="I316" s="3">
        <v>3</v>
      </c>
      <c r="J316" s="3">
        <v>0</v>
      </c>
      <c r="K316" s="3">
        <v>0</v>
      </c>
      <c r="L316" s="3">
        <v>0</v>
      </c>
      <c r="M316" s="3">
        <v>0</v>
      </c>
      <c r="N316" s="3">
        <v>0</v>
      </c>
      <c r="O316" s="3">
        <v>0</v>
      </c>
      <c r="P316" s="3">
        <v>0</v>
      </c>
      <c r="Q316" s="3">
        <v>0</v>
      </c>
      <c r="R316" s="3">
        <v>0</v>
      </c>
      <c r="S316" s="3">
        <v>0</v>
      </c>
      <c r="T316" s="3">
        <v>0</v>
      </c>
      <c r="U316" s="3">
        <v>0</v>
      </c>
      <c r="V316" s="3">
        <v>0</v>
      </c>
      <c r="W316" s="3">
        <v>0</v>
      </c>
      <c r="X316" s="3">
        <v>0</v>
      </c>
      <c r="Y316" s="26">
        <v>0</v>
      </c>
    </row>
    <row r="317" spans="3:25" x14ac:dyDescent="0.25">
      <c r="C317" s="112"/>
      <c r="D317" s="109"/>
      <c r="E317" s="9" t="s">
        <v>43</v>
      </c>
      <c r="F317" s="12"/>
      <c r="G317" s="8">
        <v>64</v>
      </c>
      <c r="H317" s="16">
        <v>18</v>
      </c>
      <c r="I317" s="1">
        <v>19</v>
      </c>
      <c r="J317" s="1">
        <v>12</v>
      </c>
      <c r="K317" s="1">
        <v>8</v>
      </c>
      <c r="L317" s="1">
        <v>6</v>
      </c>
      <c r="M317" s="1">
        <v>1</v>
      </c>
      <c r="N317" s="1">
        <v>0</v>
      </c>
      <c r="O317" s="1">
        <v>0</v>
      </c>
      <c r="P317" s="1">
        <v>0</v>
      </c>
      <c r="Q317" s="1">
        <v>0</v>
      </c>
      <c r="R317" s="1">
        <v>0</v>
      </c>
      <c r="S317" s="1">
        <v>0</v>
      </c>
      <c r="T317" s="1">
        <v>0</v>
      </c>
      <c r="U317" s="1">
        <v>0</v>
      </c>
      <c r="V317" s="1">
        <v>0</v>
      </c>
      <c r="W317" s="1">
        <v>0</v>
      </c>
      <c r="X317" s="1">
        <v>0</v>
      </c>
      <c r="Y317" s="18">
        <v>0</v>
      </c>
    </row>
    <row r="318" spans="3:25" x14ac:dyDescent="0.25">
      <c r="C318" s="112"/>
      <c r="D318" s="109"/>
      <c r="E318" s="9" t="s">
        <v>44</v>
      </c>
      <c r="F318" s="12"/>
      <c r="G318" s="13">
        <v>19</v>
      </c>
      <c r="H318" s="24">
        <v>4</v>
      </c>
      <c r="I318" s="3">
        <v>3</v>
      </c>
      <c r="J318" s="3">
        <v>5</v>
      </c>
      <c r="K318" s="3">
        <v>4</v>
      </c>
      <c r="L318" s="3">
        <v>3</v>
      </c>
      <c r="M318" s="3">
        <v>0</v>
      </c>
      <c r="N318" s="3">
        <v>0</v>
      </c>
      <c r="O318" s="3">
        <v>0</v>
      </c>
      <c r="P318" s="3">
        <v>0</v>
      </c>
      <c r="Q318" s="3">
        <v>0</v>
      </c>
      <c r="R318" s="3">
        <v>0</v>
      </c>
      <c r="S318" s="3">
        <v>0</v>
      </c>
      <c r="T318" s="3">
        <v>0</v>
      </c>
      <c r="U318" s="3">
        <v>0</v>
      </c>
      <c r="V318" s="3">
        <v>0</v>
      </c>
      <c r="W318" s="3">
        <v>0</v>
      </c>
      <c r="X318" s="3">
        <v>0</v>
      </c>
      <c r="Y318" s="26">
        <v>0</v>
      </c>
    </row>
    <row r="319" spans="3:25" ht="25.2" x14ac:dyDescent="0.25">
      <c r="C319" s="112"/>
      <c r="D319" s="109"/>
      <c r="E319" s="9" t="s">
        <v>45</v>
      </c>
      <c r="F319" s="12"/>
      <c r="G319" s="13">
        <v>30</v>
      </c>
      <c r="H319" s="24">
        <v>12</v>
      </c>
      <c r="I319" s="3">
        <v>12</v>
      </c>
      <c r="J319" s="3">
        <v>4</v>
      </c>
      <c r="K319" s="3">
        <v>1</v>
      </c>
      <c r="L319" s="3">
        <v>1</v>
      </c>
      <c r="M319" s="3">
        <v>0</v>
      </c>
      <c r="N319" s="3">
        <v>0</v>
      </c>
      <c r="O319" s="3">
        <v>0</v>
      </c>
      <c r="P319" s="3">
        <v>0</v>
      </c>
      <c r="Q319" s="3">
        <v>0</v>
      </c>
      <c r="R319" s="3">
        <v>0</v>
      </c>
      <c r="S319" s="3">
        <v>0</v>
      </c>
      <c r="T319" s="3">
        <v>0</v>
      </c>
      <c r="U319" s="3">
        <v>0</v>
      </c>
      <c r="V319" s="3">
        <v>0</v>
      </c>
      <c r="W319" s="3">
        <v>0</v>
      </c>
      <c r="X319" s="3">
        <v>0</v>
      </c>
      <c r="Y319" s="26">
        <v>0</v>
      </c>
    </row>
    <row r="320" spans="3:25" x14ac:dyDescent="0.25">
      <c r="C320" s="112"/>
      <c r="D320" s="109"/>
      <c r="E320" s="9" t="s">
        <v>38</v>
      </c>
      <c r="F320" s="12"/>
      <c r="G320" s="13">
        <v>23</v>
      </c>
      <c r="H320" s="24">
        <v>7</v>
      </c>
      <c r="I320" s="3">
        <v>12</v>
      </c>
      <c r="J320" s="3">
        <v>2</v>
      </c>
      <c r="K320" s="3">
        <v>2</v>
      </c>
      <c r="L320" s="3">
        <v>0</v>
      </c>
      <c r="M320" s="3">
        <v>0</v>
      </c>
      <c r="N320" s="3">
        <v>0</v>
      </c>
      <c r="O320" s="3">
        <v>0</v>
      </c>
      <c r="P320" s="3">
        <v>0</v>
      </c>
      <c r="Q320" s="3">
        <v>0</v>
      </c>
      <c r="R320" s="3">
        <v>0</v>
      </c>
      <c r="S320" s="3">
        <v>0</v>
      </c>
      <c r="T320" s="3">
        <v>0</v>
      </c>
      <c r="U320" s="3">
        <v>0</v>
      </c>
      <c r="V320" s="3">
        <v>0</v>
      </c>
      <c r="W320" s="3">
        <v>0</v>
      </c>
      <c r="X320" s="3">
        <v>0</v>
      </c>
      <c r="Y320" s="26">
        <v>0</v>
      </c>
    </row>
    <row r="321" spans="3:25" ht="25.2" x14ac:dyDescent="0.25">
      <c r="C321" s="112"/>
      <c r="D321" s="108" t="s">
        <v>23</v>
      </c>
      <c r="E321" s="10" t="s">
        <v>40</v>
      </c>
      <c r="F321" s="11"/>
      <c r="G321" s="14">
        <v>202</v>
      </c>
      <c r="H321" s="25">
        <v>0</v>
      </c>
      <c r="I321" s="4">
        <v>0</v>
      </c>
      <c r="J321" s="4">
        <v>0</v>
      </c>
      <c r="K321" s="4">
        <v>0</v>
      </c>
      <c r="L321" s="4">
        <v>0</v>
      </c>
      <c r="M321" s="4">
        <v>0</v>
      </c>
      <c r="N321" s="4">
        <v>43</v>
      </c>
      <c r="O321" s="4">
        <v>30</v>
      </c>
      <c r="P321" s="4">
        <v>54</v>
      </c>
      <c r="Q321" s="4">
        <v>47</v>
      </c>
      <c r="R321" s="4">
        <v>17</v>
      </c>
      <c r="S321" s="4">
        <v>11</v>
      </c>
      <c r="T321" s="4">
        <v>0</v>
      </c>
      <c r="U321" s="4">
        <v>0</v>
      </c>
      <c r="V321" s="4">
        <v>0</v>
      </c>
      <c r="W321" s="4">
        <v>0</v>
      </c>
      <c r="X321" s="4">
        <v>0</v>
      </c>
      <c r="Y321" s="27">
        <v>0</v>
      </c>
    </row>
    <row r="322" spans="3:25" ht="25.2" x14ac:dyDescent="0.25">
      <c r="C322" s="112"/>
      <c r="D322" s="109"/>
      <c r="E322" s="9" t="s">
        <v>41</v>
      </c>
      <c r="F322" s="12"/>
      <c r="G322" s="8">
        <v>253</v>
      </c>
      <c r="H322" s="16">
        <v>0</v>
      </c>
      <c r="I322" s="1">
        <v>0</v>
      </c>
      <c r="J322" s="1">
        <v>0</v>
      </c>
      <c r="K322" s="1">
        <v>0</v>
      </c>
      <c r="L322" s="1">
        <v>0</v>
      </c>
      <c r="M322" s="1">
        <v>0</v>
      </c>
      <c r="N322" s="1">
        <v>64</v>
      </c>
      <c r="O322" s="1">
        <v>58</v>
      </c>
      <c r="P322" s="1">
        <v>75</v>
      </c>
      <c r="Q322" s="1">
        <v>38</v>
      </c>
      <c r="R322" s="1">
        <v>15</v>
      </c>
      <c r="S322" s="1">
        <v>3</v>
      </c>
      <c r="T322" s="1">
        <v>0</v>
      </c>
      <c r="U322" s="1">
        <v>0</v>
      </c>
      <c r="V322" s="1">
        <v>0</v>
      </c>
      <c r="W322" s="1">
        <v>0</v>
      </c>
      <c r="X322" s="1">
        <v>0</v>
      </c>
      <c r="Y322" s="18">
        <v>0</v>
      </c>
    </row>
    <row r="323" spans="3:25" x14ac:dyDescent="0.25">
      <c r="C323" s="112"/>
      <c r="D323" s="109"/>
      <c r="E323" s="9" t="s">
        <v>42</v>
      </c>
      <c r="F323" s="12"/>
      <c r="G323" s="13">
        <v>11</v>
      </c>
      <c r="H323" s="24">
        <v>0</v>
      </c>
      <c r="I323" s="3">
        <v>0</v>
      </c>
      <c r="J323" s="3">
        <v>0</v>
      </c>
      <c r="K323" s="3">
        <v>0</v>
      </c>
      <c r="L323" s="3">
        <v>0</v>
      </c>
      <c r="M323" s="3">
        <v>0</v>
      </c>
      <c r="N323" s="3">
        <v>7</v>
      </c>
      <c r="O323" s="3">
        <v>3</v>
      </c>
      <c r="P323" s="3">
        <v>1</v>
      </c>
      <c r="Q323" s="3">
        <v>0</v>
      </c>
      <c r="R323" s="3">
        <v>0</v>
      </c>
      <c r="S323" s="3">
        <v>0</v>
      </c>
      <c r="T323" s="3">
        <v>0</v>
      </c>
      <c r="U323" s="3">
        <v>0</v>
      </c>
      <c r="V323" s="3">
        <v>0</v>
      </c>
      <c r="W323" s="3">
        <v>0</v>
      </c>
      <c r="X323" s="3">
        <v>0</v>
      </c>
      <c r="Y323" s="26">
        <v>0</v>
      </c>
    </row>
    <row r="324" spans="3:25" x14ac:dyDescent="0.25">
      <c r="C324" s="112"/>
      <c r="D324" s="109"/>
      <c r="E324" s="9" t="s">
        <v>43</v>
      </c>
      <c r="F324" s="12"/>
      <c r="G324" s="8">
        <v>98</v>
      </c>
      <c r="H324" s="16">
        <v>0</v>
      </c>
      <c r="I324" s="1">
        <v>0</v>
      </c>
      <c r="J324" s="1">
        <v>0</v>
      </c>
      <c r="K324" s="1">
        <v>0</v>
      </c>
      <c r="L324" s="1">
        <v>0</v>
      </c>
      <c r="M324" s="1">
        <v>0</v>
      </c>
      <c r="N324" s="1">
        <v>31</v>
      </c>
      <c r="O324" s="1">
        <v>18</v>
      </c>
      <c r="P324" s="1">
        <v>20</v>
      </c>
      <c r="Q324" s="1">
        <v>16</v>
      </c>
      <c r="R324" s="1">
        <v>10</v>
      </c>
      <c r="S324" s="1">
        <v>3</v>
      </c>
      <c r="T324" s="1">
        <v>0</v>
      </c>
      <c r="U324" s="1">
        <v>0</v>
      </c>
      <c r="V324" s="1">
        <v>0</v>
      </c>
      <c r="W324" s="1">
        <v>0</v>
      </c>
      <c r="X324" s="1">
        <v>0</v>
      </c>
      <c r="Y324" s="18">
        <v>0</v>
      </c>
    </row>
    <row r="325" spans="3:25" x14ac:dyDescent="0.25">
      <c r="C325" s="112"/>
      <c r="D325" s="109"/>
      <c r="E325" s="9" t="s">
        <v>44</v>
      </c>
      <c r="F325" s="12"/>
      <c r="G325" s="13">
        <v>31</v>
      </c>
      <c r="H325" s="24">
        <v>0</v>
      </c>
      <c r="I325" s="3">
        <v>0</v>
      </c>
      <c r="J325" s="3">
        <v>0</v>
      </c>
      <c r="K325" s="3">
        <v>0</v>
      </c>
      <c r="L325" s="3">
        <v>0</v>
      </c>
      <c r="M325" s="3">
        <v>0</v>
      </c>
      <c r="N325" s="3">
        <v>11</v>
      </c>
      <c r="O325" s="3">
        <v>6</v>
      </c>
      <c r="P325" s="3">
        <v>10</v>
      </c>
      <c r="Q325" s="3">
        <v>1</v>
      </c>
      <c r="R325" s="3">
        <v>2</v>
      </c>
      <c r="S325" s="3">
        <v>1</v>
      </c>
      <c r="T325" s="3">
        <v>0</v>
      </c>
      <c r="U325" s="3">
        <v>0</v>
      </c>
      <c r="V325" s="3">
        <v>0</v>
      </c>
      <c r="W325" s="3">
        <v>0</v>
      </c>
      <c r="X325" s="3">
        <v>0</v>
      </c>
      <c r="Y325" s="26">
        <v>0</v>
      </c>
    </row>
    <row r="326" spans="3:25" ht="25.2" x14ac:dyDescent="0.25">
      <c r="C326" s="112"/>
      <c r="D326" s="109"/>
      <c r="E326" s="9" t="s">
        <v>45</v>
      </c>
      <c r="F326" s="12"/>
      <c r="G326" s="13">
        <v>23</v>
      </c>
      <c r="H326" s="24">
        <v>0</v>
      </c>
      <c r="I326" s="3">
        <v>0</v>
      </c>
      <c r="J326" s="3">
        <v>0</v>
      </c>
      <c r="K326" s="3">
        <v>0</v>
      </c>
      <c r="L326" s="3">
        <v>0</v>
      </c>
      <c r="M326" s="3">
        <v>0</v>
      </c>
      <c r="N326" s="3">
        <v>4</v>
      </c>
      <c r="O326" s="3">
        <v>8</v>
      </c>
      <c r="P326" s="3">
        <v>9</v>
      </c>
      <c r="Q326" s="3">
        <v>1</v>
      </c>
      <c r="R326" s="3">
        <v>1</v>
      </c>
      <c r="S326" s="3">
        <v>0</v>
      </c>
      <c r="T326" s="3">
        <v>0</v>
      </c>
      <c r="U326" s="3">
        <v>0</v>
      </c>
      <c r="V326" s="3">
        <v>0</v>
      </c>
      <c r="W326" s="3">
        <v>0</v>
      </c>
      <c r="X326" s="3">
        <v>0</v>
      </c>
      <c r="Y326" s="26">
        <v>0</v>
      </c>
    </row>
    <row r="327" spans="3:25" x14ac:dyDescent="0.25">
      <c r="C327" s="112"/>
      <c r="D327" s="109"/>
      <c r="E327" s="9" t="s">
        <v>38</v>
      </c>
      <c r="F327" s="12"/>
      <c r="G327" s="13">
        <v>14</v>
      </c>
      <c r="H327" s="24">
        <v>0</v>
      </c>
      <c r="I327" s="3">
        <v>0</v>
      </c>
      <c r="J327" s="3">
        <v>0</v>
      </c>
      <c r="K327" s="3">
        <v>0</v>
      </c>
      <c r="L327" s="3">
        <v>0</v>
      </c>
      <c r="M327" s="3">
        <v>0</v>
      </c>
      <c r="N327" s="3">
        <v>7</v>
      </c>
      <c r="O327" s="3">
        <v>1</v>
      </c>
      <c r="P327" s="3">
        <v>2</v>
      </c>
      <c r="Q327" s="3">
        <v>1</v>
      </c>
      <c r="R327" s="3">
        <v>2</v>
      </c>
      <c r="S327" s="3">
        <v>1</v>
      </c>
      <c r="T327" s="3">
        <v>0</v>
      </c>
      <c r="U327" s="3">
        <v>0</v>
      </c>
      <c r="V327" s="3">
        <v>0</v>
      </c>
      <c r="W327" s="3">
        <v>0</v>
      </c>
      <c r="X327" s="3">
        <v>0</v>
      </c>
      <c r="Y327" s="26">
        <v>0</v>
      </c>
    </row>
    <row r="328" spans="3:25" x14ac:dyDescent="0.25">
      <c r="C328" s="108" t="s">
        <v>46</v>
      </c>
      <c r="D328" s="106" t="s">
        <v>21</v>
      </c>
      <c r="E328" s="10" t="s">
        <v>47</v>
      </c>
      <c r="F328" s="11"/>
      <c r="G328" s="14">
        <v>815</v>
      </c>
      <c r="H328" s="25">
        <v>91</v>
      </c>
      <c r="I328" s="4">
        <v>125</v>
      </c>
      <c r="J328" s="4">
        <v>83</v>
      </c>
      <c r="K328" s="4">
        <v>77</v>
      </c>
      <c r="L328" s="4">
        <v>34</v>
      </c>
      <c r="M328" s="4">
        <v>10</v>
      </c>
      <c r="N328" s="4">
        <v>91</v>
      </c>
      <c r="O328" s="4">
        <v>90</v>
      </c>
      <c r="P328" s="4">
        <v>98</v>
      </c>
      <c r="Q328" s="4">
        <v>74</v>
      </c>
      <c r="R328" s="4">
        <v>31</v>
      </c>
      <c r="S328" s="4">
        <v>11</v>
      </c>
      <c r="T328" s="4">
        <v>0</v>
      </c>
      <c r="U328" s="4">
        <v>0</v>
      </c>
      <c r="V328" s="4">
        <v>0</v>
      </c>
      <c r="W328" s="4">
        <v>0</v>
      </c>
      <c r="X328" s="4">
        <v>0</v>
      </c>
      <c r="Y328" s="27">
        <v>0</v>
      </c>
    </row>
    <row r="329" spans="3:25" ht="25.2" x14ac:dyDescent="0.25">
      <c r="C329" s="112"/>
      <c r="D329" s="107"/>
      <c r="E329" s="9" t="s">
        <v>48</v>
      </c>
      <c r="F329" s="12"/>
      <c r="G329" s="8">
        <v>86</v>
      </c>
      <c r="H329" s="16">
        <v>7</v>
      </c>
      <c r="I329" s="1">
        <v>8</v>
      </c>
      <c r="J329" s="1">
        <v>7</v>
      </c>
      <c r="K329" s="1">
        <v>6</v>
      </c>
      <c r="L329" s="1">
        <v>2</v>
      </c>
      <c r="M329" s="1">
        <v>1</v>
      </c>
      <c r="N329" s="1">
        <v>7</v>
      </c>
      <c r="O329" s="1">
        <v>8</v>
      </c>
      <c r="P329" s="1">
        <v>15</v>
      </c>
      <c r="Q329" s="1">
        <v>16</v>
      </c>
      <c r="R329" s="1">
        <v>7</v>
      </c>
      <c r="S329" s="1">
        <v>2</v>
      </c>
      <c r="T329" s="1">
        <v>0</v>
      </c>
      <c r="U329" s="1">
        <v>0</v>
      </c>
      <c r="V329" s="1">
        <v>0</v>
      </c>
      <c r="W329" s="1">
        <v>0</v>
      </c>
      <c r="X329" s="1">
        <v>0</v>
      </c>
      <c r="Y329" s="18">
        <v>0</v>
      </c>
    </row>
    <row r="330" spans="3:25" x14ac:dyDescent="0.25">
      <c r="C330" s="112"/>
      <c r="D330" s="107"/>
      <c r="E330" s="9" t="s">
        <v>49</v>
      </c>
      <c r="F330" s="12"/>
      <c r="G330" s="13">
        <v>46</v>
      </c>
      <c r="H330" s="24">
        <v>7</v>
      </c>
      <c r="I330" s="3">
        <v>5</v>
      </c>
      <c r="J330" s="3">
        <v>6</v>
      </c>
      <c r="K330" s="3">
        <v>1</v>
      </c>
      <c r="L330" s="3">
        <v>1</v>
      </c>
      <c r="M330" s="3">
        <v>0</v>
      </c>
      <c r="N330" s="3">
        <v>14</v>
      </c>
      <c r="O330" s="3">
        <v>2</v>
      </c>
      <c r="P330" s="3">
        <v>6</v>
      </c>
      <c r="Q330" s="3">
        <v>1</v>
      </c>
      <c r="R330" s="3">
        <v>1</v>
      </c>
      <c r="S330" s="3">
        <v>2</v>
      </c>
      <c r="T330" s="3">
        <v>0</v>
      </c>
      <c r="U330" s="3">
        <v>0</v>
      </c>
      <c r="V330" s="3">
        <v>0</v>
      </c>
      <c r="W330" s="3">
        <v>0</v>
      </c>
      <c r="X330" s="3">
        <v>0</v>
      </c>
      <c r="Y330" s="26">
        <v>0</v>
      </c>
    </row>
    <row r="331" spans="3:25" ht="25.2" x14ac:dyDescent="0.25">
      <c r="C331" s="112"/>
      <c r="D331" s="107"/>
      <c r="E331" s="9" t="s">
        <v>50</v>
      </c>
      <c r="F331" s="12"/>
      <c r="G331" s="8">
        <v>95</v>
      </c>
      <c r="H331" s="16">
        <v>10</v>
      </c>
      <c r="I331" s="1">
        <v>13</v>
      </c>
      <c r="J331" s="1">
        <v>13</v>
      </c>
      <c r="K331" s="1">
        <v>7</v>
      </c>
      <c r="L331" s="1">
        <v>2</v>
      </c>
      <c r="M331" s="1">
        <v>2</v>
      </c>
      <c r="N331" s="1">
        <v>15</v>
      </c>
      <c r="O331" s="1">
        <v>5</v>
      </c>
      <c r="P331" s="1">
        <v>15</v>
      </c>
      <c r="Q331" s="1">
        <v>5</v>
      </c>
      <c r="R331" s="1">
        <v>6</v>
      </c>
      <c r="S331" s="1">
        <v>2</v>
      </c>
      <c r="T331" s="1">
        <v>0</v>
      </c>
      <c r="U331" s="1">
        <v>0</v>
      </c>
      <c r="V331" s="1">
        <v>0</v>
      </c>
      <c r="W331" s="1">
        <v>0</v>
      </c>
      <c r="X331" s="1">
        <v>0</v>
      </c>
      <c r="Y331" s="18">
        <v>0</v>
      </c>
    </row>
    <row r="332" spans="3:25" ht="25.2" x14ac:dyDescent="0.25">
      <c r="C332" s="112"/>
      <c r="D332" s="107"/>
      <c r="E332" s="9" t="s">
        <v>51</v>
      </c>
      <c r="F332" s="12"/>
      <c r="G332" s="13">
        <v>30</v>
      </c>
      <c r="H332" s="24">
        <v>3</v>
      </c>
      <c r="I332" s="3">
        <v>3</v>
      </c>
      <c r="J332" s="3">
        <v>3</v>
      </c>
      <c r="K332" s="3">
        <v>1</v>
      </c>
      <c r="L332" s="3">
        <v>0</v>
      </c>
      <c r="M332" s="3">
        <v>0</v>
      </c>
      <c r="N332" s="3">
        <v>10</v>
      </c>
      <c r="O332" s="3">
        <v>1</v>
      </c>
      <c r="P332" s="3">
        <v>8</v>
      </c>
      <c r="Q332" s="3">
        <v>1</v>
      </c>
      <c r="R332" s="3">
        <v>0</v>
      </c>
      <c r="S332" s="3">
        <v>0</v>
      </c>
      <c r="T332" s="3">
        <v>0</v>
      </c>
      <c r="U332" s="3">
        <v>0</v>
      </c>
      <c r="V332" s="3">
        <v>0</v>
      </c>
      <c r="W332" s="3">
        <v>0</v>
      </c>
      <c r="X332" s="3">
        <v>0</v>
      </c>
      <c r="Y332" s="26">
        <v>0</v>
      </c>
    </row>
    <row r="333" spans="3:25" x14ac:dyDescent="0.25">
      <c r="C333" s="112"/>
      <c r="D333" s="107"/>
      <c r="E333" s="9" t="s">
        <v>52</v>
      </c>
      <c r="F333" s="12"/>
      <c r="G333" s="13">
        <v>8</v>
      </c>
      <c r="H333" s="24">
        <v>1</v>
      </c>
      <c r="I333" s="3">
        <v>0</v>
      </c>
      <c r="J333" s="3">
        <v>0</v>
      </c>
      <c r="K333" s="3">
        <v>1</v>
      </c>
      <c r="L333" s="3">
        <v>0</v>
      </c>
      <c r="M333" s="3">
        <v>1</v>
      </c>
      <c r="N333" s="3">
        <v>0</v>
      </c>
      <c r="O333" s="3">
        <v>0</v>
      </c>
      <c r="P333" s="3">
        <v>3</v>
      </c>
      <c r="Q333" s="3">
        <v>1</v>
      </c>
      <c r="R333" s="3">
        <v>0</v>
      </c>
      <c r="S333" s="3">
        <v>1</v>
      </c>
      <c r="T333" s="3">
        <v>0</v>
      </c>
      <c r="U333" s="3">
        <v>0</v>
      </c>
      <c r="V333" s="3">
        <v>0</v>
      </c>
      <c r="W333" s="3">
        <v>0</v>
      </c>
      <c r="X333" s="3">
        <v>0</v>
      </c>
      <c r="Y333" s="26">
        <v>0</v>
      </c>
    </row>
    <row r="334" spans="3:25" x14ac:dyDescent="0.25">
      <c r="C334" s="112"/>
      <c r="D334" s="107"/>
      <c r="E334" s="9" t="s">
        <v>53</v>
      </c>
      <c r="F334" s="12"/>
      <c r="G334" s="13">
        <v>23</v>
      </c>
      <c r="H334" s="24">
        <v>1</v>
      </c>
      <c r="I334" s="3">
        <v>5</v>
      </c>
      <c r="J334" s="3">
        <v>1</v>
      </c>
      <c r="K334" s="3">
        <v>1</v>
      </c>
      <c r="L334" s="3">
        <v>2</v>
      </c>
      <c r="M334" s="3">
        <v>2</v>
      </c>
      <c r="N334" s="3">
        <v>4</v>
      </c>
      <c r="O334" s="3">
        <v>1</v>
      </c>
      <c r="P334" s="3">
        <v>3</v>
      </c>
      <c r="Q334" s="3">
        <v>3</v>
      </c>
      <c r="R334" s="3">
        <v>0</v>
      </c>
      <c r="S334" s="3">
        <v>0</v>
      </c>
      <c r="T334" s="3">
        <v>0</v>
      </c>
      <c r="U334" s="3">
        <v>0</v>
      </c>
      <c r="V334" s="3">
        <v>0</v>
      </c>
      <c r="W334" s="3">
        <v>0</v>
      </c>
      <c r="X334" s="3">
        <v>0</v>
      </c>
      <c r="Y334" s="26">
        <v>0</v>
      </c>
    </row>
    <row r="335" spans="3:25" x14ac:dyDescent="0.25">
      <c r="C335" s="112"/>
      <c r="D335" s="107"/>
      <c r="E335" s="9" t="s">
        <v>38</v>
      </c>
      <c r="F335" s="12"/>
      <c r="G335" s="13">
        <v>1</v>
      </c>
      <c r="H335" s="24">
        <v>0</v>
      </c>
      <c r="I335" s="3">
        <v>0</v>
      </c>
      <c r="J335" s="3">
        <v>0</v>
      </c>
      <c r="K335" s="3">
        <v>0</v>
      </c>
      <c r="L335" s="3">
        <v>0</v>
      </c>
      <c r="M335" s="3">
        <v>0</v>
      </c>
      <c r="N335" s="3">
        <v>0</v>
      </c>
      <c r="O335" s="3">
        <v>1</v>
      </c>
      <c r="P335" s="3">
        <v>0</v>
      </c>
      <c r="Q335" s="3">
        <v>0</v>
      </c>
      <c r="R335" s="3">
        <v>0</v>
      </c>
      <c r="S335" s="3">
        <v>0</v>
      </c>
      <c r="T335" s="3">
        <v>0</v>
      </c>
      <c r="U335" s="3">
        <v>0</v>
      </c>
      <c r="V335" s="3">
        <v>0</v>
      </c>
      <c r="W335" s="3">
        <v>0</v>
      </c>
      <c r="X335" s="3">
        <v>0</v>
      </c>
      <c r="Y335" s="26">
        <v>0</v>
      </c>
    </row>
    <row r="336" spans="3:25" x14ac:dyDescent="0.25">
      <c r="C336" s="112"/>
      <c r="D336" s="107"/>
      <c r="E336" s="9" t="s">
        <v>54</v>
      </c>
      <c r="F336" s="12"/>
      <c r="G336" s="8">
        <v>901</v>
      </c>
      <c r="H336" s="16">
        <v>98</v>
      </c>
      <c r="I336" s="1">
        <v>133</v>
      </c>
      <c r="J336" s="1">
        <v>90</v>
      </c>
      <c r="K336" s="1">
        <v>83</v>
      </c>
      <c r="L336" s="1">
        <v>36</v>
      </c>
      <c r="M336" s="1">
        <v>11</v>
      </c>
      <c r="N336" s="1">
        <v>98</v>
      </c>
      <c r="O336" s="1">
        <v>98</v>
      </c>
      <c r="P336" s="1">
        <v>113</v>
      </c>
      <c r="Q336" s="1">
        <v>90</v>
      </c>
      <c r="R336" s="1">
        <v>38</v>
      </c>
      <c r="S336" s="1">
        <v>13</v>
      </c>
      <c r="T336" s="1">
        <v>0</v>
      </c>
      <c r="U336" s="1">
        <v>0</v>
      </c>
      <c r="V336" s="1">
        <v>0</v>
      </c>
      <c r="W336" s="1">
        <v>0</v>
      </c>
      <c r="X336" s="1">
        <v>0</v>
      </c>
      <c r="Y336" s="18">
        <v>0</v>
      </c>
    </row>
    <row r="337" spans="2:25" x14ac:dyDescent="0.25">
      <c r="C337" s="112"/>
      <c r="D337" s="107"/>
      <c r="E337" s="9" t="s">
        <v>55</v>
      </c>
      <c r="F337" s="12"/>
      <c r="G337" s="8">
        <v>171</v>
      </c>
      <c r="H337" s="16">
        <v>20</v>
      </c>
      <c r="I337" s="1">
        <v>21</v>
      </c>
      <c r="J337" s="1">
        <v>22</v>
      </c>
      <c r="K337" s="1">
        <v>9</v>
      </c>
      <c r="L337" s="1">
        <v>3</v>
      </c>
      <c r="M337" s="1">
        <v>2</v>
      </c>
      <c r="N337" s="1">
        <v>39</v>
      </c>
      <c r="O337" s="1">
        <v>8</v>
      </c>
      <c r="P337" s="1">
        <v>29</v>
      </c>
      <c r="Q337" s="1">
        <v>7</v>
      </c>
      <c r="R337" s="1">
        <v>7</v>
      </c>
      <c r="S337" s="1">
        <v>4</v>
      </c>
      <c r="T337" s="1">
        <v>0</v>
      </c>
      <c r="U337" s="1">
        <v>0</v>
      </c>
      <c r="V337" s="1">
        <v>0</v>
      </c>
      <c r="W337" s="1">
        <v>0</v>
      </c>
      <c r="X337" s="1">
        <v>0</v>
      </c>
      <c r="Y337" s="18">
        <v>0</v>
      </c>
    </row>
    <row r="338" spans="2:25" x14ac:dyDescent="0.25">
      <c r="C338" s="108" t="s">
        <v>56</v>
      </c>
      <c r="D338" s="106" t="s">
        <v>21</v>
      </c>
      <c r="E338" s="10" t="s">
        <v>57</v>
      </c>
      <c r="F338" s="11"/>
      <c r="G338" s="14">
        <v>465</v>
      </c>
      <c r="H338" s="25">
        <v>60</v>
      </c>
      <c r="I338" s="4">
        <v>61</v>
      </c>
      <c r="J338" s="4">
        <v>52</v>
      </c>
      <c r="K338" s="4">
        <v>44</v>
      </c>
      <c r="L338" s="4">
        <v>18</v>
      </c>
      <c r="M338" s="4">
        <v>8</v>
      </c>
      <c r="N338" s="4">
        <v>48</v>
      </c>
      <c r="O338" s="4">
        <v>33</v>
      </c>
      <c r="P338" s="4">
        <v>66</v>
      </c>
      <c r="Q338" s="4">
        <v>45</v>
      </c>
      <c r="R338" s="4">
        <v>19</v>
      </c>
      <c r="S338" s="4">
        <v>11</v>
      </c>
      <c r="T338" s="4">
        <v>0</v>
      </c>
      <c r="U338" s="4">
        <v>0</v>
      </c>
      <c r="V338" s="4">
        <v>0</v>
      </c>
      <c r="W338" s="4">
        <v>0</v>
      </c>
      <c r="X338" s="4">
        <v>0</v>
      </c>
      <c r="Y338" s="27">
        <v>0</v>
      </c>
    </row>
    <row r="339" spans="2:25" x14ac:dyDescent="0.25">
      <c r="C339" s="112"/>
      <c r="D339" s="107"/>
      <c r="E339" s="9" t="s">
        <v>58</v>
      </c>
      <c r="F339" s="12"/>
      <c r="G339" s="8">
        <v>396</v>
      </c>
      <c r="H339" s="16">
        <v>43</v>
      </c>
      <c r="I339" s="1">
        <v>58</v>
      </c>
      <c r="J339" s="1">
        <v>30</v>
      </c>
      <c r="K339" s="1">
        <v>32</v>
      </c>
      <c r="L339" s="1">
        <v>14</v>
      </c>
      <c r="M339" s="1">
        <v>6</v>
      </c>
      <c r="N339" s="1">
        <v>60</v>
      </c>
      <c r="O339" s="1">
        <v>46</v>
      </c>
      <c r="P339" s="1">
        <v>50</v>
      </c>
      <c r="Q339" s="1">
        <v>39</v>
      </c>
      <c r="R339" s="1">
        <v>16</v>
      </c>
      <c r="S339" s="1">
        <v>2</v>
      </c>
      <c r="T339" s="1">
        <v>0</v>
      </c>
      <c r="U339" s="1">
        <v>0</v>
      </c>
      <c r="V339" s="1">
        <v>0</v>
      </c>
      <c r="W339" s="1">
        <v>0</v>
      </c>
      <c r="X339" s="1">
        <v>0</v>
      </c>
      <c r="Y339" s="18">
        <v>0</v>
      </c>
    </row>
    <row r="340" spans="2:25" x14ac:dyDescent="0.25">
      <c r="C340" s="112"/>
      <c r="D340" s="107"/>
      <c r="E340" s="9" t="s">
        <v>59</v>
      </c>
      <c r="F340" s="12"/>
      <c r="G340" s="8">
        <v>90</v>
      </c>
      <c r="H340" s="16">
        <v>8</v>
      </c>
      <c r="I340" s="1">
        <v>18</v>
      </c>
      <c r="J340" s="1">
        <v>10</v>
      </c>
      <c r="K340" s="1">
        <v>4</v>
      </c>
      <c r="L340" s="1">
        <v>3</v>
      </c>
      <c r="M340" s="1">
        <v>0</v>
      </c>
      <c r="N340" s="1">
        <v>9</v>
      </c>
      <c r="O340" s="1">
        <v>12</v>
      </c>
      <c r="P340" s="1">
        <v>12</v>
      </c>
      <c r="Q340" s="1">
        <v>8</v>
      </c>
      <c r="R340" s="1">
        <v>3</v>
      </c>
      <c r="S340" s="1">
        <v>3</v>
      </c>
      <c r="T340" s="1">
        <v>0</v>
      </c>
      <c r="U340" s="1">
        <v>0</v>
      </c>
      <c r="V340" s="1">
        <v>0</v>
      </c>
      <c r="W340" s="1">
        <v>0</v>
      </c>
      <c r="X340" s="1">
        <v>0</v>
      </c>
      <c r="Y340" s="18">
        <v>0</v>
      </c>
    </row>
    <row r="341" spans="2:25" x14ac:dyDescent="0.25">
      <c r="C341" s="112"/>
      <c r="D341" s="107"/>
      <c r="E341" s="9" t="s">
        <v>60</v>
      </c>
      <c r="F341" s="12"/>
      <c r="G341" s="8">
        <v>153</v>
      </c>
      <c r="H341" s="16">
        <v>9</v>
      </c>
      <c r="I341" s="1">
        <v>22</v>
      </c>
      <c r="J341" s="1">
        <v>21</v>
      </c>
      <c r="K341" s="1">
        <v>14</v>
      </c>
      <c r="L341" s="1">
        <v>6</v>
      </c>
      <c r="M341" s="1">
        <v>2</v>
      </c>
      <c r="N341" s="1">
        <v>24</v>
      </c>
      <c r="O341" s="1">
        <v>17</v>
      </c>
      <c r="P341" s="1">
        <v>20</v>
      </c>
      <c r="Q341" s="1">
        <v>9</v>
      </c>
      <c r="R341" s="1">
        <v>7</v>
      </c>
      <c r="S341" s="1">
        <v>2</v>
      </c>
      <c r="T341" s="1">
        <v>0</v>
      </c>
      <c r="U341" s="1">
        <v>0</v>
      </c>
      <c r="V341" s="1">
        <v>0</v>
      </c>
      <c r="W341" s="1">
        <v>0</v>
      </c>
      <c r="X341" s="1">
        <v>0</v>
      </c>
      <c r="Y341" s="18">
        <v>0</v>
      </c>
    </row>
    <row r="342" spans="2:25" x14ac:dyDescent="0.25">
      <c r="C342" s="108" t="s">
        <v>61</v>
      </c>
      <c r="D342" s="106" t="s">
        <v>21</v>
      </c>
      <c r="E342" s="10" t="s">
        <v>62</v>
      </c>
      <c r="F342" s="11"/>
      <c r="G342" s="14">
        <v>205</v>
      </c>
      <c r="H342" s="25">
        <v>21</v>
      </c>
      <c r="I342" s="4">
        <v>31</v>
      </c>
      <c r="J342" s="4">
        <v>19</v>
      </c>
      <c r="K342" s="4">
        <v>18</v>
      </c>
      <c r="L342" s="4">
        <v>7</v>
      </c>
      <c r="M342" s="4">
        <v>3</v>
      </c>
      <c r="N342" s="4">
        <v>24</v>
      </c>
      <c r="O342" s="4">
        <v>25</v>
      </c>
      <c r="P342" s="4">
        <v>24</v>
      </c>
      <c r="Q342" s="4">
        <v>20</v>
      </c>
      <c r="R342" s="4">
        <v>8</v>
      </c>
      <c r="S342" s="4">
        <v>5</v>
      </c>
      <c r="T342" s="4">
        <v>0</v>
      </c>
      <c r="U342" s="4">
        <v>0</v>
      </c>
      <c r="V342" s="4">
        <v>0</v>
      </c>
      <c r="W342" s="4">
        <v>0</v>
      </c>
      <c r="X342" s="4">
        <v>0</v>
      </c>
      <c r="Y342" s="27">
        <v>0</v>
      </c>
    </row>
    <row r="343" spans="2:25" x14ac:dyDescent="0.25">
      <c r="C343" s="109"/>
      <c r="D343" s="107"/>
      <c r="E343" s="9" t="s">
        <v>63</v>
      </c>
      <c r="F343" s="12"/>
      <c r="G343" s="8">
        <v>256</v>
      </c>
      <c r="H343" s="16">
        <v>23</v>
      </c>
      <c r="I343" s="1">
        <v>37</v>
      </c>
      <c r="J343" s="1">
        <v>34</v>
      </c>
      <c r="K343" s="1">
        <v>19</v>
      </c>
      <c r="L343" s="1">
        <v>9</v>
      </c>
      <c r="M343" s="1">
        <v>4</v>
      </c>
      <c r="N343" s="1">
        <v>33</v>
      </c>
      <c r="O343" s="1">
        <v>23</v>
      </c>
      <c r="P343" s="1">
        <v>39</v>
      </c>
      <c r="Q343" s="1">
        <v>22</v>
      </c>
      <c r="R343" s="1">
        <v>12</v>
      </c>
      <c r="S343" s="1">
        <v>1</v>
      </c>
      <c r="T343" s="1">
        <v>0</v>
      </c>
      <c r="U343" s="1">
        <v>0</v>
      </c>
      <c r="V343" s="1">
        <v>0</v>
      </c>
      <c r="W343" s="1">
        <v>0</v>
      </c>
      <c r="X343" s="1">
        <v>0</v>
      </c>
      <c r="Y343" s="18">
        <v>0</v>
      </c>
    </row>
    <row r="344" spans="2:25" x14ac:dyDescent="0.25">
      <c r="C344" s="109"/>
      <c r="D344" s="107"/>
      <c r="E344" s="9" t="s">
        <v>64</v>
      </c>
      <c r="F344" s="12"/>
      <c r="G344" s="8">
        <v>404</v>
      </c>
      <c r="H344" s="16">
        <v>45</v>
      </c>
      <c r="I344" s="1">
        <v>58</v>
      </c>
      <c r="J344" s="1">
        <v>40</v>
      </c>
      <c r="K344" s="1">
        <v>39</v>
      </c>
      <c r="L344" s="1">
        <v>15</v>
      </c>
      <c r="M344" s="1">
        <v>4</v>
      </c>
      <c r="N344" s="1">
        <v>57</v>
      </c>
      <c r="O344" s="1">
        <v>34</v>
      </c>
      <c r="P344" s="1">
        <v>52</v>
      </c>
      <c r="Q344" s="1">
        <v>43</v>
      </c>
      <c r="R344" s="1">
        <v>11</v>
      </c>
      <c r="S344" s="1">
        <v>6</v>
      </c>
      <c r="T344" s="1">
        <v>0</v>
      </c>
      <c r="U344" s="1">
        <v>0</v>
      </c>
      <c r="V344" s="1">
        <v>0</v>
      </c>
      <c r="W344" s="1">
        <v>0</v>
      </c>
      <c r="X344" s="1">
        <v>0</v>
      </c>
      <c r="Y344" s="18">
        <v>0</v>
      </c>
    </row>
    <row r="345" spans="2:25" x14ac:dyDescent="0.25">
      <c r="C345" s="113"/>
      <c r="D345" s="110"/>
      <c r="E345" s="56" t="s">
        <v>65</v>
      </c>
      <c r="F345" s="48"/>
      <c r="G345" s="61">
        <v>239</v>
      </c>
      <c r="H345" s="65">
        <v>31</v>
      </c>
      <c r="I345" s="35">
        <v>33</v>
      </c>
      <c r="J345" s="35">
        <v>20</v>
      </c>
      <c r="K345" s="35">
        <v>18</v>
      </c>
      <c r="L345" s="35">
        <v>10</v>
      </c>
      <c r="M345" s="35">
        <v>5</v>
      </c>
      <c r="N345" s="35">
        <v>27</v>
      </c>
      <c r="O345" s="35">
        <v>26</v>
      </c>
      <c r="P345" s="35">
        <v>33</v>
      </c>
      <c r="Q345" s="35">
        <v>16</v>
      </c>
      <c r="R345" s="35">
        <v>14</v>
      </c>
      <c r="S345" s="35">
        <v>6</v>
      </c>
      <c r="T345" s="35">
        <v>0</v>
      </c>
      <c r="U345" s="35">
        <v>0</v>
      </c>
      <c r="V345" s="35">
        <v>0</v>
      </c>
      <c r="W345" s="35">
        <v>0</v>
      </c>
      <c r="X345" s="35">
        <v>0</v>
      </c>
      <c r="Y345" s="66">
        <v>0</v>
      </c>
    </row>
    <row r="347" spans="2:25" x14ac:dyDescent="0.25">
      <c r="B347" s="54" t="str">
        <f xml:space="preserve"> HYPERLINK("#'目次'!B11", "[5]")</f>
        <v>[5]</v>
      </c>
      <c r="C347" s="42" t="s">
        <v>128</v>
      </c>
    </row>
    <row r="350" spans="2:25" x14ac:dyDescent="0.25">
      <c r="C350" s="42" t="s">
        <v>14</v>
      </c>
    </row>
    <row r="351" spans="2:25" ht="50.4" x14ac:dyDescent="0.25">
      <c r="C351" s="102"/>
      <c r="D351" s="103"/>
      <c r="E351" s="103"/>
      <c r="F351" s="103"/>
      <c r="G351" s="53" t="s">
        <v>15</v>
      </c>
      <c r="H351" s="50" t="s">
        <v>34</v>
      </c>
      <c r="I351" s="21" t="s">
        <v>35</v>
      </c>
      <c r="J351" s="21" t="s">
        <v>36</v>
      </c>
      <c r="K351" s="21" t="s">
        <v>37</v>
      </c>
      <c r="L351" s="21" t="s">
        <v>38</v>
      </c>
      <c r="M351" s="57" t="s">
        <v>129</v>
      </c>
    </row>
    <row r="352" spans="2:25" x14ac:dyDescent="0.25">
      <c r="C352" s="104"/>
      <c r="D352" s="105"/>
      <c r="E352" s="105"/>
      <c r="F352" s="105"/>
      <c r="G352" s="47"/>
      <c r="H352" s="60"/>
      <c r="I352" s="22"/>
      <c r="J352" s="22"/>
      <c r="K352" s="22"/>
      <c r="L352" s="22"/>
      <c r="M352" s="55"/>
    </row>
    <row r="353" spans="3:13" x14ac:dyDescent="0.25">
      <c r="C353" s="52"/>
      <c r="D353" s="49"/>
      <c r="E353" s="46" t="s">
        <v>15</v>
      </c>
      <c r="F353" s="51"/>
      <c r="G353" s="59">
        <v>1104</v>
      </c>
      <c r="H353" s="31">
        <v>93</v>
      </c>
      <c r="I353" s="31">
        <v>623</v>
      </c>
      <c r="J353" s="31">
        <v>207</v>
      </c>
      <c r="K353" s="31">
        <v>178</v>
      </c>
      <c r="L353" s="31">
        <v>3</v>
      </c>
      <c r="M353" s="67">
        <v>478</v>
      </c>
    </row>
    <row r="354" spans="3:13" x14ac:dyDescent="0.25">
      <c r="C354" s="111" t="s">
        <v>20</v>
      </c>
      <c r="D354" s="106" t="s">
        <v>21</v>
      </c>
      <c r="E354" s="10" t="s">
        <v>22</v>
      </c>
      <c r="F354" s="11"/>
      <c r="G354" s="14">
        <v>543</v>
      </c>
      <c r="H354" s="25">
        <v>48</v>
      </c>
      <c r="I354" s="4">
        <v>365</v>
      </c>
      <c r="J354" s="4">
        <v>80</v>
      </c>
      <c r="K354" s="4">
        <v>49</v>
      </c>
      <c r="L354" s="4">
        <v>1</v>
      </c>
      <c r="M354" s="27">
        <v>177</v>
      </c>
    </row>
    <row r="355" spans="3:13" x14ac:dyDescent="0.25">
      <c r="C355" s="112"/>
      <c r="D355" s="107"/>
      <c r="E355" s="9" t="s">
        <v>23</v>
      </c>
      <c r="F355" s="12"/>
      <c r="G355" s="8">
        <v>561</v>
      </c>
      <c r="H355" s="16">
        <v>45</v>
      </c>
      <c r="I355" s="1">
        <v>258</v>
      </c>
      <c r="J355" s="1">
        <v>127</v>
      </c>
      <c r="K355" s="1">
        <v>129</v>
      </c>
      <c r="L355" s="1">
        <v>2</v>
      </c>
      <c r="M355" s="18">
        <v>301</v>
      </c>
    </row>
    <row r="356" spans="3:13" x14ac:dyDescent="0.25">
      <c r="C356" s="108" t="s">
        <v>24</v>
      </c>
      <c r="D356" s="108" t="s">
        <v>25</v>
      </c>
      <c r="E356" s="10" t="s">
        <v>26</v>
      </c>
      <c r="F356" s="11"/>
      <c r="G356" s="14">
        <v>261</v>
      </c>
      <c r="H356" s="25">
        <v>40</v>
      </c>
      <c r="I356" s="4">
        <v>143</v>
      </c>
      <c r="J356" s="4">
        <v>57</v>
      </c>
      <c r="K356" s="4">
        <v>19</v>
      </c>
      <c r="L356" s="4">
        <v>2</v>
      </c>
      <c r="M356" s="27">
        <v>116</v>
      </c>
    </row>
    <row r="357" spans="3:13" x14ac:dyDescent="0.25">
      <c r="C357" s="112"/>
      <c r="D357" s="109"/>
      <c r="E357" s="9" t="s">
        <v>27</v>
      </c>
      <c r="F357" s="12"/>
      <c r="G357" s="8">
        <v>267</v>
      </c>
      <c r="H357" s="16">
        <v>21</v>
      </c>
      <c r="I357" s="1">
        <v>168</v>
      </c>
      <c r="J357" s="1">
        <v>48</v>
      </c>
      <c r="K357" s="1">
        <v>29</v>
      </c>
      <c r="L357" s="1">
        <v>1</v>
      </c>
      <c r="M357" s="18">
        <v>98</v>
      </c>
    </row>
    <row r="358" spans="3:13" x14ac:dyDescent="0.25">
      <c r="C358" s="112"/>
      <c r="D358" s="109"/>
      <c r="E358" s="9" t="s">
        <v>28</v>
      </c>
      <c r="F358" s="12"/>
      <c r="G358" s="8">
        <v>261</v>
      </c>
      <c r="H358" s="16">
        <v>19</v>
      </c>
      <c r="I358" s="1">
        <v>155</v>
      </c>
      <c r="J358" s="1">
        <v>48</v>
      </c>
      <c r="K358" s="1">
        <v>39</v>
      </c>
      <c r="L358" s="1">
        <v>0</v>
      </c>
      <c r="M358" s="18">
        <v>106</v>
      </c>
    </row>
    <row r="359" spans="3:13" x14ac:dyDescent="0.25">
      <c r="C359" s="112"/>
      <c r="D359" s="109"/>
      <c r="E359" s="9" t="s">
        <v>29</v>
      </c>
      <c r="F359" s="12"/>
      <c r="G359" s="8">
        <v>195</v>
      </c>
      <c r="H359" s="16">
        <v>8</v>
      </c>
      <c r="I359" s="1">
        <v>102</v>
      </c>
      <c r="J359" s="1">
        <v>42</v>
      </c>
      <c r="K359" s="1">
        <v>43</v>
      </c>
      <c r="L359" s="1">
        <v>0</v>
      </c>
      <c r="M359" s="18">
        <v>93</v>
      </c>
    </row>
    <row r="360" spans="3:13" x14ac:dyDescent="0.25">
      <c r="C360" s="112"/>
      <c r="D360" s="109"/>
      <c r="E360" s="9" t="s">
        <v>30</v>
      </c>
      <c r="F360" s="12"/>
      <c r="G360" s="8">
        <v>120</v>
      </c>
      <c r="H360" s="16">
        <v>5</v>
      </c>
      <c r="I360" s="1">
        <v>55</v>
      </c>
      <c r="J360" s="1">
        <v>12</v>
      </c>
      <c r="K360" s="1">
        <v>48</v>
      </c>
      <c r="L360" s="1">
        <v>0</v>
      </c>
      <c r="M360" s="18">
        <v>65</v>
      </c>
    </row>
    <row r="361" spans="3:13" x14ac:dyDescent="0.25">
      <c r="C361" s="112"/>
      <c r="D361" s="109"/>
      <c r="E361" s="9" t="s">
        <v>31</v>
      </c>
      <c r="F361" s="12"/>
      <c r="G361" s="8">
        <v>843</v>
      </c>
      <c r="H361" s="16">
        <v>53</v>
      </c>
      <c r="I361" s="1">
        <v>480</v>
      </c>
      <c r="J361" s="1">
        <v>150</v>
      </c>
      <c r="K361" s="1">
        <v>159</v>
      </c>
      <c r="L361" s="1">
        <v>1</v>
      </c>
      <c r="M361" s="18">
        <v>362</v>
      </c>
    </row>
    <row r="362" spans="3:13" x14ac:dyDescent="0.25">
      <c r="C362" s="112"/>
      <c r="D362" s="109"/>
      <c r="E362" s="9" t="s">
        <v>32</v>
      </c>
      <c r="F362" s="12"/>
      <c r="G362" s="8">
        <v>315</v>
      </c>
      <c r="H362" s="16">
        <v>13</v>
      </c>
      <c r="I362" s="1">
        <v>157</v>
      </c>
      <c r="J362" s="1">
        <v>54</v>
      </c>
      <c r="K362" s="1">
        <v>91</v>
      </c>
      <c r="L362" s="1">
        <v>0</v>
      </c>
      <c r="M362" s="18">
        <v>158</v>
      </c>
    </row>
    <row r="363" spans="3:13" x14ac:dyDescent="0.25">
      <c r="C363" s="112"/>
      <c r="D363" s="108" t="s">
        <v>22</v>
      </c>
      <c r="E363" s="10" t="s">
        <v>26</v>
      </c>
      <c r="F363" s="11"/>
      <c r="G363" s="14">
        <v>120</v>
      </c>
      <c r="H363" s="25">
        <v>16</v>
      </c>
      <c r="I363" s="4">
        <v>79</v>
      </c>
      <c r="J363" s="4">
        <v>24</v>
      </c>
      <c r="K363" s="4">
        <v>1</v>
      </c>
      <c r="L363" s="4">
        <v>0</v>
      </c>
      <c r="M363" s="27">
        <v>41</v>
      </c>
    </row>
    <row r="364" spans="3:13" x14ac:dyDescent="0.25">
      <c r="C364" s="112"/>
      <c r="D364" s="109"/>
      <c r="E364" s="9" t="s">
        <v>27</v>
      </c>
      <c r="F364" s="12"/>
      <c r="G364" s="8">
        <v>159</v>
      </c>
      <c r="H364" s="16">
        <v>15</v>
      </c>
      <c r="I364" s="1">
        <v>107</v>
      </c>
      <c r="J364" s="1">
        <v>23</v>
      </c>
      <c r="K364" s="1">
        <v>13</v>
      </c>
      <c r="L364" s="1">
        <v>1</v>
      </c>
      <c r="M364" s="18">
        <v>51</v>
      </c>
    </row>
    <row r="365" spans="3:13" x14ac:dyDescent="0.25">
      <c r="C365" s="112"/>
      <c r="D365" s="109"/>
      <c r="E365" s="9" t="s">
        <v>28</v>
      </c>
      <c r="F365" s="12"/>
      <c r="G365" s="8">
        <v>113</v>
      </c>
      <c r="H365" s="16">
        <v>11</v>
      </c>
      <c r="I365" s="1">
        <v>79</v>
      </c>
      <c r="J365" s="1">
        <v>16</v>
      </c>
      <c r="K365" s="1">
        <v>7</v>
      </c>
      <c r="L365" s="1">
        <v>0</v>
      </c>
      <c r="M365" s="18">
        <v>34</v>
      </c>
    </row>
    <row r="366" spans="3:13" x14ac:dyDescent="0.25">
      <c r="C366" s="112"/>
      <c r="D366" s="109"/>
      <c r="E366" s="9" t="s">
        <v>29</v>
      </c>
      <c r="F366" s="12"/>
      <c r="G366" s="8">
        <v>94</v>
      </c>
      <c r="H366" s="16">
        <v>3</v>
      </c>
      <c r="I366" s="1">
        <v>64</v>
      </c>
      <c r="J366" s="1">
        <v>13</v>
      </c>
      <c r="K366" s="1">
        <v>14</v>
      </c>
      <c r="L366" s="1">
        <v>0</v>
      </c>
      <c r="M366" s="18">
        <v>30</v>
      </c>
    </row>
    <row r="367" spans="3:13" x14ac:dyDescent="0.25">
      <c r="C367" s="112"/>
      <c r="D367" s="109"/>
      <c r="E367" s="9" t="s">
        <v>30</v>
      </c>
      <c r="F367" s="12"/>
      <c r="G367" s="8">
        <v>57</v>
      </c>
      <c r="H367" s="16">
        <v>3</v>
      </c>
      <c r="I367" s="1">
        <v>36</v>
      </c>
      <c r="J367" s="1">
        <v>4</v>
      </c>
      <c r="K367" s="1">
        <v>14</v>
      </c>
      <c r="L367" s="1">
        <v>0</v>
      </c>
      <c r="M367" s="18">
        <v>21</v>
      </c>
    </row>
    <row r="368" spans="3:13" x14ac:dyDescent="0.25">
      <c r="C368" s="112"/>
      <c r="D368" s="109"/>
      <c r="E368" s="9" t="s">
        <v>31</v>
      </c>
      <c r="F368" s="12"/>
      <c r="G368" s="8">
        <v>423</v>
      </c>
      <c r="H368" s="16">
        <v>32</v>
      </c>
      <c r="I368" s="1">
        <v>286</v>
      </c>
      <c r="J368" s="1">
        <v>56</v>
      </c>
      <c r="K368" s="1">
        <v>48</v>
      </c>
      <c r="L368" s="1">
        <v>1</v>
      </c>
      <c r="M368" s="18">
        <v>136</v>
      </c>
    </row>
    <row r="369" spans="3:13" x14ac:dyDescent="0.25">
      <c r="C369" s="112"/>
      <c r="D369" s="109"/>
      <c r="E369" s="9" t="s">
        <v>32</v>
      </c>
      <c r="F369" s="12"/>
      <c r="G369" s="8">
        <v>151</v>
      </c>
      <c r="H369" s="16">
        <v>6</v>
      </c>
      <c r="I369" s="1">
        <v>100</v>
      </c>
      <c r="J369" s="1">
        <v>17</v>
      </c>
      <c r="K369" s="1">
        <v>28</v>
      </c>
      <c r="L369" s="1">
        <v>0</v>
      </c>
      <c r="M369" s="18">
        <v>51</v>
      </c>
    </row>
    <row r="370" spans="3:13" x14ac:dyDescent="0.25">
      <c r="C370" s="112"/>
      <c r="D370" s="108" t="s">
        <v>23</v>
      </c>
      <c r="E370" s="10" t="s">
        <v>26</v>
      </c>
      <c r="F370" s="11"/>
      <c r="G370" s="14">
        <v>141</v>
      </c>
      <c r="H370" s="25">
        <v>24</v>
      </c>
      <c r="I370" s="4">
        <v>64</v>
      </c>
      <c r="J370" s="4">
        <v>33</v>
      </c>
      <c r="K370" s="4">
        <v>18</v>
      </c>
      <c r="L370" s="4">
        <v>2</v>
      </c>
      <c r="M370" s="27">
        <v>75</v>
      </c>
    </row>
    <row r="371" spans="3:13" x14ac:dyDescent="0.25">
      <c r="C371" s="112"/>
      <c r="D371" s="109"/>
      <c r="E371" s="9" t="s">
        <v>27</v>
      </c>
      <c r="F371" s="12"/>
      <c r="G371" s="8">
        <v>108</v>
      </c>
      <c r="H371" s="16">
        <v>6</v>
      </c>
      <c r="I371" s="1">
        <v>61</v>
      </c>
      <c r="J371" s="1">
        <v>25</v>
      </c>
      <c r="K371" s="1">
        <v>16</v>
      </c>
      <c r="L371" s="1">
        <v>0</v>
      </c>
      <c r="M371" s="18">
        <v>47</v>
      </c>
    </row>
    <row r="372" spans="3:13" x14ac:dyDescent="0.25">
      <c r="C372" s="112"/>
      <c r="D372" s="109"/>
      <c r="E372" s="9" t="s">
        <v>28</v>
      </c>
      <c r="F372" s="12"/>
      <c r="G372" s="8">
        <v>148</v>
      </c>
      <c r="H372" s="16">
        <v>8</v>
      </c>
      <c r="I372" s="1">
        <v>76</v>
      </c>
      <c r="J372" s="1">
        <v>32</v>
      </c>
      <c r="K372" s="1">
        <v>32</v>
      </c>
      <c r="L372" s="1">
        <v>0</v>
      </c>
      <c r="M372" s="18">
        <v>72</v>
      </c>
    </row>
    <row r="373" spans="3:13" x14ac:dyDescent="0.25">
      <c r="C373" s="112"/>
      <c r="D373" s="109"/>
      <c r="E373" s="9" t="s">
        <v>29</v>
      </c>
      <c r="F373" s="12"/>
      <c r="G373" s="8">
        <v>101</v>
      </c>
      <c r="H373" s="16">
        <v>5</v>
      </c>
      <c r="I373" s="1">
        <v>38</v>
      </c>
      <c r="J373" s="1">
        <v>29</v>
      </c>
      <c r="K373" s="1">
        <v>29</v>
      </c>
      <c r="L373" s="1">
        <v>0</v>
      </c>
      <c r="M373" s="18">
        <v>63</v>
      </c>
    </row>
    <row r="374" spans="3:13" x14ac:dyDescent="0.25">
      <c r="C374" s="112"/>
      <c r="D374" s="109"/>
      <c r="E374" s="9" t="s">
        <v>30</v>
      </c>
      <c r="F374" s="12"/>
      <c r="G374" s="8">
        <v>63</v>
      </c>
      <c r="H374" s="16">
        <v>2</v>
      </c>
      <c r="I374" s="1">
        <v>19</v>
      </c>
      <c r="J374" s="1">
        <v>8</v>
      </c>
      <c r="K374" s="1">
        <v>34</v>
      </c>
      <c r="L374" s="1">
        <v>0</v>
      </c>
      <c r="M374" s="18">
        <v>44</v>
      </c>
    </row>
    <row r="375" spans="3:13" x14ac:dyDescent="0.25">
      <c r="C375" s="112"/>
      <c r="D375" s="109"/>
      <c r="E375" s="9" t="s">
        <v>31</v>
      </c>
      <c r="F375" s="12"/>
      <c r="G375" s="8">
        <v>420</v>
      </c>
      <c r="H375" s="16">
        <v>21</v>
      </c>
      <c r="I375" s="1">
        <v>194</v>
      </c>
      <c r="J375" s="1">
        <v>94</v>
      </c>
      <c r="K375" s="1">
        <v>111</v>
      </c>
      <c r="L375" s="1">
        <v>0</v>
      </c>
      <c r="M375" s="18">
        <v>226</v>
      </c>
    </row>
    <row r="376" spans="3:13" x14ac:dyDescent="0.25">
      <c r="C376" s="112"/>
      <c r="D376" s="109"/>
      <c r="E376" s="9" t="s">
        <v>32</v>
      </c>
      <c r="F376" s="12"/>
      <c r="G376" s="8">
        <v>164</v>
      </c>
      <c r="H376" s="16">
        <v>7</v>
      </c>
      <c r="I376" s="1">
        <v>57</v>
      </c>
      <c r="J376" s="1">
        <v>37</v>
      </c>
      <c r="K376" s="1">
        <v>63</v>
      </c>
      <c r="L376" s="1">
        <v>0</v>
      </c>
      <c r="M376" s="18">
        <v>107</v>
      </c>
    </row>
    <row r="377" spans="3:13" ht="25.2" x14ac:dyDescent="0.25">
      <c r="C377" s="108" t="s">
        <v>33</v>
      </c>
      <c r="D377" s="108" t="s">
        <v>25</v>
      </c>
      <c r="E377" s="10" t="s">
        <v>34</v>
      </c>
      <c r="F377" s="11"/>
      <c r="G377" s="14">
        <v>93</v>
      </c>
      <c r="H377" s="25">
        <v>93</v>
      </c>
      <c r="I377" s="4">
        <v>0</v>
      </c>
      <c r="J377" s="4">
        <v>0</v>
      </c>
      <c r="K377" s="4">
        <v>0</v>
      </c>
      <c r="L377" s="4">
        <v>0</v>
      </c>
      <c r="M377" s="27">
        <v>93</v>
      </c>
    </row>
    <row r="378" spans="3:13" ht="25.2" x14ac:dyDescent="0.25">
      <c r="C378" s="112"/>
      <c r="D378" s="109"/>
      <c r="E378" s="9" t="s">
        <v>35</v>
      </c>
      <c r="F378" s="12"/>
      <c r="G378" s="8">
        <v>623</v>
      </c>
      <c r="H378" s="16">
        <v>0</v>
      </c>
      <c r="I378" s="1">
        <v>623</v>
      </c>
      <c r="J378" s="1">
        <v>0</v>
      </c>
      <c r="K378" s="1">
        <v>0</v>
      </c>
      <c r="L378" s="1">
        <v>0</v>
      </c>
      <c r="M378" s="18">
        <v>0</v>
      </c>
    </row>
    <row r="379" spans="3:13" ht="25.2" x14ac:dyDescent="0.25">
      <c r="C379" s="112"/>
      <c r="D379" s="109"/>
      <c r="E379" s="9" t="s">
        <v>36</v>
      </c>
      <c r="F379" s="12"/>
      <c r="G379" s="8">
        <v>207</v>
      </c>
      <c r="H379" s="16">
        <v>0</v>
      </c>
      <c r="I379" s="1">
        <v>0</v>
      </c>
      <c r="J379" s="1">
        <v>207</v>
      </c>
      <c r="K379" s="1">
        <v>0</v>
      </c>
      <c r="L379" s="1">
        <v>0</v>
      </c>
      <c r="M379" s="18">
        <v>207</v>
      </c>
    </row>
    <row r="380" spans="3:13" ht="25.2" x14ac:dyDescent="0.25">
      <c r="C380" s="112"/>
      <c r="D380" s="109"/>
      <c r="E380" s="9" t="s">
        <v>37</v>
      </c>
      <c r="F380" s="12"/>
      <c r="G380" s="8">
        <v>178</v>
      </c>
      <c r="H380" s="16">
        <v>0</v>
      </c>
      <c r="I380" s="1">
        <v>0</v>
      </c>
      <c r="J380" s="1">
        <v>0</v>
      </c>
      <c r="K380" s="1">
        <v>178</v>
      </c>
      <c r="L380" s="1">
        <v>0</v>
      </c>
      <c r="M380" s="18">
        <v>178</v>
      </c>
    </row>
    <row r="381" spans="3:13" x14ac:dyDescent="0.25">
      <c r="C381" s="112"/>
      <c r="D381" s="109"/>
      <c r="E381" s="9" t="s">
        <v>38</v>
      </c>
      <c r="F381" s="12"/>
      <c r="G381" s="13">
        <v>3</v>
      </c>
      <c r="H381" s="24">
        <v>0</v>
      </c>
      <c r="I381" s="3">
        <v>0</v>
      </c>
      <c r="J381" s="3">
        <v>0</v>
      </c>
      <c r="K381" s="3">
        <v>0</v>
      </c>
      <c r="L381" s="3">
        <v>3</v>
      </c>
      <c r="M381" s="26">
        <v>0</v>
      </c>
    </row>
    <row r="382" spans="3:13" ht="25.2" x14ac:dyDescent="0.25">
      <c r="C382" s="112"/>
      <c r="D382" s="108" t="s">
        <v>22</v>
      </c>
      <c r="E382" s="10" t="s">
        <v>34</v>
      </c>
      <c r="F382" s="11"/>
      <c r="G382" s="40">
        <v>48</v>
      </c>
      <c r="H382" s="44">
        <v>48</v>
      </c>
      <c r="I382" s="19">
        <v>0</v>
      </c>
      <c r="J382" s="19">
        <v>0</v>
      </c>
      <c r="K382" s="19">
        <v>0</v>
      </c>
      <c r="L382" s="19">
        <v>0</v>
      </c>
      <c r="M382" s="45">
        <v>48</v>
      </c>
    </row>
    <row r="383" spans="3:13" ht="25.2" x14ac:dyDescent="0.25">
      <c r="C383" s="112"/>
      <c r="D383" s="109"/>
      <c r="E383" s="9" t="s">
        <v>35</v>
      </c>
      <c r="F383" s="12"/>
      <c r="G383" s="8">
        <v>365</v>
      </c>
      <c r="H383" s="16">
        <v>0</v>
      </c>
      <c r="I383" s="1">
        <v>365</v>
      </c>
      <c r="J383" s="1">
        <v>0</v>
      </c>
      <c r="K383" s="1">
        <v>0</v>
      </c>
      <c r="L383" s="1">
        <v>0</v>
      </c>
      <c r="M383" s="18">
        <v>0</v>
      </c>
    </row>
    <row r="384" spans="3:13" ht="25.2" x14ac:dyDescent="0.25">
      <c r="C384" s="112"/>
      <c r="D384" s="109"/>
      <c r="E384" s="9" t="s">
        <v>36</v>
      </c>
      <c r="F384" s="12"/>
      <c r="G384" s="8">
        <v>80</v>
      </c>
      <c r="H384" s="16">
        <v>0</v>
      </c>
      <c r="I384" s="1">
        <v>0</v>
      </c>
      <c r="J384" s="1">
        <v>80</v>
      </c>
      <c r="K384" s="1">
        <v>0</v>
      </c>
      <c r="L384" s="1">
        <v>0</v>
      </c>
      <c r="M384" s="18">
        <v>80</v>
      </c>
    </row>
    <row r="385" spans="3:13" ht="25.2" x14ac:dyDescent="0.25">
      <c r="C385" s="112"/>
      <c r="D385" s="109"/>
      <c r="E385" s="9" t="s">
        <v>37</v>
      </c>
      <c r="F385" s="12"/>
      <c r="G385" s="13">
        <v>49</v>
      </c>
      <c r="H385" s="24">
        <v>0</v>
      </c>
      <c r="I385" s="3">
        <v>0</v>
      </c>
      <c r="J385" s="3">
        <v>0</v>
      </c>
      <c r="K385" s="3">
        <v>49</v>
      </c>
      <c r="L385" s="3">
        <v>0</v>
      </c>
      <c r="M385" s="26">
        <v>49</v>
      </c>
    </row>
    <row r="386" spans="3:13" x14ac:dyDescent="0.25">
      <c r="C386" s="112"/>
      <c r="D386" s="109"/>
      <c r="E386" s="9" t="s">
        <v>38</v>
      </c>
      <c r="F386" s="12"/>
      <c r="G386" s="13">
        <v>1</v>
      </c>
      <c r="H386" s="24">
        <v>0</v>
      </c>
      <c r="I386" s="3">
        <v>0</v>
      </c>
      <c r="J386" s="3">
        <v>0</v>
      </c>
      <c r="K386" s="3">
        <v>0</v>
      </c>
      <c r="L386" s="3">
        <v>1</v>
      </c>
      <c r="M386" s="26">
        <v>0</v>
      </c>
    </row>
    <row r="387" spans="3:13" ht="25.2" x14ac:dyDescent="0.25">
      <c r="C387" s="112"/>
      <c r="D387" s="108" t="s">
        <v>23</v>
      </c>
      <c r="E387" s="10" t="s">
        <v>34</v>
      </c>
      <c r="F387" s="11"/>
      <c r="G387" s="40">
        <v>45</v>
      </c>
      <c r="H387" s="44">
        <v>45</v>
      </c>
      <c r="I387" s="19">
        <v>0</v>
      </c>
      <c r="J387" s="19">
        <v>0</v>
      </c>
      <c r="K387" s="19">
        <v>0</v>
      </c>
      <c r="L387" s="19">
        <v>0</v>
      </c>
      <c r="M387" s="45">
        <v>45</v>
      </c>
    </row>
    <row r="388" spans="3:13" ht="25.2" x14ac:dyDescent="0.25">
      <c r="C388" s="112"/>
      <c r="D388" s="109"/>
      <c r="E388" s="9" t="s">
        <v>35</v>
      </c>
      <c r="F388" s="12"/>
      <c r="G388" s="8">
        <v>258</v>
      </c>
      <c r="H388" s="16">
        <v>0</v>
      </c>
      <c r="I388" s="1">
        <v>258</v>
      </c>
      <c r="J388" s="1">
        <v>0</v>
      </c>
      <c r="K388" s="1">
        <v>0</v>
      </c>
      <c r="L388" s="1">
        <v>0</v>
      </c>
      <c r="M388" s="18">
        <v>0</v>
      </c>
    </row>
    <row r="389" spans="3:13" ht="25.2" x14ac:dyDescent="0.25">
      <c r="C389" s="112"/>
      <c r="D389" s="109"/>
      <c r="E389" s="9" t="s">
        <v>36</v>
      </c>
      <c r="F389" s="12"/>
      <c r="G389" s="8">
        <v>127</v>
      </c>
      <c r="H389" s="16">
        <v>0</v>
      </c>
      <c r="I389" s="1">
        <v>0</v>
      </c>
      <c r="J389" s="1">
        <v>127</v>
      </c>
      <c r="K389" s="1">
        <v>0</v>
      </c>
      <c r="L389" s="1">
        <v>0</v>
      </c>
      <c r="M389" s="18">
        <v>127</v>
      </c>
    </row>
    <row r="390" spans="3:13" ht="25.2" x14ac:dyDescent="0.25">
      <c r="C390" s="112"/>
      <c r="D390" s="109"/>
      <c r="E390" s="9" t="s">
        <v>37</v>
      </c>
      <c r="F390" s="12"/>
      <c r="G390" s="8">
        <v>129</v>
      </c>
      <c r="H390" s="16">
        <v>0</v>
      </c>
      <c r="I390" s="1">
        <v>0</v>
      </c>
      <c r="J390" s="1">
        <v>0</v>
      </c>
      <c r="K390" s="1">
        <v>129</v>
      </c>
      <c r="L390" s="1">
        <v>0</v>
      </c>
      <c r="M390" s="18">
        <v>129</v>
      </c>
    </row>
    <row r="391" spans="3:13" x14ac:dyDescent="0.25">
      <c r="C391" s="112"/>
      <c r="D391" s="109"/>
      <c r="E391" s="9" t="s">
        <v>38</v>
      </c>
      <c r="F391" s="12"/>
      <c r="G391" s="13">
        <v>2</v>
      </c>
      <c r="H391" s="24">
        <v>0</v>
      </c>
      <c r="I391" s="3">
        <v>0</v>
      </c>
      <c r="J391" s="3">
        <v>0</v>
      </c>
      <c r="K391" s="3">
        <v>0</v>
      </c>
      <c r="L391" s="3">
        <v>2</v>
      </c>
      <c r="M391" s="26">
        <v>0</v>
      </c>
    </row>
    <row r="392" spans="3:13" ht="25.2" x14ac:dyDescent="0.25">
      <c r="C392" s="108" t="s">
        <v>39</v>
      </c>
      <c r="D392" s="108" t="s">
        <v>25</v>
      </c>
      <c r="E392" s="10" t="s">
        <v>40</v>
      </c>
      <c r="F392" s="11"/>
      <c r="G392" s="14">
        <v>320</v>
      </c>
      <c r="H392" s="25">
        <v>65</v>
      </c>
      <c r="I392" s="4">
        <v>0</v>
      </c>
      <c r="J392" s="4">
        <v>143</v>
      </c>
      <c r="K392" s="4">
        <v>112</v>
      </c>
      <c r="L392" s="4">
        <v>0</v>
      </c>
      <c r="M392" s="27">
        <v>320</v>
      </c>
    </row>
    <row r="393" spans="3:13" ht="25.2" x14ac:dyDescent="0.25">
      <c r="C393" s="112"/>
      <c r="D393" s="109"/>
      <c r="E393" s="9" t="s">
        <v>41</v>
      </c>
      <c r="F393" s="12"/>
      <c r="G393" s="8">
        <v>604</v>
      </c>
      <c r="H393" s="16">
        <v>0</v>
      </c>
      <c r="I393" s="1">
        <v>587</v>
      </c>
      <c r="J393" s="1">
        <v>10</v>
      </c>
      <c r="K393" s="1">
        <v>7</v>
      </c>
      <c r="L393" s="1">
        <v>0</v>
      </c>
      <c r="M393" s="18">
        <v>17</v>
      </c>
    </row>
    <row r="394" spans="3:13" x14ac:dyDescent="0.25">
      <c r="C394" s="112"/>
      <c r="D394" s="109"/>
      <c r="E394" s="9" t="s">
        <v>42</v>
      </c>
      <c r="F394" s="12"/>
      <c r="G394" s="13">
        <v>20</v>
      </c>
      <c r="H394" s="24">
        <v>7</v>
      </c>
      <c r="I394" s="3">
        <v>7</v>
      </c>
      <c r="J394" s="3">
        <v>4</v>
      </c>
      <c r="K394" s="3">
        <v>2</v>
      </c>
      <c r="L394" s="3">
        <v>0</v>
      </c>
      <c r="M394" s="26">
        <v>13</v>
      </c>
    </row>
    <row r="395" spans="3:13" x14ac:dyDescent="0.25">
      <c r="C395" s="112"/>
      <c r="D395" s="109"/>
      <c r="E395" s="9" t="s">
        <v>43</v>
      </c>
      <c r="F395" s="12"/>
      <c r="G395" s="8">
        <v>162</v>
      </c>
      <c r="H395" s="16">
        <v>7</v>
      </c>
      <c r="I395" s="1">
        <v>79</v>
      </c>
      <c r="J395" s="1">
        <v>35</v>
      </c>
      <c r="K395" s="1">
        <v>41</v>
      </c>
      <c r="L395" s="1">
        <v>0</v>
      </c>
      <c r="M395" s="18">
        <v>83</v>
      </c>
    </row>
    <row r="396" spans="3:13" x14ac:dyDescent="0.25">
      <c r="C396" s="112"/>
      <c r="D396" s="109"/>
      <c r="E396" s="9" t="s">
        <v>44</v>
      </c>
      <c r="F396" s="12"/>
      <c r="G396" s="8">
        <v>50</v>
      </c>
      <c r="H396" s="16">
        <v>2</v>
      </c>
      <c r="I396" s="1">
        <v>26</v>
      </c>
      <c r="J396" s="1">
        <v>13</v>
      </c>
      <c r="K396" s="1">
        <v>9</v>
      </c>
      <c r="L396" s="1">
        <v>0</v>
      </c>
      <c r="M396" s="18">
        <v>24</v>
      </c>
    </row>
    <row r="397" spans="3:13" ht="25.2" x14ac:dyDescent="0.25">
      <c r="C397" s="112"/>
      <c r="D397" s="109"/>
      <c r="E397" s="9" t="s">
        <v>45</v>
      </c>
      <c r="F397" s="12"/>
      <c r="G397" s="8">
        <v>53</v>
      </c>
      <c r="H397" s="16">
        <v>15</v>
      </c>
      <c r="I397" s="1">
        <v>18</v>
      </c>
      <c r="J397" s="1">
        <v>15</v>
      </c>
      <c r="K397" s="1">
        <v>5</v>
      </c>
      <c r="L397" s="1">
        <v>0</v>
      </c>
      <c r="M397" s="18">
        <v>35</v>
      </c>
    </row>
    <row r="398" spans="3:13" x14ac:dyDescent="0.25">
      <c r="C398" s="112"/>
      <c r="D398" s="109"/>
      <c r="E398" s="9" t="s">
        <v>38</v>
      </c>
      <c r="F398" s="12"/>
      <c r="G398" s="13">
        <v>37</v>
      </c>
      <c r="H398" s="24">
        <v>1</v>
      </c>
      <c r="I398" s="3">
        <v>26</v>
      </c>
      <c r="J398" s="3">
        <v>1</v>
      </c>
      <c r="K398" s="3">
        <v>6</v>
      </c>
      <c r="L398" s="3">
        <v>3</v>
      </c>
      <c r="M398" s="26">
        <v>8</v>
      </c>
    </row>
    <row r="399" spans="3:13" ht="25.2" x14ac:dyDescent="0.25">
      <c r="C399" s="112"/>
      <c r="D399" s="108" t="s">
        <v>22</v>
      </c>
      <c r="E399" s="10" t="s">
        <v>40</v>
      </c>
      <c r="F399" s="11"/>
      <c r="G399" s="14">
        <v>118</v>
      </c>
      <c r="H399" s="25">
        <v>35</v>
      </c>
      <c r="I399" s="4">
        <v>0</v>
      </c>
      <c r="J399" s="4">
        <v>54</v>
      </c>
      <c r="K399" s="4">
        <v>29</v>
      </c>
      <c r="L399" s="4">
        <v>0</v>
      </c>
      <c r="M399" s="27">
        <v>118</v>
      </c>
    </row>
    <row r="400" spans="3:13" ht="25.2" x14ac:dyDescent="0.25">
      <c r="C400" s="112"/>
      <c r="D400" s="109"/>
      <c r="E400" s="9" t="s">
        <v>41</v>
      </c>
      <c r="F400" s="12"/>
      <c r="G400" s="8">
        <v>351</v>
      </c>
      <c r="H400" s="16">
        <v>0</v>
      </c>
      <c r="I400" s="1">
        <v>339</v>
      </c>
      <c r="J400" s="1">
        <v>9</v>
      </c>
      <c r="K400" s="1">
        <v>3</v>
      </c>
      <c r="L400" s="1">
        <v>0</v>
      </c>
      <c r="M400" s="18">
        <v>12</v>
      </c>
    </row>
    <row r="401" spans="3:13" x14ac:dyDescent="0.25">
      <c r="C401" s="112"/>
      <c r="D401" s="109"/>
      <c r="E401" s="9" t="s">
        <v>42</v>
      </c>
      <c r="F401" s="12"/>
      <c r="G401" s="13">
        <v>9</v>
      </c>
      <c r="H401" s="24">
        <v>1</v>
      </c>
      <c r="I401" s="3">
        <v>5</v>
      </c>
      <c r="J401" s="3">
        <v>1</v>
      </c>
      <c r="K401" s="3">
        <v>2</v>
      </c>
      <c r="L401" s="3">
        <v>0</v>
      </c>
      <c r="M401" s="26">
        <v>4</v>
      </c>
    </row>
    <row r="402" spans="3:13" x14ac:dyDescent="0.25">
      <c r="C402" s="112"/>
      <c r="D402" s="109"/>
      <c r="E402" s="9" t="s">
        <v>43</v>
      </c>
      <c r="F402" s="12"/>
      <c r="G402" s="8">
        <v>64</v>
      </c>
      <c r="H402" s="16">
        <v>1</v>
      </c>
      <c r="I402" s="1">
        <v>46</v>
      </c>
      <c r="J402" s="1">
        <v>7</v>
      </c>
      <c r="K402" s="1">
        <v>10</v>
      </c>
      <c r="L402" s="1">
        <v>0</v>
      </c>
      <c r="M402" s="18">
        <v>18</v>
      </c>
    </row>
    <row r="403" spans="3:13" x14ac:dyDescent="0.25">
      <c r="C403" s="112"/>
      <c r="D403" s="109"/>
      <c r="E403" s="9" t="s">
        <v>44</v>
      </c>
      <c r="F403" s="12"/>
      <c r="G403" s="13">
        <v>19</v>
      </c>
      <c r="H403" s="24">
        <v>1</v>
      </c>
      <c r="I403" s="3">
        <v>13</v>
      </c>
      <c r="J403" s="3">
        <v>3</v>
      </c>
      <c r="K403" s="3">
        <v>2</v>
      </c>
      <c r="L403" s="3">
        <v>0</v>
      </c>
      <c r="M403" s="26">
        <v>6</v>
      </c>
    </row>
    <row r="404" spans="3:13" ht="25.2" x14ac:dyDescent="0.25">
      <c r="C404" s="112"/>
      <c r="D404" s="109"/>
      <c r="E404" s="9" t="s">
        <v>45</v>
      </c>
      <c r="F404" s="12"/>
      <c r="G404" s="13">
        <v>30</v>
      </c>
      <c r="H404" s="24">
        <v>11</v>
      </c>
      <c r="I404" s="3">
        <v>7</v>
      </c>
      <c r="J404" s="3">
        <v>10</v>
      </c>
      <c r="K404" s="3">
        <v>2</v>
      </c>
      <c r="L404" s="3">
        <v>0</v>
      </c>
      <c r="M404" s="26">
        <v>23</v>
      </c>
    </row>
    <row r="405" spans="3:13" x14ac:dyDescent="0.25">
      <c r="C405" s="112"/>
      <c r="D405" s="109"/>
      <c r="E405" s="9" t="s">
        <v>38</v>
      </c>
      <c r="F405" s="12"/>
      <c r="G405" s="13">
        <v>23</v>
      </c>
      <c r="H405" s="24">
        <v>0</v>
      </c>
      <c r="I405" s="3">
        <v>20</v>
      </c>
      <c r="J405" s="3">
        <v>1</v>
      </c>
      <c r="K405" s="3">
        <v>1</v>
      </c>
      <c r="L405" s="3">
        <v>1</v>
      </c>
      <c r="M405" s="26">
        <v>2</v>
      </c>
    </row>
    <row r="406" spans="3:13" ht="25.2" x14ac:dyDescent="0.25">
      <c r="C406" s="112"/>
      <c r="D406" s="108" t="s">
        <v>23</v>
      </c>
      <c r="E406" s="10" t="s">
        <v>40</v>
      </c>
      <c r="F406" s="11"/>
      <c r="G406" s="14">
        <v>202</v>
      </c>
      <c r="H406" s="25">
        <v>30</v>
      </c>
      <c r="I406" s="4">
        <v>0</v>
      </c>
      <c r="J406" s="4">
        <v>89</v>
      </c>
      <c r="K406" s="4">
        <v>83</v>
      </c>
      <c r="L406" s="4">
        <v>0</v>
      </c>
      <c r="M406" s="27">
        <v>202</v>
      </c>
    </row>
    <row r="407" spans="3:13" ht="25.2" x14ac:dyDescent="0.25">
      <c r="C407" s="112"/>
      <c r="D407" s="109"/>
      <c r="E407" s="9" t="s">
        <v>41</v>
      </c>
      <c r="F407" s="12"/>
      <c r="G407" s="8">
        <v>253</v>
      </c>
      <c r="H407" s="16">
        <v>0</v>
      </c>
      <c r="I407" s="1">
        <v>248</v>
      </c>
      <c r="J407" s="1">
        <v>1</v>
      </c>
      <c r="K407" s="1">
        <v>4</v>
      </c>
      <c r="L407" s="1">
        <v>0</v>
      </c>
      <c r="M407" s="18">
        <v>5</v>
      </c>
    </row>
    <row r="408" spans="3:13" x14ac:dyDescent="0.25">
      <c r="C408" s="112"/>
      <c r="D408" s="109"/>
      <c r="E408" s="9" t="s">
        <v>42</v>
      </c>
      <c r="F408" s="12"/>
      <c r="G408" s="13">
        <v>11</v>
      </c>
      <c r="H408" s="24">
        <v>6</v>
      </c>
      <c r="I408" s="3">
        <v>2</v>
      </c>
      <c r="J408" s="3">
        <v>3</v>
      </c>
      <c r="K408" s="3">
        <v>0</v>
      </c>
      <c r="L408" s="3">
        <v>0</v>
      </c>
      <c r="M408" s="26">
        <v>9</v>
      </c>
    </row>
    <row r="409" spans="3:13" x14ac:dyDescent="0.25">
      <c r="C409" s="112"/>
      <c r="D409" s="109"/>
      <c r="E409" s="9" t="s">
        <v>43</v>
      </c>
      <c r="F409" s="12"/>
      <c r="G409" s="8">
        <v>98</v>
      </c>
      <c r="H409" s="16">
        <v>6</v>
      </c>
      <c r="I409" s="1">
        <v>33</v>
      </c>
      <c r="J409" s="1">
        <v>28</v>
      </c>
      <c r="K409" s="1">
        <v>31</v>
      </c>
      <c r="L409" s="1">
        <v>0</v>
      </c>
      <c r="M409" s="18">
        <v>65</v>
      </c>
    </row>
    <row r="410" spans="3:13" x14ac:dyDescent="0.25">
      <c r="C410" s="112"/>
      <c r="D410" s="109"/>
      <c r="E410" s="9" t="s">
        <v>44</v>
      </c>
      <c r="F410" s="12"/>
      <c r="G410" s="13">
        <v>31</v>
      </c>
      <c r="H410" s="24">
        <v>1</v>
      </c>
      <c r="I410" s="3">
        <v>13</v>
      </c>
      <c r="J410" s="3">
        <v>10</v>
      </c>
      <c r="K410" s="3">
        <v>7</v>
      </c>
      <c r="L410" s="3">
        <v>0</v>
      </c>
      <c r="M410" s="26">
        <v>18</v>
      </c>
    </row>
    <row r="411" spans="3:13" ht="25.2" x14ac:dyDescent="0.25">
      <c r="C411" s="112"/>
      <c r="D411" s="109"/>
      <c r="E411" s="9" t="s">
        <v>45</v>
      </c>
      <c r="F411" s="12"/>
      <c r="G411" s="13">
        <v>23</v>
      </c>
      <c r="H411" s="24">
        <v>4</v>
      </c>
      <c r="I411" s="3">
        <v>11</v>
      </c>
      <c r="J411" s="3">
        <v>5</v>
      </c>
      <c r="K411" s="3">
        <v>3</v>
      </c>
      <c r="L411" s="3">
        <v>0</v>
      </c>
      <c r="M411" s="26">
        <v>12</v>
      </c>
    </row>
    <row r="412" spans="3:13" x14ac:dyDescent="0.25">
      <c r="C412" s="112"/>
      <c r="D412" s="109"/>
      <c r="E412" s="9" t="s">
        <v>38</v>
      </c>
      <c r="F412" s="12"/>
      <c r="G412" s="13">
        <v>14</v>
      </c>
      <c r="H412" s="24">
        <v>1</v>
      </c>
      <c r="I412" s="3">
        <v>6</v>
      </c>
      <c r="J412" s="3">
        <v>0</v>
      </c>
      <c r="K412" s="3">
        <v>5</v>
      </c>
      <c r="L412" s="3">
        <v>2</v>
      </c>
      <c r="M412" s="26">
        <v>6</v>
      </c>
    </row>
    <row r="413" spans="3:13" x14ac:dyDescent="0.25">
      <c r="C413" s="108" t="s">
        <v>46</v>
      </c>
      <c r="D413" s="106" t="s">
        <v>21</v>
      </c>
      <c r="E413" s="10" t="s">
        <v>47</v>
      </c>
      <c r="F413" s="11"/>
      <c r="G413" s="14">
        <v>815</v>
      </c>
      <c r="H413" s="25">
        <v>40</v>
      </c>
      <c r="I413" s="4">
        <v>535</v>
      </c>
      <c r="J413" s="4">
        <v>119</v>
      </c>
      <c r="K413" s="4">
        <v>121</v>
      </c>
      <c r="L413" s="4">
        <v>0</v>
      </c>
      <c r="M413" s="27">
        <v>280</v>
      </c>
    </row>
    <row r="414" spans="3:13" ht="25.2" x14ac:dyDescent="0.25">
      <c r="C414" s="112"/>
      <c r="D414" s="107"/>
      <c r="E414" s="9" t="s">
        <v>48</v>
      </c>
      <c r="F414" s="12"/>
      <c r="G414" s="8">
        <v>86</v>
      </c>
      <c r="H414" s="16">
        <v>10</v>
      </c>
      <c r="I414" s="1">
        <v>38</v>
      </c>
      <c r="J414" s="1">
        <v>23</v>
      </c>
      <c r="K414" s="1">
        <v>14</v>
      </c>
      <c r="L414" s="1">
        <v>1</v>
      </c>
      <c r="M414" s="18">
        <v>47</v>
      </c>
    </row>
    <row r="415" spans="3:13" x14ac:dyDescent="0.25">
      <c r="C415" s="112"/>
      <c r="D415" s="107"/>
      <c r="E415" s="9" t="s">
        <v>49</v>
      </c>
      <c r="F415" s="12"/>
      <c r="G415" s="13">
        <v>46</v>
      </c>
      <c r="H415" s="24">
        <v>6</v>
      </c>
      <c r="I415" s="3">
        <v>16</v>
      </c>
      <c r="J415" s="3">
        <v>14</v>
      </c>
      <c r="K415" s="3">
        <v>10</v>
      </c>
      <c r="L415" s="3">
        <v>0</v>
      </c>
      <c r="M415" s="26">
        <v>30</v>
      </c>
    </row>
    <row r="416" spans="3:13" ht="25.2" x14ac:dyDescent="0.25">
      <c r="C416" s="112"/>
      <c r="D416" s="107"/>
      <c r="E416" s="9" t="s">
        <v>50</v>
      </c>
      <c r="F416" s="12"/>
      <c r="G416" s="8">
        <v>95</v>
      </c>
      <c r="H416" s="16">
        <v>22</v>
      </c>
      <c r="I416" s="1">
        <v>20</v>
      </c>
      <c r="J416" s="1">
        <v>34</v>
      </c>
      <c r="K416" s="1">
        <v>17</v>
      </c>
      <c r="L416" s="1">
        <v>2</v>
      </c>
      <c r="M416" s="18">
        <v>73</v>
      </c>
    </row>
    <row r="417" spans="2:13" ht="25.2" x14ac:dyDescent="0.25">
      <c r="C417" s="112"/>
      <c r="D417" s="107"/>
      <c r="E417" s="9" t="s">
        <v>51</v>
      </c>
      <c r="F417" s="12"/>
      <c r="G417" s="13">
        <v>30</v>
      </c>
      <c r="H417" s="24">
        <v>10</v>
      </c>
      <c r="I417" s="3">
        <v>4</v>
      </c>
      <c r="J417" s="3">
        <v>8</v>
      </c>
      <c r="K417" s="3">
        <v>8</v>
      </c>
      <c r="L417" s="3">
        <v>0</v>
      </c>
      <c r="M417" s="26">
        <v>26</v>
      </c>
    </row>
    <row r="418" spans="2:13" x14ac:dyDescent="0.25">
      <c r="C418" s="112"/>
      <c r="D418" s="107"/>
      <c r="E418" s="9" t="s">
        <v>52</v>
      </c>
      <c r="F418" s="12"/>
      <c r="G418" s="13">
        <v>8</v>
      </c>
      <c r="H418" s="24">
        <v>2</v>
      </c>
      <c r="I418" s="3">
        <v>1</v>
      </c>
      <c r="J418" s="3">
        <v>1</v>
      </c>
      <c r="K418" s="3">
        <v>4</v>
      </c>
      <c r="L418" s="3">
        <v>0</v>
      </c>
      <c r="M418" s="26">
        <v>7</v>
      </c>
    </row>
    <row r="419" spans="2:13" x14ac:dyDescent="0.25">
      <c r="C419" s="112"/>
      <c r="D419" s="107"/>
      <c r="E419" s="9" t="s">
        <v>53</v>
      </c>
      <c r="F419" s="12"/>
      <c r="G419" s="13">
        <v>23</v>
      </c>
      <c r="H419" s="24">
        <v>3</v>
      </c>
      <c r="I419" s="3">
        <v>9</v>
      </c>
      <c r="J419" s="3">
        <v>7</v>
      </c>
      <c r="K419" s="3">
        <v>4</v>
      </c>
      <c r="L419" s="3">
        <v>0</v>
      </c>
      <c r="M419" s="26">
        <v>14</v>
      </c>
    </row>
    <row r="420" spans="2:13" x14ac:dyDescent="0.25">
      <c r="C420" s="112"/>
      <c r="D420" s="107"/>
      <c r="E420" s="9" t="s">
        <v>38</v>
      </c>
      <c r="F420" s="12"/>
      <c r="G420" s="13">
        <v>1</v>
      </c>
      <c r="H420" s="24">
        <v>0</v>
      </c>
      <c r="I420" s="3">
        <v>0</v>
      </c>
      <c r="J420" s="3">
        <v>1</v>
      </c>
      <c r="K420" s="3">
        <v>0</v>
      </c>
      <c r="L420" s="3">
        <v>0</v>
      </c>
      <c r="M420" s="26">
        <v>1</v>
      </c>
    </row>
    <row r="421" spans="2:13" x14ac:dyDescent="0.25">
      <c r="C421" s="112"/>
      <c r="D421" s="107"/>
      <c r="E421" s="9" t="s">
        <v>54</v>
      </c>
      <c r="F421" s="12"/>
      <c r="G421" s="8">
        <v>901</v>
      </c>
      <c r="H421" s="16">
        <v>50</v>
      </c>
      <c r="I421" s="1">
        <v>573</v>
      </c>
      <c r="J421" s="1">
        <v>142</v>
      </c>
      <c r="K421" s="1">
        <v>135</v>
      </c>
      <c r="L421" s="1">
        <v>1</v>
      </c>
      <c r="M421" s="18">
        <v>327</v>
      </c>
    </row>
    <row r="422" spans="2:13" x14ac:dyDescent="0.25">
      <c r="C422" s="112"/>
      <c r="D422" s="107"/>
      <c r="E422" s="9" t="s">
        <v>55</v>
      </c>
      <c r="F422" s="12"/>
      <c r="G422" s="8">
        <v>171</v>
      </c>
      <c r="H422" s="16">
        <v>38</v>
      </c>
      <c r="I422" s="1">
        <v>40</v>
      </c>
      <c r="J422" s="1">
        <v>56</v>
      </c>
      <c r="K422" s="1">
        <v>35</v>
      </c>
      <c r="L422" s="1">
        <v>2</v>
      </c>
      <c r="M422" s="18">
        <v>129</v>
      </c>
    </row>
    <row r="423" spans="2:13" x14ac:dyDescent="0.25">
      <c r="C423" s="108" t="s">
        <v>56</v>
      </c>
      <c r="D423" s="106" t="s">
        <v>21</v>
      </c>
      <c r="E423" s="10" t="s">
        <v>57</v>
      </c>
      <c r="F423" s="11"/>
      <c r="G423" s="14">
        <v>465</v>
      </c>
      <c r="H423" s="25">
        <v>48</v>
      </c>
      <c r="I423" s="4">
        <v>245</v>
      </c>
      <c r="J423" s="4">
        <v>91</v>
      </c>
      <c r="K423" s="4">
        <v>80</v>
      </c>
      <c r="L423" s="4">
        <v>1</v>
      </c>
      <c r="M423" s="27">
        <v>219</v>
      </c>
    </row>
    <row r="424" spans="2:13" x14ac:dyDescent="0.25">
      <c r="C424" s="112"/>
      <c r="D424" s="107"/>
      <c r="E424" s="9" t="s">
        <v>58</v>
      </c>
      <c r="F424" s="12"/>
      <c r="G424" s="8">
        <v>396</v>
      </c>
      <c r="H424" s="16">
        <v>33</v>
      </c>
      <c r="I424" s="1">
        <v>227</v>
      </c>
      <c r="J424" s="1">
        <v>73</v>
      </c>
      <c r="K424" s="1">
        <v>61</v>
      </c>
      <c r="L424" s="1">
        <v>2</v>
      </c>
      <c r="M424" s="18">
        <v>167</v>
      </c>
    </row>
    <row r="425" spans="2:13" x14ac:dyDescent="0.25">
      <c r="C425" s="112"/>
      <c r="D425" s="107"/>
      <c r="E425" s="9" t="s">
        <v>59</v>
      </c>
      <c r="F425" s="12"/>
      <c r="G425" s="8">
        <v>90</v>
      </c>
      <c r="H425" s="16">
        <v>3</v>
      </c>
      <c r="I425" s="1">
        <v>49</v>
      </c>
      <c r="J425" s="1">
        <v>24</v>
      </c>
      <c r="K425" s="1">
        <v>14</v>
      </c>
      <c r="L425" s="1">
        <v>0</v>
      </c>
      <c r="M425" s="18">
        <v>41</v>
      </c>
    </row>
    <row r="426" spans="2:13" x14ac:dyDescent="0.25">
      <c r="C426" s="112"/>
      <c r="D426" s="107"/>
      <c r="E426" s="9" t="s">
        <v>60</v>
      </c>
      <c r="F426" s="12"/>
      <c r="G426" s="8">
        <v>153</v>
      </c>
      <c r="H426" s="16">
        <v>9</v>
      </c>
      <c r="I426" s="1">
        <v>102</v>
      </c>
      <c r="J426" s="1">
        <v>19</v>
      </c>
      <c r="K426" s="1">
        <v>23</v>
      </c>
      <c r="L426" s="1">
        <v>0</v>
      </c>
      <c r="M426" s="18">
        <v>51</v>
      </c>
    </row>
    <row r="427" spans="2:13" x14ac:dyDescent="0.25">
      <c r="C427" s="108" t="s">
        <v>61</v>
      </c>
      <c r="D427" s="106" t="s">
        <v>21</v>
      </c>
      <c r="E427" s="10" t="s">
        <v>62</v>
      </c>
      <c r="F427" s="11"/>
      <c r="G427" s="14">
        <v>205</v>
      </c>
      <c r="H427" s="25">
        <v>17</v>
      </c>
      <c r="I427" s="4">
        <v>112</v>
      </c>
      <c r="J427" s="4">
        <v>44</v>
      </c>
      <c r="K427" s="4">
        <v>32</v>
      </c>
      <c r="L427" s="4">
        <v>0</v>
      </c>
      <c r="M427" s="27">
        <v>93</v>
      </c>
    </row>
    <row r="428" spans="2:13" x14ac:dyDescent="0.25">
      <c r="C428" s="109"/>
      <c r="D428" s="107"/>
      <c r="E428" s="9" t="s">
        <v>63</v>
      </c>
      <c r="F428" s="12"/>
      <c r="G428" s="8">
        <v>256</v>
      </c>
      <c r="H428" s="16">
        <v>26</v>
      </c>
      <c r="I428" s="1">
        <v>145</v>
      </c>
      <c r="J428" s="1">
        <v>49</v>
      </c>
      <c r="K428" s="1">
        <v>36</v>
      </c>
      <c r="L428" s="1">
        <v>0</v>
      </c>
      <c r="M428" s="18">
        <v>111</v>
      </c>
    </row>
    <row r="429" spans="2:13" x14ac:dyDescent="0.25">
      <c r="C429" s="109"/>
      <c r="D429" s="107"/>
      <c r="E429" s="9" t="s">
        <v>64</v>
      </c>
      <c r="F429" s="12"/>
      <c r="G429" s="8">
        <v>404</v>
      </c>
      <c r="H429" s="16">
        <v>24</v>
      </c>
      <c r="I429" s="1">
        <v>237</v>
      </c>
      <c r="J429" s="1">
        <v>68</v>
      </c>
      <c r="K429" s="1">
        <v>72</v>
      </c>
      <c r="L429" s="1">
        <v>3</v>
      </c>
      <c r="M429" s="18">
        <v>164</v>
      </c>
    </row>
    <row r="430" spans="2:13" x14ac:dyDescent="0.25">
      <c r="C430" s="113"/>
      <c r="D430" s="110"/>
      <c r="E430" s="56" t="s">
        <v>65</v>
      </c>
      <c r="F430" s="48"/>
      <c r="G430" s="61">
        <v>239</v>
      </c>
      <c r="H430" s="65">
        <v>26</v>
      </c>
      <c r="I430" s="35">
        <v>129</v>
      </c>
      <c r="J430" s="35">
        <v>46</v>
      </c>
      <c r="K430" s="35">
        <v>38</v>
      </c>
      <c r="L430" s="35">
        <v>0</v>
      </c>
      <c r="M430" s="66">
        <v>110</v>
      </c>
    </row>
    <row r="432" spans="2:13" x14ac:dyDescent="0.25">
      <c r="B432" s="54" t="str">
        <f xml:space="preserve"> HYPERLINK("#'目次'!B12", "[6]")</f>
        <v>[6]</v>
      </c>
      <c r="C432" s="42" t="s">
        <v>132</v>
      </c>
    </row>
    <row r="435" spans="3:15" x14ac:dyDescent="0.25">
      <c r="C435" s="42" t="s">
        <v>14</v>
      </c>
    </row>
    <row r="436" spans="3:15" ht="50.4" x14ac:dyDescent="0.25">
      <c r="C436" s="102"/>
      <c r="D436" s="103"/>
      <c r="E436" s="103"/>
      <c r="F436" s="103"/>
      <c r="G436" s="53" t="s">
        <v>15</v>
      </c>
      <c r="H436" s="50" t="s">
        <v>40</v>
      </c>
      <c r="I436" s="21" t="s">
        <v>41</v>
      </c>
      <c r="J436" s="21" t="s">
        <v>42</v>
      </c>
      <c r="K436" s="21" t="s">
        <v>43</v>
      </c>
      <c r="L436" s="21" t="s">
        <v>44</v>
      </c>
      <c r="M436" s="21" t="s">
        <v>45</v>
      </c>
      <c r="N436" s="21" t="s">
        <v>38</v>
      </c>
      <c r="O436" s="57" t="s">
        <v>133</v>
      </c>
    </row>
    <row r="437" spans="3:15" x14ac:dyDescent="0.25">
      <c r="C437" s="104"/>
      <c r="D437" s="105"/>
      <c r="E437" s="105"/>
      <c r="F437" s="105"/>
      <c r="G437" s="47"/>
      <c r="H437" s="60"/>
      <c r="I437" s="22"/>
      <c r="J437" s="22"/>
      <c r="K437" s="22"/>
      <c r="L437" s="22"/>
      <c r="M437" s="22"/>
      <c r="N437" s="22"/>
      <c r="O437" s="55"/>
    </row>
    <row r="438" spans="3:15" x14ac:dyDescent="0.25">
      <c r="C438" s="52"/>
      <c r="D438" s="49"/>
      <c r="E438" s="46" t="s">
        <v>15</v>
      </c>
      <c r="F438" s="51"/>
      <c r="G438" s="59">
        <v>1104</v>
      </c>
      <c r="H438" s="31">
        <v>320</v>
      </c>
      <c r="I438" s="31">
        <v>604</v>
      </c>
      <c r="J438" s="31">
        <v>20</v>
      </c>
      <c r="K438" s="31">
        <v>162</v>
      </c>
      <c r="L438" s="31">
        <v>50</v>
      </c>
      <c r="M438" s="31">
        <v>53</v>
      </c>
      <c r="N438" s="31">
        <v>37</v>
      </c>
      <c r="O438" s="67">
        <v>747</v>
      </c>
    </row>
    <row r="439" spans="3:15" x14ac:dyDescent="0.25">
      <c r="C439" s="111" t="s">
        <v>20</v>
      </c>
      <c r="D439" s="106" t="s">
        <v>21</v>
      </c>
      <c r="E439" s="10" t="s">
        <v>22</v>
      </c>
      <c r="F439" s="11"/>
      <c r="G439" s="14">
        <v>543</v>
      </c>
      <c r="H439" s="25">
        <v>118</v>
      </c>
      <c r="I439" s="4">
        <v>351</v>
      </c>
      <c r="J439" s="4">
        <v>9</v>
      </c>
      <c r="K439" s="4">
        <v>64</v>
      </c>
      <c r="L439" s="4">
        <v>19</v>
      </c>
      <c r="M439" s="4">
        <v>30</v>
      </c>
      <c r="N439" s="4">
        <v>23</v>
      </c>
      <c r="O439" s="27">
        <v>402</v>
      </c>
    </row>
    <row r="440" spans="3:15" x14ac:dyDescent="0.25">
      <c r="C440" s="112"/>
      <c r="D440" s="107"/>
      <c r="E440" s="9" t="s">
        <v>23</v>
      </c>
      <c r="F440" s="12"/>
      <c r="G440" s="8">
        <v>561</v>
      </c>
      <c r="H440" s="16">
        <v>202</v>
      </c>
      <c r="I440" s="1">
        <v>253</v>
      </c>
      <c r="J440" s="1">
        <v>11</v>
      </c>
      <c r="K440" s="1">
        <v>98</v>
      </c>
      <c r="L440" s="1">
        <v>31</v>
      </c>
      <c r="M440" s="1">
        <v>23</v>
      </c>
      <c r="N440" s="1">
        <v>14</v>
      </c>
      <c r="O440" s="18">
        <v>345</v>
      </c>
    </row>
    <row r="441" spans="3:15" x14ac:dyDescent="0.25">
      <c r="C441" s="108" t="s">
        <v>24</v>
      </c>
      <c r="D441" s="108" t="s">
        <v>25</v>
      </c>
      <c r="E441" s="10" t="s">
        <v>26</v>
      </c>
      <c r="F441" s="11"/>
      <c r="G441" s="14">
        <v>261</v>
      </c>
      <c r="H441" s="25">
        <v>66</v>
      </c>
      <c r="I441" s="4">
        <v>138</v>
      </c>
      <c r="J441" s="4">
        <v>13</v>
      </c>
      <c r="K441" s="4">
        <v>49</v>
      </c>
      <c r="L441" s="4">
        <v>15</v>
      </c>
      <c r="M441" s="4">
        <v>16</v>
      </c>
      <c r="N441" s="4">
        <v>14</v>
      </c>
      <c r="O441" s="27">
        <v>181</v>
      </c>
    </row>
    <row r="442" spans="3:15" x14ac:dyDescent="0.25">
      <c r="C442" s="112"/>
      <c r="D442" s="109"/>
      <c r="E442" s="9" t="s">
        <v>27</v>
      </c>
      <c r="F442" s="12"/>
      <c r="G442" s="8">
        <v>267</v>
      </c>
      <c r="H442" s="16">
        <v>63</v>
      </c>
      <c r="I442" s="1">
        <v>157</v>
      </c>
      <c r="J442" s="1">
        <v>6</v>
      </c>
      <c r="K442" s="1">
        <v>37</v>
      </c>
      <c r="L442" s="1">
        <v>9</v>
      </c>
      <c r="M442" s="1">
        <v>20</v>
      </c>
      <c r="N442" s="1">
        <v>13</v>
      </c>
      <c r="O442" s="18">
        <v>191</v>
      </c>
    </row>
    <row r="443" spans="3:15" x14ac:dyDescent="0.25">
      <c r="C443" s="112"/>
      <c r="D443" s="109"/>
      <c r="E443" s="9" t="s">
        <v>28</v>
      </c>
      <c r="F443" s="12"/>
      <c r="G443" s="8">
        <v>261</v>
      </c>
      <c r="H443" s="16">
        <v>79</v>
      </c>
      <c r="I443" s="1">
        <v>150</v>
      </c>
      <c r="J443" s="1">
        <v>1</v>
      </c>
      <c r="K443" s="1">
        <v>32</v>
      </c>
      <c r="L443" s="1">
        <v>15</v>
      </c>
      <c r="M443" s="1">
        <v>13</v>
      </c>
      <c r="N443" s="1">
        <v>4</v>
      </c>
      <c r="O443" s="18">
        <v>178</v>
      </c>
    </row>
    <row r="444" spans="3:15" x14ac:dyDescent="0.25">
      <c r="C444" s="112"/>
      <c r="D444" s="109"/>
      <c r="E444" s="9" t="s">
        <v>29</v>
      </c>
      <c r="F444" s="12"/>
      <c r="G444" s="8">
        <v>195</v>
      </c>
      <c r="H444" s="16">
        <v>70</v>
      </c>
      <c r="I444" s="1">
        <v>103</v>
      </c>
      <c r="J444" s="1">
        <v>0</v>
      </c>
      <c r="K444" s="1">
        <v>24</v>
      </c>
      <c r="L444" s="1">
        <v>5</v>
      </c>
      <c r="M444" s="1">
        <v>2</v>
      </c>
      <c r="N444" s="1">
        <v>3</v>
      </c>
      <c r="O444" s="18">
        <v>122</v>
      </c>
    </row>
    <row r="445" spans="3:15" x14ac:dyDescent="0.25">
      <c r="C445" s="112"/>
      <c r="D445" s="109"/>
      <c r="E445" s="9" t="s">
        <v>30</v>
      </c>
      <c r="F445" s="12"/>
      <c r="G445" s="8">
        <v>120</v>
      </c>
      <c r="H445" s="16">
        <v>42</v>
      </c>
      <c r="I445" s="1">
        <v>56</v>
      </c>
      <c r="J445" s="1">
        <v>0</v>
      </c>
      <c r="K445" s="1">
        <v>20</v>
      </c>
      <c r="L445" s="1">
        <v>6</v>
      </c>
      <c r="M445" s="1">
        <v>2</v>
      </c>
      <c r="N445" s="1">
        <v>3</v>
      </c>
      <c r="O445" s="18">
        <v>75</v>
      </c>
    </row>
    <row r="446" spans="3:15" x14ac:dyDescent="0.25">
      <c r="C446" s="112"/>
      <c r="D446" s="109"/>
      <c r="E446" s="9" t="s">
        <v>31</v>
      </c>
      <c r="F446" s="12"/>
      <c r="G446" s="8">
        <v>843</v>
      </c>
      <c r="H446" s="16">
        <v>254</v>
      </c>
      <c r="I446" s="1">
        <v>466</v>
      </c>
      <c r="J446" s="1">
        <v>7</v>
      </c>
      <c r="K446" s="1">
        <v>113</v>
      </c>
      <c r="L446" s="1">
        <v>35</v>
      </c>
      <c r="M446" s="1">
        <v>37</v>
      </c>
      <c r="N446" s="1">
        <v>23</v>
      </c>
      <c r="O446" s="18">
        <v>566</v>
      </c>
    </row>
    <row r="447" spans="3:15" x14ac:dyDescent="0.25">
      <c r="C447" s="112"/>
      <c r="D447" s="109"/>
      <c r="E447" s="9" t="s">
        <v>32</v>
      </c>
      <c r="F447" s="12"/>
      <c r="G447" s="8">
        <v>315</v>
      </c>
      <c r="H447" s="16">
        <v>112</v>
      </c>
      <c r="I447" s="1">
        <v>159</v>
      </c>
      <c r="J447" s="1">
        <v>0</v>
      </c>
      <c r="K447" s="1">
        <v>44</v>
      </c>
      <c r="L447" s="1">
        <v>11</v>
      </c>
      <c r="M447" s="1">
        <v>4</v>
      </c>
      <c r="N447" s="1">
        <v>6</v>
      </c>
      <c r="O447" s="18">
        <v>197</v>
      </c>
    </row>
    <row r="448" spans="3:15" x14ac:dyDescent="0.25">
      <c r="C448" s="112"/>
      <c r="D448" s="108" t="s">
        <v>22</v>
      </c>
      <c r="E448" s="10" t="s">
        <v>26</v>
      </c>
      <c r="F448" s="11"/>
      <c r="G448" s="14">
        <v>120</v>
      </c>
      <c r="H448" s="25">
        <v>23</v>
      </c>
      <c r="I448" s="4">
        <v>74</v>
      </c>
      <c r="J448" s="4">
        <v>6</v>
      </c>
      <c r="K448" s="4">
        <v>18</v>
      </c>
      <c r="L448" s="4">
        <v>4</v>
      </c>
      <c r="M448" s="4">
        <v>12</v>
      </c>
      <c r="N448" s="4">
        <v>7</v>
      </c>
      <c r="O448" s="27">
        <v>90</v>
      </c>
    </row>
    <row r="449" spans="3:15" x14ac:dyDescent="0.25">
      <c r="C449" s="112"/>
      <c r="D449" s="109"/>
      <c r="E449" s="9" t="s">
        <v>27</v>
      </c>
      <c r="F449" s="12"/>
      <c r="G449" s="8">
        <v>159</v>
      </c>
      <c r="H449" s="16">
        <v>33</v>
      </c>
      <c r="I449" s="1">
        <v>99</v>
      </c>
      <c r="J449" s="1">
        <v>3</v>
      </c>
      <c r="K449" s="1">
        <v>19</v>
      </c>
      <c r="L449" s="1">
        <v>3</v>
      </c>
      <c r="M449" s="1">
        <v>12</v>
      </c>
      <c r="N449" s="1">
        <v>12</v>
      </c>
      <c r="O449" s="18">
        <v>114</v>
      </c>
    </row>
    <row r="450" spans="3:15" x14ac:dyDescent="0.25">
      <c r="C450" s="112"/>
      <c r="D450" s="109"/>
      <c r="E450" s="9" t="s">
        <v>28</v>
      </c>
      <c r="F450" s="12"/>
      <c r="G450" s="8">
        <v>113</v>
      </c>
      <c r="H450" s="16">
        <v>25</v>
      </c>
      <c r="I450" s="1">
        <v>75</v>
      </c>
      <c r="J450" s="1">
        <v>0</v>
      </c>
      <c r="K450" s="1">
        <v>12</v>
      </c>
      <c r="L450" s="1">
        <v>5</v>
      </c>
      <c r="M450" s="1">
        <v>4</v>
      </c>
      <c r="N450" s="1">
        <v>2</v>
      </c>
      <c r="O450" s="18">
        <v>86</v>
      </c>
    </row>
    <row r="451" spans="3:15" x14ac:dyDescent="0.25">
      <c r="C451" s="112"/>
      <c r="D451" s="109"/>
      <c r="E451" s="9" t="s">
        <v>29</v>
      </c>
      <c r="F451" s="12"/>
      <c r="G451" s="8">
        <v>94</v>
      </c>
      <c r="H451" s="16">
        <v>23</v>
      </c>
      <c r="I451" s="1">
        <v>65</v>
      </c>
      <c r="J451" s="1">
        <v>0</v>
      </c>
      <c r="K451" s="1">
        <v>8</v>
      </c>
      <c r="L451" s="1">
        <v>4</v>
      </c>
      <c r="M451" s="1">
        <v>1</v>
      </c>
      <c r="N451" s="1">
        <v>2</v>
      </c>
      <c r="O451" s="18">
        <v>69</v>
      </c>
    </row>
    <row r="452" spans="3:15" x14ac:dyDescent="0.25">
      <c r="C452" s="112"/>
      <c r="D452" s="109"/>
      <c r="E452" s="9" t="s">
        <v>30</v>
      </c>
      <c r="F452" s="12"/>
      <c r="G452" s="8">
        <v>57</v>
      </c>
      <c r="H452" s="16">
        <v>14</v>
      </c>
      <c r="I452" s="1">
        <v>38</v>
      </c>
      <c r="J452" s="1">
        <v>0</v>
      </c>
      <c r="K452" s="1">
        <v>7</v>
      </c>
      <c r="L452" s="1">
        <v>3</v>
      </c>
      <c r="M452" s="1">
        <v>1</v>
      </c>
      <c r="N452" s="1">
        <v>0</v>
      </c>
      <c r="O452" s="18">
        <v>43</v>
      </c>
    </row>
    <row r="453" spans="3:15" x14ac:dyDescent="0.25">
      <c r="C453" s="112"/>
      <c r="D453" s="109"/>
      <c r="E453" s="9" t="s">
        <v>31</v>
      </c>
      <c r="F453" s="12"/>
      <c r="G453" s="8">
        <v>423</v>
      </c>
      <c r="H453" s="16">
        <v>95</v>
      </c>
      <c r="I453" s="1">
        <v>277</v>
      </c>
      <c r="J453" s="1">
        <v>3</v>
      </c>
      <c r="K453" s="1">
        <v>46</v>
      </c>
      <c r="L453" s="1">
        <v>15</v>
      </c>
      <c r="M453" s="1">
        <v>18</v>
      </c>
      <c r="N453" s="1">
        <v>16</v>
      </c>
      <c r="O453" s="18">
        <v>312</v>
      </c>
    </row>
    <row r="454" spans="3:15" x14ac:dyDescent="0.25">
      <c r="C454" s="112"/>
      <c r="D454" s="109"/>
      <c r="E454" s="9" t="s">
        <v>32</v>
      </c>
      <c r="F454" s="12"/>
      <c r="G454" s="8">
        <v>151</v>
      </c>
      <c r="H454" s="16">
        <v>37</v>
      </c>
      <c r="I454" s="1">
        <v>103</v>
      </c>
      <c r="J454" s="1">
        <v>0</v>
      </c>
      <c r="K454" s="1">
        <v>15</v>
      </c>
      <c r="L454" s="1">
        <v>7</v>
      </c>
      <c r="M454" s="1">
        <v>2</v>
      </c>
      <c r="N454" s="1">
        <v>2</v>
      </c>
      <c r="O454" s="18">
        <v>112</v>
      </c>
    </row>
    <row r="455" spans="3:15" x14ac:dyDescent="0.25">
      <c r="C455" s="112"/>
      <c r="D455" s="108" t="s">
        <v>23</v>
      </c>
      <c r="E455" s="10" t="s">
        <v>26</v>
      </c>
      <c r="F455" s="11"/>
      <c r="G455" s="14">
        <v>141</v>
      </c>
      <c r="H455" s="25">
        <v>43</v>
      </c>
      <c r="I455" s="4">
        <v>64</v>
      </c>
      <c r="J455" s="4">
        <v>7</v>
      </c>
      <c r="K455" s="4">
        <v>31</v>
      </c>
      <c r="L455" s="4">
        <v>11</v>
      </c>
      <c r="M455" s="4">
        <v>4</v>
      </c>
      <c r="N455" s="4">
        <v>7</v>
      </c>
      <c r="O455" s="27">
        <v>91</v>
      </c>
    </row>
    <row r="456" spans="3:15" x14ac:dyDescent="0.25">
      <c r="C456" s="112"/>
      <c r="D456" s="109"/>
      <c r="E456" s="9" t="s">
        <v>27</v>
      </c>
      <c r="F456" s="12"/>
      <c r="G456" s="8">
        <v>108</v>
      </c>
      <c r="H456" s="16">
        <v>30</v>
      </c>
      <c r="I456" s="1">
        <v>58</v>
      </c>
      <c r="J456" s="1">
        <v>3</v>
      </c>
      <c r="K456" s="1">
        <v>18</v>
      </c>
      <c r="L456" s="1">
        <v>6</v>
      </c>
      <c r="M456" s="1">
        <v>8</v>
      </c>
      <c r="N456" s="1">
        <v>1</v>
      </c>
      <c r="O456" s="18">
        <v>77</v>
      </c>
    </row>
    <row r="457" spans="3:15" x14ac:dyDescent="0.25">
      <c r="C457" s="112"/>
      <c r="D457" s="109"/>
      <c r="E457" s="9" t="s">
        <v>28</v>
      </c>
      <c r="F457" s="12"/>
      <c r="G457" s="8">
        <v>148</v>
      </c>
      <c r="H457" s="16">
        <v>54</v>
      </c>
      <c r="I457" s="1">
        <v>75</v>
      </c>
      <c r="J457" s="1">
        <v>1</v>
      </c>
      <c r="K457" s="1">
        <v>20</v>
      </c>
      <c r="L457" s="1">
        <v>10</v>
      </c>
      <c r="M457" s="1">
        <v>9</v>
      </c>
      <c r="N457" s="1">
        <v>2</v>
      </c>
      <c r="O457" s="18">
        <v>92</v>
      </c>
    </row>
    <row r="458" spans="3:15" x14ac:dyDescent="0.25">
      <c r="C458" s="112"/>
      <c r="D458" s="109"/>
      <c r="E458" s="9" t="s">
        <v>29</v>
      </c>
      <c r="F458" s="12"/>
      <c r="G458" s="8">
        <v>101</v>
      </c>
      <c r="H458" s="16">
        <v>47</v>
      </c>
      <c r="I458" s="1">
        <v>38</v>
      </c>
      <c r="J458" s="1">
        <v>0</v>
      </c>
      <c r="K458" s="1">
        <v>16</v>
      </c>
      <c r="L458" s="1">
        <v>1</v>
      </c>
      <c r="M458" s="1">
        <v>1</v>
      </c>
      <c r="N458" s="1">
        <v>1</v>
      </c>
      <c r="O458" s="18">
        <v>53</v>
      </c>
    </row>
    <row r="459" spans="3:15" x14ac:dyDescent="0.25">
      <c r="C459" s="112"/>
      <c r="D459" s="109"/>
      <c r="E459" s="9" t="s">
        <v>30</v>
      </c>
      <c r="F459" s="12"/>
      <c r="G459" s="8">
        <v>63</v>
      </c>
      <c r="H459" s="16">
        <v>28</v>
      </c>
      <c r="I459" s="1">
        <v>18</v>
      </c>
      <c r="J459" s="1">
        <v>0</v>
      </c>
      <c r="K459" s="1">
        <v>13</v>
      </c>
      <c r="L459" s="1">
        <v>3</v>
      </c>
      <c r="M459" s="1">
        <v>1</v>
      </c>
      <c r="N459" s="1">
        <v>3</v>
      </c>
      <c r="O459" s="18">
        <v>32</v>
      </c>
    </row>
    <row r="460" spans="3:15" x14ac:dyDescent="0.25">
      <c r="C460" s="112"/>
      <c r="D460" s="109"/>
      <c r="E460" s="9" t="s">
        <v>31</v>
      </c>
      <c r="F460" s="12"/>
      <c r="G460" s="8">
        <v>420</v>
      </c>
      <c r="H460" s="16">
        <v>159</v>
      </c>
      <c r="I460" s="1">
        <v>189</v>
      </c>
      <c r="J460" s="1">
        <v>4</v>
      </c>
      <c r="K460" s="1">
        <v>67</v>
      </c>
      <c r="L460" s="1">
        <v>20</v>
      </c>
      <c r="M460" s="1">
        <v>19</v>
      </c>
      <c r="N460" s="1">
        <v>7</v>
      </c>
      <c r="O460" s="18">
        <v>254</v>
      </c>
    </row>
    <row r="461" spans="3:15" x14ac:dyDescent="0.25">
      <c r="C461" s="112"/>
      <c r="D461" s="109"/>
      <c r="E461" s="9" t="s">
        <v>32</v>
      </c>
      <c r="F461" s="12"/>
      <c r="G461" s="8">
        <v>164</v>
      </c>
      <c r="H461" s="16">
        <v>75</v>
      </c>
      <c r="I461" s="1">
        <v>56</v>
      </c>
      <c r="J461" s="1">
        <v>0</v>
      </c>
      <c r="K461" s="1">
        <v>29</v>
      </c>
      <c r="L461" s="1">
        <v>4</v>
      </c>
      <c r="M461" s="1">
        <v>2</v>
      </c>
      <c r="N461" s="1">
        <v>4</v>
      </c>
      <c r="O461" s="18">
        <v>85</v>
      </c>
    </row>
    <row r="462" spans="3:15" ht="25.2" x14ac:dyDescent="0.25">
      <c r="C462" s="108" t="s">
        <v>33</v>
      </c>
      <c r="D462" s="108" t="s">
        <v>25</v>
      </c>
      <c r="E462" s="10" t="s">
        <v>34</v>
      </c>
      <c r="F462" s="11"/>
      <c r="G462" s="14">
        <v>93</v>
      </c>
      <c r="H462" s="25">
        <v>65</v>
      </c>
      <c r="I462" s="4">
        <v>0</v>
      </c>
      <c r="J462" s="4">
        <v>7</v>
      </c>
      <c r="K462" s="4">
        <v>7</v>
      </c>
      <c r="L462" s="4">
        <v>2</v>
      </c>
      <c r="M462" s="4">
        <v>15</v>
      </c>
      <c r="N462" s="4">
        <v>1</v>
      </c>
      <c r="O462" s="27">
        <v>27</v>
      </c>
    </row>
    <row r="463" spans="3:15" ht="25.2" x14ac:dyDescent="0.25">
      <c r="C463" s="112"/>
      <c r="D463" s="109"/>
      <c r="E463" s="9" t="s">
        <v>35</v>
      </c>
      <c r="F463" s="12"/>
      <c r="G463" s="8">
        <v>623</v>
      </c>
      <c r="H463" s="16">
        <v>0</v>
      </c>
      <c r="I463" s="1">
        <v>587</v>
      </c>
      <c r="J463" s="1">
        <v>7</v>
      </c>
      <c r="K463" s="1">
        <v>79</v>
      </c>
      <c r="L463" s="1">
        <v>26</v>
      </c>
      <c r="M463" s="1">
        <v>18</v>
      </c>
      <c r="N463" s="1">
        <v>26</v>
      </c>
      <c r="O463" s="18">
        <v>597</v>
      </c>
    </row>
    <row r="464" spans="3:15" ht="25.2" x14ac:dyDescent="0.25">
      <c r="C464" s="112"/>
      <c r="D464" s="109"/>
      <c r="E464" s="9" t="s">
        <v>36</v>
      </c>
      <c r="F464" s="12"/>
      <c r="G464" s="8">
        <v>207</v>
      </c>
      <c r="H464" s="16">
        <v>143</v>
      </c>
      <c r="I464" s="1">
        <v>10</v>
      </c>
      <c r="J464" s="1">
        <v>4</v>
      </c>
      <c r="K464" s="1">
        <v>35</v>
      </c>
      <c r="L464" s="1">
        <v>13</v>
      </c>
      <c r="M464" s="1">
        <v>15</v>
      </c>
      <c r="N464" s="1">
        <v>1</v>
      </c>
      <c r="O464" s="18">
        <v>63</v>
      </c>
    </row>
    <row r="465" spans="3:15" ht="25.2" x14ac:dyDescent="0.25">
      <c r="C465" s="112"/>
      <c r="D465" s="109"/>
      <c r="E465" s="9" t="s">
        <v>37</v>
      </c>
      <c r="F465" s="12"/>
      <c r="G465" s="8">
        <v>178</v>
      </c>
      <c r="H465" s="16">
        <v>112</v>
      </c>
      <c r="I465" s="1">
        <v>7</v>
      </c>
      <c r="J465" s="1">
        <v>2</v>
      </c>
      <c r="K465" s="1">
        <v>41</v>
      </c>
      <c r="L465" s="1">
        <v>9</v>
      </c>
      <c r="M465" s="1">
        <v>5</v>
      </c>
      <c r="N465" s="1">
        <v>6</v>
      </c>
      <c r="O465" s="18">
        <v>60</v>
      </c>
    </row>
    <row r="466" spans="3:15" x14ac:dyDescent="0.25">
      <c r="C466" s="112"/>
      <c r="D466" s="109"/>
      <c r="E466" s="9" t="s">
        <v>38</v>
      </c>
      <c r="F466" s="12"/>
      <c r="G466" s="13">
        <v>3</v>
      </c>
      <c r="H466" s="24">
        <v>0</v>
      </c>
      <c r="I466" s="3">
        <v>0</v>
      </c>
      <c r="J466" s="3">
        <v>0</v>
      </c>
      <c r="K466" s="3">
        <v>0</v>
      </c>
      <c r="L466" s="3">
        <v>0</v>
      </c>
      <c r="M466" s="3">
        <v>0</v>
      </c>
      <c r="N466" s="3">
        <v>3</v>
      </c>
      <c r="O466" s="26">
        <v>0</v>
      </c>
    </row>
    <row r="467" spans="3:15" ht="25.2" x14ac:dyDescent="0.25">
      <c r="C467" s="112"/>
      <c r="D467" s="108" t="s">
        <v>22</v>
      </c>
      <c r="E467" s="10" t="s">
        <v>34</v>
      </c>
      <c r="F467" s="11"/>
      <c r="G467" s="40">
        <v>48</v>
      </c>
      <c r="H467" s="44">
        <v>35</v>
      </c>
      <c r="I467" s="19">
        <v>0</v>
      </c>
      <c r="J467" s="19">
        <v>1</v>
      </c>
      <c r="K467" s="19">
        <v>1</v>
      </c>
      <c r="L467" s="19">
        <v>1</v>
      </c>
      <c r="M467" s="19">
        <v>11</v>
      </c>
      <c r="N467" s="19">
        <v>0</v>
      </c>
      <c r="O467" s="45">
        <v>13</v>
      </c>
    </row>
    <row r="468" spans="3:15" ht="25.2" x14ac:dyDescent="0.25">
      <c r="C468" s="112"/>
      <c r="D468" s="109"/>
      <c r="E468" s="9" t="s">
        <v>35</v>
      </c>
      <c r="F468" s="12"/>
      <c r="G468" s="8">
        <v>365</v>
      </c>
      <c r="H468" s="16">
        <v>0</v>
      </c>
      <c r="I468" s="1">
        <v>339</v>
      </c>
      <c r="J468" s="1">
        <v>5</v>
      </c>
      <c r="K468" s="1">
        <v>46</v>
      </c>
      <c r="L468" s="1">
        <v>13</v>
      </c>
      <c r="M468" s="1">
        <v>7</v>
      </c>
      <c r="N468" s="1">
        <v>20</v>
      </c>
      <c r="O468" s="18">
        <v>345</v>
      </c>
    </row>
    <row r="469" spans="3:15" ht="25.2" x14ac:dyDescent="0.25">
      <c r="C469" s="112"/>
      <c r="D469" s="109"/>
      <c r="E469" s="9" t="s">
        <v>36</v>
      </c>
      <c r="F469" s="12"/>
      <c r="G469" s="8">
        <v>80</v>
      </c>
      <c r="H469" s="16">
        <v>54</v>
      </c>
      <c r="I469" s="1">
        <v>9</v>
      </c>
      <c r="J469" s="1">
        <v>1</v>
      </c>
      <c r="K469" s="1">
        <v>7</v>
      </c>
      <c r="L469" s="1">
        <v>3</v>
      </c>
      <c r="M469" s="1">
        <v>10</v>
      </c>
      <c r="N469" s="1">
        <v>1</v>
      </c>
      <c r="O469" s="18">
        <v>25</v>
      </c>
    </row>
    <row r="470" spans="3:15" ht="25.2" x14ac:dyDescent="0.25">
      <c r="C470" s="112"/>
      <c r="D470" s="109"/>
      <c r="E470" s="9" t="s">
        <v>37</v>
      </c>
      <c r="F470" s="12"/>
      <c r="G470" s="13">
        <v>49</v>
      </c>
      <c r="H470" s="24">
        <v>29</v>
      </c>
      <c r="I470" s="3">
        <v>3</v>
      </c>
      <c r="J470" s="3">
        <v>2</v>
      </c>
      <c r="K470" s="3">
        <v>10</v>
      </c>
      <c r="L470" s="3">
        <v>2</v>
      </c>
      <c r="M470" s="3">
        <v>2</v>
      </c>
      <c r="N470" s="3">
        <v>1</v>
      </c>
      <c r="O470" s="26">
        <v>19</v>
      </c>
    </row>
    <row r="471" spans="3:15" x14ac:dyDescent="0.25">
      <c r="C471" s="112"/>
      <c r="D471" s="109"/>
      <c r="E471" s="9" t="s">
        <v>38</v>
      </c>
      <c r="F471" s="12"/>
      <c r="G471" s="13">
        <v>1</v>
      </c>
      <c r="H471" s="24">
        <v>0</v>
      </c>
      <c r="I471" s="3">
        <v>0</v>
      </c>
      <c r="J471" s="3">
        <v>0</v>
      </c>
      <c r="K471" s="3">
        <v>0</v>
      </c>
      <c r="L471" s="3">
        <v>0</v>
      </c>
      <c r="M471" s="3">
        <v>0</v>
      </c>
      <c r="N471" s="3">
        <v>1</v>
      </c>
      <c r="O471" s="26">
        <v>0</v>
      </c>
    </row>
    <row r="472" spans="3:15" ht="25.2" x14ac:dyDescent="0.25">
      <c r="C472" s="112"/>
      <c r="D472" s="108" t="s">
        <v>23</v>
      </c>
      <c r="E472" s="10" t="s">
        <v>34</v>
      </c>
      <c r="F472" s="11"/>
      <c r="G472" s="40">
        <v>45</v>
      </c>
      <c r="H472" s="44">
        <v>30</v>
      </c>
      <c r="I472" s="19">
        <v>0</v>
      </c>
      <c r="J472" s="19">
        <v>6</v>
      </c>
      <c r="K472" s="19">
        <v>6</v>
      </c>
      <c r="L472" s="19">
        <v>1</v>
      </c>
      <c r="M472" s="19">
        <v>4</v>
      </c>
      <c r="N472" s="19">
        <v>1</v>
      </c>
      <c r="O472" s="45">
        <v>14</v>
      </c>
    </row>
    <row r="473" spans="3:15" ht="25.2" x14ac:dyDescent="0.25">
      <c r="C473" s="112"/>
      <c r="D473" s="109"/>
      <c r="E473" s="9" t="s">
        <v>35</v>
      </c>
      <c r="F473" s="12"/>
      <c r="G473" s="8">
        <v>258</v>
      </c>
      <c r="H473" s="16">
        <v>0</v>
      </c>
      <c r="I473" s="1">
        <v>248</v>
      </c>
      <c r="J473" s="1">
        <v>2</v>
      </c>
      <c r="K473" s="1">
        <v>33</v>
      </c>
      <c r="L473" s="1">
        <v>13</v>
      </c>
      <c r="M473" s="1">
        <v>11</v>
      </c>
      <c r="N473" s="1">
        <v>6</v>
      </c>
      <c r="O473" s="18">
        <v>252</v>
      </c>
    </row>
    <row r="474" spans="3:15" ht="25.2" x14ac:dyDescent="0.25">
      <c r="C474" s="112"/>
      <c r="D474" s="109"/>
      <c r="E474" s="9" t="s">
        <v>36</v>
      </c>
      <c r="F474" s="12"/>
      <c r="G474" s="8">
        <v>127</v>
      </c>
      <c r="H474" s="16">
        <v>89</v>
      </c>
      <c r="I474" s="1">
        <v>1</v>
      </c>
      <c r="J474" s="1">
        <v>3</v>
      </c>
      <c r="K474" s="1">
        <v>28</v>
      </c>
      <c r="L474" s="1">
        <v>10</v>
      </c>
      <c r="M474" s="1">
        <v>5</v>
      </c>
      <c r="N474" s="1">
        <v>0</v>
      </c>
      <c r="O474" s="18">
        <v>38</v>
      </c>
    </row>
    <row r="475" spans="3:15" ht="25.2" x14ac:dyDescent="0.25">
      <c r="C475" s="112"/>
      <c r="D475" s="109"/>
      <c r="E475" s="9" t="s">
        <v>37</v>
      </c>
      <c r="F475" s="12"/>
      <c r="G475" s="8">
        <v>129</v>
      </c>
      <c r="H475" s="16">
        <v>83</v>
      </c>
      <c r="I475" s="1">
        <v>4</v>
      </c>
      <c r="J475" s="1">
        <v>0</v>
      </c>
      <c r="K475" s="1">
        <v>31</v>
      </c>
      <c r="L475" s="1">
        <v>7</v>
      </c>
      <c r="M475" s="1">
        <v>3</v>
      </c>
      <c r="N475" s="1">
        <v>5</v>
      </c>
      <c r="O475" s="18">
        <v>41</v>
      </c>
    </row>
    <row r="476" spans="3:15" x14ac:dyDescent="0.25">
      <c r="C476" s="112"/>
      <c r="D476" s="109"/>
      <c r="E476" s="9" t="s">
        <v>38</v>
      </c>
      <c r="F476" s="12"/>
      <c r="G476" s="13">
        <v>2</v>
      </c>
      <c r="H476" s="24">
        <v>0</v>
      </c>
      <c r="I476" s="3">
        <v>0</v>
      </c>
      <c r="J476" s="3">
        <v>0</v>
      </c>
      <c r="K476" s="3">
        <v>0</v>
      </c>
      <c r="L476" s="3">
        <v>0</v>
      </c>
      <c r="M476" s="3">
        <v>0</v>
      </c>
      <c r="N476" s="3">
        <v>2</v>
      </c>
      <c r="O476" s="26">
        <v>0</v>
      </c>
    </row>
    <row r="477" spans="3:15" ht="25.2" x14ac:dyDescent="0.25">
      <c r="C477" s="108" t="s">
        <v>39</v>
      </c>
      <c r="D477" s="108" t="s">
        <v>25</v>
      </c>
      <c r="E477" s="10" t="s">
        <v>40</v>
      </c>
      <c r="F477" s="11"/>
      <c r="G477" s="14">
        <v>320</v>
      </c>
      <c r="H477" s="25">
        <v>320</v>
      </c>
      <c r="I477" s="4">
        <v>0</v>
      </c>
      <c r="J477" s="4">
        <v>0</v>
      </c>
      <c r="K477" s="4">
        <v>0</v>
      </c>
      <c r="L477" s="4">
        <v>0</v>
      </c>
      <c r="M477" s="4">
        <v>0</v>
      </c>
      <c r="N477" s="4">
        <v>0</v>
      </c>
      <c r="O477" s="27">
        <v>0</v>
      </c>
    </row>
    <row r="478" spans="3:15" ht="25.2" x14ac:dyDescent="0.25">
      <c r="C478" s="112"/>
      <c r="D478" s="109"/>
      <c r="E478" s="9" t="s">
        <v>41</v>
      </c>
      <c r="F478" s="12"/>
      <c r="G478" s="8">
        <v>604</v>
      </c>
      <c r="H478" s="16">
        <v>0</v>
      </c>
      <c r="I478" s="1">
        <v>604</v>
      </c>
      <c r="J478" s="1">
        <v>6</v>
      </c>
      <c r="K478" s="1">
        <v>76</v>
      </c>
      <c r="L478" s="1">
        <v>26</v>
      </c>
      <c r="M478" s="1">
        <v>13</v>
      </c>
      <c r="N478" s="1">
        <v>0</v>
      </c>
      <c r="O478" s="18">
        <v>604</v>
      </c>
    </row>
    <row r="479" spans="3:15" x14ac:dyDescent="0.25">
      <c r="C479" s="112"/>
      <c r="D479" s="109"/>
      <c r="E479" s="9" t="s">
        <v>42</v>
      </c>
      <c r="F479" s="12"/>
      <c r="G479" s="13">
        <v>20</v>
      </c>
      <c r="H479" s="24">
        <v>0</v>
      </c>
      <c r="I479" s="3">
        <v>6</v>
      </c>
      <c r="J479" s="3">
        <v>20</v>
      </c>
      <c r="K479" s="3">
        <v>3</v>
      </c>
      <c r="L479" s="3">
        <v>0</v>
      </c>
      <c r="M479" s="3">
        <v>2</v>
      </c>
      <c r="N479" s="3">
        <v>0</v>
      </c>
      <c r="O479" s="26">
        <v>20</v>
      </c>
    </row>
    <row r="480" spans="3:15" x14ac:dyDescent="0.25">
      <c r="C480" s="112"/>
      <c r="D480" s="109"/>
      <c r="E480" s="9" t="s">
        <v>43</v>
      </c>
      <c r="F480" s="12"/>
      <c r="G480" s="8">
        <v>162</v>
      </c>
      <c r="H480" s="16">
        <v>0</v>
      </c>
      <c r="I480" s="1">
        <v>76</v>
      </c>
      <c r="J480" s="1">
        <v>3</v>
      </c>
      <c r="K480" s="1">
        <v>162</v>
      </c>
      <c r="L480" s="1">
        <v>32</v>
      </c>
      <c r="M480" s="1">
        <v>5</v>
      </c>
      <c r="N480" s="1">
        <v>0</v>
      </c>
      <c r="O480" s="18">
        <v>162</v>
      </c>
    </row>
    <row r="481" spans="3:15" x14ac:dyDescent="0.25">
      <c r="C481" s="112"/>
      <c r="D481" s="109"/>
      <c r="E481" s="9" t="s">
        <v>44</v>
      </c>
      <c r="F481" s="12"/>
      <c r="G481" s="8">
        <v>50</v>
      </c>
      <c r="H481" s="16">
        <v>0</v>
      </c>
      <c r="I481" s="1">
        <v>26</v>
      </c>
      <c r="J481" s="1">
        <v>0</v>
      </c>
      <c r="K481" s="1">
        <v>32</v>
      </c>
      <c r="L481" s="1">
        <v>50</v>
      </c>
      <c r="M481" s="1">
        <v>6</v>
      </c>
      <c r="N481" s="1">
        <v>0</v>
      </c>
      <c r="O481" s="18">
        <v>50</v>
      </c>
    </row>
    <row r="482" spans="3:15" ht="25.2" x14ac:dyDescent="0.25">
      <c r="C482" s="112"/>
      <c r="D482" s="109"/>
      <c r="E482" s="9" t="s">
        <v>45</v>
      </c>
      <c r="F482" s="12"/>
      <c r="G482" s="8">
        <v>53</v>
      </c>
      <c r="H482" s="16">
        <v>0</v>
      </c>
      <c r="I482" s="1">
        <v>13</v>
      </c>
      <c r="J482" s="1">
        <v>2</v>
      </c>
      <c r="K482" s="1">
        <v>5</v>
      </c>
      <c r="L482" s="1">
        <v>6</v>
      </c>
      <c r="M482" s="1">
        <v>53</v>
      </c>
      <c r="N482" s="1">
        <v>0</v>
      </c>
      <c r="O482" s="18">
        <v>53</v>
      </c>
    </row>
    <row r="483" spans="3:15" x14ac:dyDescent="0.25">
      <c r="C483" s="112"/>
      <c r="D483" s="109"/>
      <c r="E483" s="9" t="s">
        <v>38</v>
      </c>
      <c r="F483" s="12"/>
      <c r="G483" s="13">
        <v>37</v>
      </c>
      <c r="H483" s="24">
        <v>0</v>
      </c>
      <c r="I483" s="3">
        <v>0</v>
      </c>
      <c r="J483" s="3">
        <v>0</v>
      </c>
      <c r="K483" s="3">
        <v>0</v>
      </c>
      <c r="L483" s="3">
        <v>0</v>
      </c>
      <c r="M483" s="3">
        <v>0</v>
      </c>
      <c r="N483" s="3">
        <v>37</v>
      </c>
      <c r="O483" s="26">
        <v>0</v>
      </c>
    </row>
    <row r="484" spans="3:15" ht="25.2" x14ac:dyDescent="0.25">
      <c r="C484" s="112"/>
      <c r="D484" s="108" t="s">
        <v>22</v>
      </c>
      <c r="E484" s="10" t="s">
        <v>40</v>
      </c>
      <c r="F484" s="11"/>
      <c r="G484" s="14">
        <v>118</v>
      </c>
      <c r="H484" s="25">
        <v>118</v>
      </c>
      <c r="I484" s="4">
        <v>0</v>
      </c>
      <c r="J484" s="4">
        <v>0</v>
      </c>
      <c r="K484" s="4">
        <v>0</v>
      </c>
      <c r="L484" s="4">
        <v>0</v>
      </c>
      <c r="M484" s="4">
        <v>0</v>
      </c>
      <c r="N484" s="4">
        <v>0</v>
      </c>
      <c r="O484" s="27">
        <v>0</v>
      </c>
    </row>
    <row r="485" spans="3:15" ht="25.2" x14ac:dyDescent="0.25">
      <c r="C485" s="112"/>
      <c r="D485" s="109"/>
      <c r="E485" s="9" t="s">
        <v>41</v>
      </c>
      <c r="F485" s="12"/>
      <c r="G485" s="8">
        <v>351</v>
      </c>
      <c r="H485" s="16">
        <v>0</v>
      </c>
      <c r="I485" s="1">
        <v>351</v>
      </c>
      <c r="J485" s="1">
        <v>5</v>
      </c>
      <c r="K485" s="1">
        <v>43</v>
      </c>
      <c r="L485" s="1">
        <v>13</v>
      </c>
      <c r="M485" s="1">
        <v>5</v>
      </c>
      <c r="N485" s="1">
        <v>0</v>
      </c>
      <c r="O485" s="18">
        <v>351</v>
      </c>
    </row>
    <row r="486" spans="3:15" x14ac:dyDescent="0.25">
      <c r="C486" s="112"/>
      <c r="D486" s="109"/>
      <c r="E486" s="9" t="s">
        <v>42</v>
      </c>
      <c r="F486" s="12"/>
      <c r="G486" s="13">
        <v>9</v>
      </c>
      <c r="H486" s="24">
        <v>0</v>
      </c>
      <c r="I486" s="3">
        <v>5</v>
      </c>
      <c r="J486" s="3">
        <v>9</v>
      </c>
      <c r="K486" s="3">
        <v>1</v>
      </c>
      <c r="L486" s="3">
        <v>0</v>
      </c>
      <c r="M486" s="3">
        <v>1</v>
      </c>
      <c r="N486" s="3">
        <v>0</v>
      </c>
      <c r="O486" s="26">
        <v>9</v>
      </c>
    </row>
    <row r="487" spans="3:15" x14ac:dyDescent="0.25">
      <c r="C487" s="112"/>
      <c r="D487" s="109"/>
      <c r="E487" s="9" t="s">
        <v>43</v>
      </c>
      <c r="F487" s="12"/>
      <c r="G487" s="8">
        <v>64</v>
      </c>
      <c r="H487" s="16">
        <v>0</v>
      </c>
      <c r="I487" s="1">
        <v>43</v>
      </c>
      <c r="J487" s="1">
        <v>1</v>
      </c>
      <c r="K487" s="1">
        <v>64</v>
      </c>
      <c r="L487" s="1">
        <v>11</v>
      </c>
      <c r="M487" s="1">
        <v>2</v>
      </c>
      <c r="N487" s="1">
        <v>0</v>
      </c>
      <c r="O487" s="18">
        <v>64</v>
      </c>
    </row>
    <row r="488" spans="3:15" x14ac:dyDescent="0.25">
      <c r="C488" s="112"/>
      <c r="D488" s="109"/>
      <c r="E488" s="9" t="s">
        <v>44</v>
      </c>
      <c r="F488" s="12"/>
      <c r="G488" s="13">
        <v>19</v>
      </c>
      <c r="H488" s="24">
        <v>0</v>
      </c>
      <c r="I488" s="3">
        <v>13</v>
      </c>
      <c r="J488" s="3">
        <v>0</v>
      </c>
      <c r="K488" s="3">
        <v>11</v>
      </c>
      <c r="L488" s="3">
        <v>19</v>
      </c>
      <c r="M488" s="3">
        <v>3</v>
      </c>
      <c r="N488" s="3">
        <v>0</v>
      </c>
      <c r="O488" s="26">
        <v>19</v>
      </c>
    </row>
    <row r="489" spans="3:15" ht="25.2" x14ac:dyDescent="0.25">
      <c r="C489" s="112"/>
      <c r="D489" s="109"/>
      <c r="E489" s="9" t="s">
        <v>45</v>
      </c>
      <c r="F489" s="12"/>
      <c r="G489" s="13">
        <v>30</v>
      </c>
      <c r="H489" s="24">
        <v>0</v>
      </c>
      <c r="I489" s="3">
        <v>5</v>
      </c>
      <c r="J489" s="3">
        <v>1</v>
      </c>
      <c r="K489" s="3">
        <v>2</v>
      </c>
      <c r="L489" s="3">
        <v>3</v>
      </c>
      <c r="M489" s="3">
        <v>30</v>
      </c>
      <c r="N489" s="3">
        <v>0</v>
      </c>
      <c r="O489" s="26">
        <v>30</v>
      </c>
    </row>
    <row r="490" spans="3:15" x14ac:dyDescent="0.25">
      <c r="C490" s="112"/>
      <c r="D490" s="109"/>
      <c r="E490" s="9" t="s">
        <v>38</v>
      </c>
      <c r="F490" s="12"/>
      <c r="G490" s="13">
        <v>23</v>
      </c>
      <c r="H490" s="24">
        <v>0</v>
      </c>
      <c r="I490" s="3">
        <v>0</v>
      </c>
      <c r="J490" s="3">
        <v>0</v>
      </c>
      <c r="K490" s="3">
        <v>0</v>
      </c>
      <c r="L490" s="3">
        <v>0</v>
      </c>
      <c r="M490" s="3">
        <v>0</v>
      </c>
      <c r="N490" s="3">
        <v>23</v>
      </c>
      <c r="O490" s="26">
        <v>0</v>
      </c>
    </row>
    <row r="491" spans="3:15" ht="25.2" x14ac:dyDescent="0.25">
      <c r="C491" s="112"/>
      <c r="D491" s="108" t="s">
        <v>23</v>
      </c>
      <c r="E491" s="10" t="s">
        <v>40</v>
      </c>
      <c r="F491" s="11"/>
      <c r="G491" s="14">
        <v>202</v>
      </c>
      <c r="H491" s="25">
        <v>202</v>
      </c>
      <c r="I491" s="4">
        <v>0</v>
      </c>
      <c r="J491" s="4">
        <v>0</v>
      </c>
      <c r="K491" s="4">
        <v>0</v>
      </c>
      <c r="L491" s="4">
        <v>0</v>
      </c>
      <c r="M491" s="4">
        <v>0</v>
      </c>
      <c r="N491" s="4">
        <v>0</v>
      </c>
      <c r="O491" s="27">
        <v>0</v>
      </c>
    </row>
    <row r="492" spans="3:15" ht="25.2" x14ac:dyDescent="0.25">
      <c r="C492" s="112"/>
      <c r="D492" s="109"/>
      <c r="E492" s="9" t="s">
        <v>41</v>
      </c>
      <c r="F492" s="12"/>
      <c r="G492" s="8">
        <v>253</v>
      </c>
      <c r="H492" s="16">
        <v>0</v>
      </c>
      <c r="I492" s="1">
        <v>253</v>
      </c>
      <c r="J492" s="1">
        <v>1</v>
      </c>
      <c r="K492" s="1">
        <v>33</v>
      </c>
      <c r="L492" s="1">
        <v>13</v>
      </c>
      <c r="M492" s="1">
        <v>8</v>
      </c>
      <c r="N492" s="1">
        <v>0</v>
      </c>
      <c r="O492" s="18">
        <v>253</v>
      </c>
    </row>
    <row r="493" spans="3:15" x14ac:dyDescent="0.25">
      <c r="C493" s="112"/>
      <c r="D493" s="109"/>
      <c r="E493" s="9" t="s">
        <v>42</v>
      </c>
      <c r="F493" s="12"/>
      <c r="G493" s="13">
        <v>11</v>
      </c>
      <c r="H493" s="24">
        <v>0</v>
      </c>
      <c r="I493" s="3">
        <v>1</v>
      </c>
      <c r="J493" s="3">
        <v>11</v>
      </c>
      <c r="K493" s="3">
        <v>2</v>
      </c>
      <c r="L493" s="3">
        <v>0</v>
      </c>
      <c r="M493" s="3">
        <v>1</v>
      </c>
      <c r="N493" s="3">
        <v>0</v>
      </c>
      <c r="O493" s="26">
        <v>11</v>
      </c>
    </row>
    <row r="494" spans="3:15" x14ac:dyDescent="0.25">
      <c r="C494" s="112"/>
      <c r="D494" s="109"/>
      <c r="E494" s="9" t="s">
        <v>43</v>
      </c>
      <c r="F494" s="12"/>
      <c r="G494" s="8">
        <v>98</v>
      </c>
      <c r="H494" s="16">
        <v>0</v>
      </c>
      <c r="I494" s="1">
        <v>33</v>
      </c>
      <c r="J494" s="1">
        <v>2</v>
      </c>
      <c r="K494" s="1">
        <v>98</v>
      </c>
      <c r="L494" s="1">
        <v>21</v>
      </c>
      <c r="M494" s="1">
        <v>3</v>
      </c>
      <c r="N494" s="1">
        <v>0</v>
      </c>
      <c r="O494" s="18">
        <v>98</v>
      </c>
    </row>
    <row r="495" spans="3:15" x14ac:dyDescent="0.25">
      <c r="C495" s="112"/>
      <c r="D495" s="109"/>
      <c r="E495" s="9" t="s">
        <v>44</v>
      </c>
      <c r="F495" s="12"/>
      <c r="G495" s="13">
        <v>31</v>
      </c>
      <c r="H495" s="24">
        <v>0</v>
      </c>
      <c r="I495" s="3">
        <v>13</v>
      </c>
      <c r="J495" s="3">
        <v>0</v>
      </c>
      <c r="K495" s="3">
        <v>21</v>
      </c>
      <c r="L495" s="3">
        <v>31</v>
      </c>
      <c r="M495" s="3">
        <v>3</v>
      </c>
      <c r="N495" s="3">
        <v>0</v>
      </c>
      <c r="O495" s="26">
        <v>31</v>
      </c>
    </row>
    <row r="496" spans="3:15" ht="25.2" x14ac:dyDescent="0.25">
      <c r="C496" s="112"/>
      <c r="D496" s="109"/>
      <c r="E496" s="9" t="s">
        <v>45</v>
      </c>
      <c r="F496" s="12"/>
      <c r="G496" s="13">
        <v>23</v>
      </c>
      <c r="H496" s="24">
        <v>0</v>
      </c>
      <c r="I496" s="3">
        <v>8</v>
      </c>
      <c r="J496" s="3">
        <v>1</v>
      </c>
      <c r="K496" s="3">
        <v>3</v>
      </c>
      <c r="L496" s="3">
        <v>3</v>
      </c>
      <c r="M496" s="3">
        <v>23</v>
      </c>
      <c r="N496" s="3">
        <v>0</v>
      </c>
      <c r="O496" s="26">
        <v>23</v>
      </c>
    </row>
    <row r="497" spans="3:15" x14ac:dyDescent="0.25">
      <c r="C497" s="112"/>
      <c r="D497" s="109"/>
      <c r="E497" s="9" t="s">
        <v>38</v>
      </c>
      <c r="F497" s="12"/>
      <c r="G497" s="13">
        <v>14</v>
      </c>
      <c r="H497" s="24">
        <v>0</v>
      </c>
      <c r="I497" s="3">
        <v>0</v>
      </c>
      <c r="J497" s="3">
        <v>0</v>
      </c>
      <c r="K497" s="3">
        <v>0</v>
      </c>
      <c r="L497" s="3">
        <v>0</v>
      </c>
      <c r="M497" s="3">
        <v>0</v>
      </c>
      <c r="N497" s="3">
        <v>14</v>
      </c>
      <c r="O497" s="26">
        <v>0</v>
      </c>
    </row>
    <row r="498" spans="3:15" x14ac:dyDescent="0.25">
      <c r="C498" s="108" t="s">
        <v>46</v>
      </c>
      <c r="D498" s="106" t="s">
        <v>21</v>
      </c>
      <c r="E498" s="10" t="s">
        <v>47</v>
      </c>
      <c r="F498" s="11"/>
      <c r="G498" s="14">
        <v>815</v>
      </c>
      <c r="H498" s="25">
        <v>175</v>
      </c>
      <c r="I498" s="4">
        <v>518</v>
      </c>
      <c r="J498" s="4">
        <v>16</v>
      </c>
      <c r="K498" s="4">
        <v>124</v>
      </c>
      <c r="L498" s="4">
        <v>39</v>
      </c>
      <c r="M498" s="4">
        <v>36</v>
      </c>
      <c r="N498" s="4">
        <v>26</v>
      </c>
      <c r="O498" s="27">
        <v>614</v>
      </c>
    </row>
    <row r="499" spans="3:15" ht="25.2" x14ac:dyDescent="0.25">
      <c r="C499" s="112"/>
      <c r="D499" s="107"/>
      <c r="E499" s="9" t="s">
        <v>48</v>
      </c>
      <c r="F499" s="12"/>
      <c r="G499" s="8">
        <v>86</v>
      </c>
      <c r="H499" s="16">
        <v>40</v>
      </c>
      <c r="I499" s="1">
        <v>37</v>
      </c>
      <c r="J499" s="1">
        <v>1</v>
      </c>
      <c r="K499" s="1">
        <v>7</v>
      </c>
      <c r="L499" s="1">
        <v>1</v>
      </c>
      <c r="M499" s="1">
        <v>3</v>
      </c>
      <c r="N499" s="1">
        <v>2</v>
      </c>
      <c r="O499" s="18">
        <v>44</v>
      </c>
    </row>
    <row r="500" spans="3:15" x14ac:dyDescent="0.25">
      <c r="C500" s="112"/>
      <c r="D500" s="107"/>
      <c r="E500" s="9" t="s">
        <v>49</v>
      </c>
      <c r="F500" s="12"/>
      <c r="G500" s="13">
        <v>46</v>
      </c>
      <c r="H500" s="24">
        <v>15</v>
      </c>
      <c r="I500" s="3">
        <v>13</v>
      </c>
      <c r="J500" s="3">
        <v>1</v>
      </c>
      <c r="K500" s="3">
        <v>11</v>
      </c>
      <c r="L500" s="3">
        <v>3</v>
      </c>
      <c r="M500" s="3">
        <v>6</v>
      </c>
      <c r="N500" s="3">
        <v>3</v>
      </c>
      <c r="O500" s="26">
        <v>28</v>
      </c>
    </row>
    <row r="501" spans="3:15" ht="25.2" x14ac:dyDescent="0.25">
      <c r="C501" s="112"/>
      <c r="D501" s="107"/>
      <c r="E501" s="9" t="s">
        <v>50</v>
      </c>
      <c r="F501" s="12"/>
      <c r="G501" s="8">
        <v>95</v>
      </c>
      <c r="H501" s="16">
        <v>53</v>
      </c>
      <c r="I501" s="1">
        <v>21</v>
      </c>
      <c r="J501" s="1">
        <v>1</v>
      </c>
      <c r="K501" s="1">
        <v>16</v>
      </c>
      <c r="L501" s="1">
        <v>6</v>
      </c>
      <c r="M501" s="1">
        <v>5</v>
      </c>
      <c r="N501" s="1">
        <v>4</v>
      </c>
      <c r="O501" s="18">
        <v>38</v>
      </c>
    </row>
    <row r="502" spans="3:15" ht="25.2" x14ac:dyDescent="0.25">
      <c r="C502" s="112"/>
      <c r="D502" s="107"/>
      <c r="E502" s="9" t="s">
        <v>51</v>
      </c>
      <c r="F502" s="12"/>
      <c r="G502" s="13">
        <v>30</v>
      </c>
      <c r="H502" s="24">
        <v>24</v>
      </c>
      <c r="I502" s="3">
        <v>3</v>
      </c>
      <c r="J502" s="3">
        <v>0</v>
      </c>
      <c r="K502" s="3">
        <v>1</v>
      </c>
      <c r="L502" s="3">
        <v>0</v>
      </c>
      <c r="M502" s="3">
        <v>1</v>
      </c>
      <c r="N502" s="3">
        <v>1</v>
      </c>
      <c r="O502" s="26">
        <v>5</v>
      </c>
    </row>
    <row r="503" spans="3:15" x14ac:dyDescent="0.25">
      <c r="C503" s="112"/>
      <c r="D503" s="107"/>
      <c r="E503" s="9" t="s">
        <v>52</v>
      </c>
      <c r="F503" s="12"/>
      <c r="G503" s="13">
        <v>8</v>
      </c>
      <c r="H503" s="24">
        <v>6</v>
      </c>
      <c r="I503" s="3">
        <v>1</v>
      </c>
      <c r="J503" s="3">
        <v>0</v>
      </c>
      <c r="K503" s="3">
        <v>0</v>
      </c>
      <c r="L503" s="3">
        <v>0</v>
      </c>
      <c r="M503" s="3">
        <v>1</v>
      </c>
      <c r="N503" s="3">
        <v>0</v>
      </c>
      <c r="O503" s="26">
        <v>2</v>
      </c>
    </row>
    <row r="504" spans="3:15" x14ac:dyDescent="0.25">
      <c r="C504" s="112"/>
      <c r="D504" s="107"/>
      <c r="E504" s="9" t="s">
        <v>53</v>
      </c>
      <c r="F504" s="12"/>
      <c r="G504" s="13">
        <v>23</v>
      </c>
      <c r="H504" s="24">
        <v>7</v>
      </c>
      <c r="I504" s="3">
        <v>11</v>
      </c>
      <c r="J504" s="3">
        <v>1</v>
      </c>
      <c r="K504" s="3">
        <v>2</v>
      </c>
      <c r="L504" s="3">
        <v>1</v>
      </c>
      <c r="M504" s="3">
        <v>1</v>
      </c>
      <c r="N504" s="3">
        <v>1</v>
      </c>
      <c r="O504" s="26">
        <v>15</v>
      </c>
    </row>
    <row r="505" spans="3:15" x14ac:dyDescent="0.25">
      <c r="C505" s="112"/>
      <c r="D505" s="107"/>
      <c r="E505" s="9" t="s">
        <v>38</v>
      </c>
      <c r="F505" s="12"/>
      <c r="G505" s="13">
        <v>1</v>
      </c>
      <c r="H505" s="24">
        <v>0</v>
      </c>
      <c r="I505" s="3">
        <v>0</v>
      </c>
      <c r="J505" s="3">
        <v>0</v>
      </c>
      <c r="K505" s="3">
        <v>1</v>
      </c>
      <c r="L505" s="3">
        <v>0</v>
      </c>
      <c r="M505" s="3">
        <v>0</v>
      </c>
      <c r="N505" s="3">
        <v>0</v>
      </c>
      <c r="O505" s="26">
        <v>1</v>
      </c>
    </row>
    <row r="506" spans="3:15" x14ac:dyDescent="0.25">
      <c r="C506" s="112"/>
      <c r="D506" s="107"/>
      <c r="E506" s="9" t="s">
        <v>54</v>
      </c>
      <c r="F506" s="12"/>
      <c r="G506" s="8">
        <v>901</v>
      </c>
      <c r="H506" s="16">
        <v>215</v>
      </c>
      <c r="I506" s="1">
        <v>555</v>
      </c>
      <c r="J506" s="1">
        <v>17</v>
      </c>
      <c r="K506" s="1">
        <v>131</v>
      </c>
      <c r="L506" s="1">
        <v>40</v>
      </c>
      <c r="M506" s="1">
        <v>39</v>
      </c>
      <c r="N506" s="1">
        <v>28</v>
      </c>
      <c r="O506" s="18">
        <v>658</v>
      </c>
    </row>
    <row r="507" spans="3:15" x14ac:dyDescent="0.25">
      <c r="C507" s="112"/>
      <c r="D507" s="107"/>
      <c r="E507" s="9" t="s">
        <v>55</v>
      </c>
      <c r="F507" s="12"/>
      <c r="G507" s="8">
        <v>171</v>
      </c>
      <c r="H507" s="16">
        <v>92</v>
      </c>
      <c r="I507" s="1">
        <v>37</v>
      </c>
      <c r="J507" s="1">
        <v>2</v>
      </c>
      <c r="K507" s="1">
        <v>28</v>
      </c>
      <c r="L507" s="1">
        <v>9</v>
      </c>
      <c r="M507" s="1">
        <v>12</v>
      </c>
      <c r="N507" s="1">
        <v>8</v>
      </c>
      <c r="O507" s="18">
        <v>71</v>
      </c>
    </row>
    <row r="508" spans="3:15" x14ac:dyDescent="0.25">
      <c r="C508" s="108" t="s">
        <v>56</v>
      </c>
      <c r="D508" s="106" t="s">
        <v>21</v>
      </c>
      <c r="E508" s="10" t="s">
        <v>57</v>
      </c>
      <c r="F508" s="11"/>
      <c r="G508" s="14">
        <v>465</v>
      </c>
      <c r="H508" s="25">
        <v>145</v>
      </c>
      <c r="I508" s="4">
        <v>228</v>
      </c>
      <c r="J508" s="4">
        <v>10</v>
      </c>
      <c r="K508" s="4">
        <v>82</v>
      </c>
      <c r="L508" s="4">
        <v>23</v>
      </c>
      <c r="M508" s="4">
        <v>26</v>
      </c>
      <c r="N508" s="4">
        <v>23</v>
      </c>
      <c r="O508" s="27">
        <v>297</v>
      </c>
    </row>
    <row r="509" spans="3:15" x14ac:dyDescent="0.25">
      <c r="C509" s="112"/>
      <c r="D509" s="107"/>
      <c r="E509" s="9" t="s">
        <v>58</v>
      </c>
      <c r="F509" s="12"/>
      <c r="G509" s="8">
        <v>396</v>
      </c>
      <c r="H509" s="16">
        <v>111</v>
      </c>
      <c r="I509" s="1">
        <v>226</v>
      </c>
      <c r="J509" s="1">
        <v>8</v>
      </c>
      <c r="K509" s="1">
        <v>59</v>
      </c>
      <c r="L509" s="1">
        <v>16</v>
      </c>
      <c r="M509" s="1">
        <v>18</v>
      </c>
      <c r="N509" s="1">
        <v>9</v>
      </c>
      <c r="O509" s="18">
        <v>276</v>
      </c>
    </row>
    <row r="510" spans="3:15" x14ac:dyDescent="0.25">
      <c r="C510" s="112"/>
      <c r="D510" s="107"/>
      <c r="E510" s="9" t="s">
        <v>59</v>
      </c>
      <c r="F510" s="12"/>
      <c r="G510" s="8">
        <v>90</v>
      </c>
      <c r="H510" s="16">
        <v>27</v>
      </c>
      <c r="I510" s="1">
        <v>50</v>
      </c>
      <c r="J510" s="1">
        <v>1</v>
      </c>
      <c r="K510" s="1">
        <v>6</v>
      </c>
      <c r="L510" s="1">
        <v>7</v>
      </c>
      <c r="M510" s="1">
        <v>2</v>
      </c>
      <c r="N510" s="1">
        <v>1</v>
      </c>
      <c r="O510" s="18">
        <v>62</v>
      </c>
    </row>
    <row r="511" spans="3:15" x14ac:dyDescent="0.25">
      <c r="C511" s="112"/>
      <c r="D511" s="107"/>
      <c r="E511" s="9" t="s">
        <v>60</v>
      </c>
      <c r="F511" s="12"/>
      <c r="G511" s="8">
        <v>153</v>
      </c>
      <c r="H511" s="16">
        <v>37</v>
      </c>
      <c r="I511" s="1">
        <v>100</v>
      </c>
      <c r="J511" s="1">
        <v>1</v>
      </c>
      <c r="K511" s="1">
        <v>15</v>
      </c>
      <c r="L511" s="1">
        <v>4</v>
      </c>
      <c r="M511" s="1">
        <v>7</v>
      </c>
      <c r="N511" s="1">
        <v>4</v>
      </c>
      <c r="O511" s="18">
        <v>112</v>
      </c>
    </row>
    <row r="512" spans="3:15" x14ac:dyDescent="0.25">
      <c r="C512" s="108" t="s">
        <v>61</v>
      </c>
      <c r="D512" s="106" t="s">
        <v>21</v>
      </c>
      <c r="E512" s="10" t="s">
        <v>62</v>
      </c>
      <c r="F512" s="11"/>
      <c r="G512" s="14">
        <v>205</v>
      </c>
      <c r="H512" s="25">
        <v>67</v>
      </c>
      <c r="I512" s="4">
        <v>110</v>
      </c>
      <c r="J512" s="4">
        <v>2</v>
      </c>
      <c r="K512" s="4">
        <v>38</v>
      </c>
      <c r="L512" s="4">
        <v>9</v>
      </c>
      <c r="M512" s="4">
        <v>7</v>
      </c>
      <c r="N512" s="4">
        <v>3</v>
      </c>
      <c r="O512" s="27">
        <v>135</v>
      </c>
    </row>
    <row r="513" spans="2:16" x14ac:dyDescent="0.25">
      <c r="C513" s="109"/>
      <c r="D513" s="107"/>
      <c r="E513" s="9" t="s">
        <v>63</v>
      </c>
      <c r="F513" s="12"/>
      <c r="G513" s="8">
        <v>256</v>
      </c>
      <c r="H513" s="16">
        <v>79</v>
      </c>
      <c r="I513" s="1">
        <v>142</v>
      </c>
      <c r="J513" s="1">
        <v>2</v>
      </c>
      <c r="K513" s="1">
        <v>30</v>
      </c>
      <c r="L513" s="1">
        <v>10</v>
      </c>
      <c r="M513" s="1">
        <v>11</v>
      </c>
      <c r="N513" s="1">
        <v>5</v>
      </c>
      <c r="O513" s="18">
        <v>172</v>
      </c>
    </row>
    <row r="514" spans="2:16" x14ac:dyDescent="0.25">
      <c r="C514" s="109"/>
      <c r="D514" s="107"/>
      <c r="E514" s="9" t="s">
        <v>64</v>
      </c>
      <c r="F514" s="12"/>
      <c r="G514" s="8">
        <v>404</v>
      </c>
      <c r="H514" s="16">
        <v>97</v>
      </c>
      <c r="I514" s="1">
        <v>227</v>
      </c>
      <c r="J514" s="1">
        <v>12</v>
      </c>
      <c r="K514" s="1">
        <v>61</v>
      </c>
      <c r="L514" s="1">
        <v>22</v>
      </c>
      <c r="M514" s="1">
        <v>17</v>
      </c>
      <c r="N514" s="1">
        <v>22</v>
      </c>
      <c r="O514" s="18">
        <v>285</v>
      </c>
    </row>
    <row r="515" spans="2:16" x14ac:dyDescent="0.25">
      <c r="C515" s="113"/>
      <c r="D515" s="110"/>
      <c r="E515" s="56" t="s">
        <v>65</v>
      </c>
      <c r="F515" s="48"/>
      <c r="G515" s="61">
        <v>239</v>
      </c>
      <c r="H515" s="65">
        <v>77</v>
      </c>
      <c r="I515" s="35">
        <v>125</v>
      </c>
      <c r="J515" s="35">
        <v>4</v>
      </c>
      <c r="K515" s="35">
        <v>33</v>
      </c>
      <c r="L515" s="35">
        <v>9</v>
      </c>
      <c r="M515" s="35">
        <v>18</v>
      </c>
      <c r="N515" s="35">
        <v>7</v>
      </c>
      <c r="O515" s="66">
        <v>155</v>
      </c>
    </row>
    <row r="517" spans="2:16" x14ac:dyDescent="0.25">
      <c r="B517" s="54" t="str">
        <f xml:space="preserve"> HYPERLINK("#'目次'!B13", "[7]")</f>
        <v>[7]</v>
      </c>
      <c r="C517" s="42" t="s">
        <v>136</v>
      </c>
    </row>
    <row r="518" spans="2:16" x14ac:dyDescent="0.25">
      <c r="C518" s="42" t="s">
        <v>137</v>
      </c>
    </row>
    <row r="520" spans="2:16" x14ac:dyDescent="0.25">
      <c r="C520" s="42" t="s">
        <v>14</v>
      </c>
    </row>
    <row r="521" spans="2:16" ht="25.2" x14ac:dyDescent="0.25">
      <c r="C521" s="102"/>
      <c r="D521" s="103"/>
      <c r="E521" s="103"/>
      <c r="F521" s="103"/>
      <c r="G521" s="53" t="s">
        <v>15</v>
      </c>
      <c r="H521" s="50" t="s">
        <v>138</v>
      </c>
      <c r="I521" s="21" t="s">
        <v>139</v>
      </c>
      <c r="J521" s="21" t="s">
        <v>140</v>
      </c>
      <c r="K521" s="21" t="s">
        <v>141</v>
      </c>
      <c r="L521" s="21" t="s">
        <v>142</v>
      </c>
      <c r="M521" s="21" t="s">
        <v>143</v>
      </c>
      <c r="N521" s="21" t="s">
        <v>38</v>
      </c>
      <c r="O521" s="21" t="s">
        <v>144</v>
      </c>
      <c r="P521" s="57" t="s">
        <v>145</v>
      </c>
    </row>
    <row r="522" spans="2:16" x14ac:dyDescent="0.25">
      <c r="C522" s="104"/>
      <c r="D522" s="105"/>
      <c r="E522" s="105"/>
      <c r="F522" s="105"/>
      <c r="G522" s="47"/>
      <c r="H522" s="60"/>
      <c r="I522" s="22"/>
      <c r="J522" s="22"/>
      <c r="K522" s="22"/>
      <c r="L522" s="22"/>
      <c r="M522" s="22"/>
      <c r="N522" s="22"/>
      <c r="O522" s="22"/>
      <c r="P522" s="55"/>
    </row>
    <row r="523" spans="2:16" x14ac:dyDescent="0.25">
      <c r="C523" s="52"/>
      <c r="D523" s="49"/>
      <c r="E523" s="46" t="s">
        <v>15</v>
      </c>
      <c r="F523" s="51"/>
      <c r="G523" s="59">
        <v>747</v>
      </c>
      <c r="H523" s="31">
        <v>571</v>
      </c>
      <c r="I523" s="31">
        <v>88</v>
      </c>
      <c r="J523" s="31">
        <v>43</v>
      </c>
      <c r="K523" s="31">
        <v>16</v>
      </c>
      <c r="L523" s="31">
        <v>10</v>
      </c>
      <c r="M523" s="31">
        <v>10</v>
      </c>
      <c r="N523" s="31">
        <v>9</v>
      </c>
      <c r="O523" s="32">
        <v>1.432249322493</v>
      </c>
      <c r="P523" s="64">
        <v>1</v>
      </c>
    </row>
    <row r="524" spans="2:16" x14ac:dyDescent="0.25">
      <c r="C524" s="111" t="s">
        <v>20</v>
      </c>
      <c r="D524" s="106" t="s">
        <v>21</v>
      </c>
      <c r="E524" s="10" t="s">
        <v>22</v>
      </c>
      <c r="F524" s="11"/>
      <c r="G524" s="14">
        <v>402</v>
      </c>
      <c r="H524" s="25">
        <v>320</v>
      </c>
      <c r="I524" s="4">
        <v>42</v>
      </c>
      <c r="J524" s="4">
        <v>23</v>
      </c>
      <c r="K524" s="4">
        <v>6</v>
      </c>
      <c r="L524" s="4">
        <v>3</v>
      </c>
      <c r="M524" s="4">
        <v>4</v>
      </c>
      <c r="N524" s="4">
        <v>4</v>
      </c>
      <c r="O524" s="5">
        <v>1.35175879397</v>
      </c>
      <c r="P524" s="29">
        <v>1</v>
      </c>
    </row>
    <row r="525" spans="2:16" x14ac:dyDescent="0.25">
      <c r="C525" s="112"/>
      <c r="D525" s="107"/>
      <c r="E525" s="9" t="s">
        <v>23</v>
      </c>
      <c r="F525" s="12"/>
      <c r="G525" s="8">
        <v>345</v>
      </c>
      <c r="H525" s="16">
        <v>251</v>
      </c>
      <c r="I525" s="1">
        <v>46</v>
      </c>
      <c r="J525" s="1">
        <v>20</v>
      </c>
      <c r="K525" s="1">
        <v>10</v>
      </c>
      <c r="L525" s="1">
        <v>7</v>
      </c>
      <c r="M525" s="1">
        <v>6</v>
      </c>
      <c r="N525" s="1">
        <v>5</v>
      </c>
      <c r="O525" s="2">
        <v>1.526470588235</v>
      </c>
      <c r="P525" s="17">
        <v>1</v>
      </c>
    </row>
    <row r="526" spans="2:16" x14ac:dyDescent="0.25">
      <c r="C526" s="108" t="s">
        <v>24</v>
      </c>
      <c r="D526" s="108" t="s">
        <v>25</v>
      </c>
      <c r="E526" s="10" t="s">
        <v>26</v>
      </c>
      <c r="F526" s="11"/>
      <c r="G526" s="14">
        <v>181</v>
      </c>
      <c r="H526" s="25">
        <v>116</v>
      </c>
      <c r="I526" s="4">
        <v>30</v>
      </c>
      <c r="J526" s="4">
        <v>19</v>
      </c>
      <c r="K526" s="4">
        <v>8</v>
      </c>
      <c r="L526" s="4">
        <v>4</v>
      </c>
      <c r="M526" s="4">
        <v>2</v>
      </c>
      <c r="N526" s="4">
        <v>2</v>
      </c>
      <c r="O526" s="5">
        <v>1.6592178770949999</v>
      </c>
      <c r="P526" s="29">
        <v>1</v>
      </c>
    </row>
    <row r="527" spans="2:16" x14ac:dyDescent="0.25">
      <c r="C527" s="112"/>
      <c r="D527" s="109"/>
      <c r="E527" s="9" t="s">
        <v>27</v>
      </c>
      <c r="F527" s="12"/>
      <c r="G527" s="8">
        <v>191</v>
      </c>
      <c r="H527" s="16">
        <v>149</v>
      </c>
      <c r="I527" s="1">
        <v>25</v>
      </c>
      <c r="J527" s="1">
        <v>10</v>
      </c>
      <c r="K527" s="1">
        <v>1</v>
      </c>
      <c r="L527" s="1">
        <v>2</v>
      </c>
      <c r="M527" s="1">
        <v>3</v>
      </c>
      <c r="N527" s="1">
        <v>1</v>
      </c>
      <c r="O527" s="2">
        <v>1.4</v>
      </c>
      <c r="P527" s="17">
        <v>1</v>
      </c>
    </row>
    <row r="528" spans="2:16" x14ac:dyDescent="0.25">
      <c r="C528" s="112"/>
      <c r="D528" s="109"/>
      <c r="E528" s="9" t="s">
        <v>28</v>
      </c>
      <c r="F528" s="12"/>
      <c r="G528" s="8">
        <v>178</v>
      </c>
      <c r="H528" s="16">
        <v>145</v>
      </c>
      <c r="I528" s="1">
        <v>13</v>
      </c>
      <c r="J528" s="1">
        <v>7</v>
      </c>
      <c r="K528" s="1">
        <v>4</v>
      </c>
      <c r="L528" s="1">
        <v>3</v>
      </c>
      <c r="M528" s="1">
        <v>3</v>
      </c>
      <c r="N528" s="1">
        <v>3</v>
      </c>
      <c r="O528" s="2">
        <v>1.377142857143</v>
      </c>
      <c r="P528" s="17">
        <v>1</v>
      </c>
    </row>
    <row r="529" spans="3:16" x14ac:dyDescent="0.25">
      <c r="C529" s="112"/>
      <c r="D529" s="109"/>
      <c r="E529" s="9" t="s">
        <v>29</v>
      </c>
      <c r="F529" s="12"/>
      <c r="G529" s="8">
        <v>122</v>
      </c>
      <c r="H529" s="16">
        <v>101</v>
      </c>
      <c r="I529" s="1">
        <v>11</v>
      </c>
      <c r="J529" s="1">
        <v>3</v>
      </c>
      <c r="K529" s="1">
        <v>2</v>
      </c>
      <c r="L529" s="1">
        <v>1</v>
      </c>
      <c r="M529" s="1">
        <v>2</v>
      </c>
      <c r="N529" s="1">
        <v>2</v>
      </c>
      <c r="O529" s="2">
        <v>1.325</v>
      </c>
      <c r="P529" s="17">
        <v>1</v>
      </c>
    </row>
    <row r="530" spans="3:16" x14ac:dyDescent="0.25">
      <c r="C530" s="112"/>
      <c r="D530" s="109"/>
      <c r="E530" s="9" t="s">
        <v>30</v>
      </c>
      <c r="F530" s="12"/>
      <c r="G530" s="8">
        <v>75</v>
      </c>
      <c r="H530" s="16">
        <v>60</v>
      </c>
      <c r="I530" s="1">
        <v>9</v>
      </c>
      <c r="J530" s="1">
        <v>4</v>
      </c>
      <c r="K530" s="1">
        <v>1</v>
      </c>
      <c r="L530" s="1">
        <v>0</v>
      </c>
      <c r="M530" s="1">
        <v>0</v>
      </c>
      <c r="N530" s="1">
        <v>1</v>
      </c>
      <c r="O530" s="2">
        <v>1.2702702702699999</v>
      </c>
      <c r="P530" s="17">
        <v>1</v>
      </c>
    </row>
    <row r="531" spans="3:16" x14ac:dyDescent="0.25">
      <c r="C531" s="112"/>
      <c r="D531" s="109"/>
      <c r="E531" s="9" t="s">
        <v>31</v>
      </c>
      <c r="F531" s="12"/>
      <c r="G531" s="8">
        <v>566</v>
      </c>
      <c r="H531" s="16">
        <v>455</v>
      </c>
      <c r="I531" s="1">
        <v>58</v>
      </c>
      <c r="J531" s="1">
        <v>24</v>
      </c>
      <c r="K531" s="1">
        <v>8</v>
      </c>
      <c r="L531" s="1">
        <v>6</v>
      </c>
      <c r="M531" s="1">
        <v>8</v>
      </c>
      <c r="N531" s="1">
        <v>7</v>
      </c>
      <c r="O531" s="2">
        <v>1.359570661896</v>
      </c>
      <c r="P531" s="17">
        <v>1</v>
      </c>
    </row>
    <row r="532" spans="3:16" x14ac:dyDescent="0.25">
      <c r="C532" s="112"/>
      <c r="D532" s="109"/>
      <c r="E532" s="9" t="s">
        <v>32</v>
      </c>
      <c r="F532" s="12"/>
      <c r="G532" s="8">
        <v>197</v>
      </c>
      <c r="H532" s="16">
        <v>161</v>
      </c>
      <c r="I532" s="1">
        <v>20</v>
      </c>
      <c r="J532" s="1">
        <v>7</v>
      </c>
      <c r="K532" s="1">
        <v>3</v>
      </c>
      <c r="L532" s="1">
        <v>1</v>
      </c>
      <c r="M532" s="1">
        <v>2</v>
      </c>
      <c r="N532" s="1">
        <v>3</v>
      </c>
      <c r="O532" s="2">
        <v>1.3041237113399999</v>
      </c>
      <c r="P532" s="17">
        <v>1</v>
      </c>
    </row>
    <row r="533" spans="3:16" x14ac:dyDescent="0.25">
      <c r="C533" s="112"/>
      <c r="D533" s="108" t="s">
        <v>22</v>
      </c>
      <c r="E533" s="10" t="s">
        <v>26</v>
      </c>
      <c r="F533" s="11"/>
      <c r="G533" s="14">
        <v>90</v>
      </c>
      <c r="H533" s="25">
        <v>60</v>
      </c>
      <c r="I533" s="4">
        <v>15</v>
      </c>
      <c r="J533" s="4">
        <v>11</v>
      </c>
      <c r="K533" s="4">
        <v>3</v>
      </c>
      <c r="L533" s="4">
        <v>1</v>
      </c>
      <c r="M533" s="4">
        <v>0</v>
      </c>
      <c r="N533" s="4">
        <v>0</v>
      </c>
      <c r="O533" s="5">
        <v>1.5555555555559999</v>
      </c>
      <c r="P533" s="29">
        <v>1</v>
      </c>
    </row>
    <row r="534" spans="3:16" x14ac:dyDescent="0.25">
      <c r="C534" s="112"/>
      <c r="D534" s="109"/>
      <c r="E534" s="9" t="s">
        <v>27</v>
      </c>
      <c r="F534" s="12"/>
      <c r="G534" s="8">
        <v>114</v>
      </c>
      <c r="H534" s="16">
        <v>89</v>
      </c>
      <c r="I534" s="1">
        <v>16</v>
      </c>
      <c r="J534" s="1">
        <v>6</v>
      </c>
      <c r="K534" s="1">
        <v>1</v>
      </c>
      <c r="L534" s="1">
        <v>0</v>
      </c>
      <c r="M534" s="1">
        <v>1</v>
      </c>
      <c r="N534" s="1">
        <v>1</v>
      </c>
      <c r="O534" s="2">
        <v>1.3185840707959999</v>
      </c>
      <c r="P534" s="17">
        <v>1</v>
      </c>
    </row>
    <row r="535" spans="3:16" x14ac:dyDescent="0.25">
      <c r="C535" s="112"/>
      <c r="D535" s="109"/>
      <c r="E535" s="9" t="s">
        <v>28</v>
      </c>
      <c r="F535" s="12"/>
      <c r="G535" s="8">
        <v>86</v>
      </c>
      <c r="H535" s="16">
        <v>75</v>
      </c>
      <c r="I535" s="1">
        <v>5</v>
      </c>
      <c r="J535" s="1">
        <v>2</v>
      </c>
      <c r="K535" s="1">
        <v>1</v>
      </c>
      <c r="L535" s="1">
        <v>1</v>
      </c>
      <c r="M535" s="1">
        <v>1</v>
      </c>
      <c r="N535" s="1">
        <v>1</v>
      </c>
      <c r="O535" s="2">
        <v>1.2470588235290001</v>
      </c>
      <c r="P535" s="17">
        <v>1</v>
      </c>
    </row>
    <row r="536" spans="3:16" x14ac:dyDescent="0.25">
      <c r="C536" s="112"/>
      <c r="D536" s="109"/>
      <c r="E536" s="9" t="s">
        <v>29</v>
      </c>
      <c r="F536" s="12"/>
      <c r="G536" s="8">
        <v>69</v>
      </c>
      <c r="H536" s="16">
        <v>60</v>
      </c>
      <c r="I536" s="1">
        <v>3</v>
      </c>
      <c r="J536" s="1">
        <v>1</v>
      </c>
      <c r="K536" s="1">
        <v>1</v>
      </c>
      <c r="L536" s="1">
        <v>1</v>
      </c>
      <c r="M536" s="1">
        <v>2</v>
      </c>
      <c r="N536" s="1">
        <v>1</v>
      </c>
      <c r="O536" s="2">
        <v>1.352941176471</v>
      </c>
      <c r="P536" s="17">
        <v>1</v>
      </c>
    </row>
    <row r="537" spans="3:16" x14ac:dyDescent="0.25">
      <c r="C537" s="112"/>
      <c r="D537" s="109"/>
      <c r="E537" s="9" t="s">
        <v>30</v>
      </c>
      <c r="F537" s="12"/>
      <c r="G537" s="13">
        <v>43</v>
      </c>
      <c r="H537" s="24">
        <v>36</v>
      </c>
      <c r="I537" s="3">
        <v>3</v>
      </c>
      <c r="J537" s="3">
        <v>3</v>
      </c>
      <c r="K537" s="3">
        <v>0</v>
      </c>
      <c r="L537" s="3">
        <v>0</v>
      </c>
      <c r="M537" s="3">
        <v>0</v>
      </c>
      <c r="N537" s="3">
        <v>1</v>
      </c>
      <c r="O537" s="6">
        <v>1.214285714286</v>
      </c>
      <c r="P537" s="33">
        <v>1</v>
      </c>
    </row>
    <row r="538" spans="3:16" x14ac:dyDescent="0.25">
      <c r="C538" s="112"/>
      <c r="D538" s="109"/>
      <c r="E538" s="9" t="s">
        <v>31</v>
      </c>
      <c r="F538" s="12"/>
      <c r="G538" s="8">
        <v>312</v>
      </c>
      <c r="H538" s="16">
        <v>260</v>
      </c>
      <c r="I538" s="1">
        <v>27</v>
      </c>
      <c r="J538" s="1">
        <v>12</v>
      </c>
      <c r="K538" s="1">
        <v>3</v>
      </c>
      <c r="L538" s="1">
        <v>2</v>
      </c>
      <c r="M538" s="1">
        <v>4</v>
      </c>
      <c r="N538" s="1">
        <v>4</v>
      </c>
      <c r="O538" s="2">
        <v>1.292207792208</v>
      </c>
      <c r="P538" s="17">
        <v>1</v>
      </c>
    </row>
    <row r="539" spans="3:16" x14ac:dyDescent="0.25">
      <c r="C539" s="112"/>
      <c r="D539" s="109"/>
      <c r="E539" s="9" t="s">
        <v>32</v>
      </c>
      <c r="F539" s="12"/>
      <c r="G539" s="8">
        <v>112</v>
      </c>
      <c r="H539" s="16">
        <v>96</v>
      </c>
      <c r="I539" s="1">
        <v>6</v>
      </c>
      <c r="J539" s="1">
        <v>4</v>
      </c>
      <c r="K539" s="1">
        <v>1</v>
      </c>
      <c r="L539" s="1">
        <v>1</v>
      </c>
      <c r="M539" s="1">
        <v>2</v>
      </c>
      <c r="N539" s="1">
        <v>2</v>
      </c>
      <c r="O539" s="2">
        <v>1.3</v>
      </c>
      <c r="P539" s="17">
        <v>1</v>
      </c>
    </row>
    <row r="540" spans="3:16" x14ac:dyDescent="0.25">
      <c r="C540" s="112"/>
      <c r="D540" s="108" t="s">
        <v>23</v>
      </c>
      <c r="E540" s="10" t="s">
        <v>26</v>
      </c>
      <c r="F540" s="11"/>
      <c r="G540" s="14">
        <v>91</v>
      </c>
      <c r="H540" s="25">
        <v>56</v>
      </c>
      <c r="I540" s="4">
        <v>15</v>
      </c>
      <c r="J540" s="4">
        <v>8</v>
      </c>
      <c r="K540" s="4">
        <v>5</v>
      </c>
      <c r="L540" s="4">
        <v>3</v>
      </c>
      <c r="M540" s="4">
        <v>2</v>
      </c>
      <c r="N540" s="4">
        <v>2</v>
      </c>
      <c r="O540" s="5">
        <v>1.7640449438200001</v>
      </c>
      <c r="P540" s="29">
        <v>1</v>
      </c>
    </row>
    <row r="541" spans="3:16" x14ac:dyDescent="0.25">
      <c r="C541" s="112"/>
      <c r="D541" s="109"/>
      <c r="E541" s="9" t="s">
        <v>27</v>
      </c>
      <c r="F541" s="12"/>
      <c r="G541" s="8">
        <v>77</v>
      </c>
      <c r="H541" s="16">
        <v>60</v>
      </c>
      <c r="I541" s="1">
        <v>9</v>
      </c>
      <c r="J541" s="1">
        <v>4</v>
      </c>
      <c r="K541" s="1">
        <v>0</v>
      </c>
      <c r="L541" s="1">
        <v>2</v>
      </c>
      <c r="M541" s="1">
        <v>2</v>
      </c>
      <c r="N541" s="1">
        <v>0</v>
      </c>
      <c r="O541" s="2">
        <v>1.5194805194809999</v>
      </c>
      <c r="P541" s="17">
        <v>1</v>
      </c>
    </row>
    <row r="542" spans="3:16" x14ac:dyDescent="0.25">
      <c r="C542" s="112"/>
      <c r="D542" s="109"/>
      <c r="E542" s="9" t="s">
        <v>28</v>
      </c>
      <c r="F542" s="12"/>
      <c r="G542" s="8">
        <v>92</v>
      </c>
      <c r="H542" s="16">
        <v>70</v>
      </c>
      <c r="I542" s="1">
        <v>8</v>
      </c>
      <c r="J542" s="1">
        <v>5</v>
      </c>
      <c r="K542" s="1">
        <v>3</v>
      </c>
      <c r="L542" s="1">
        <v>2</v>
      </c>
      <c r="M542" s="1">
        <v>2</v>
      </c>
      <c r="N542" s="1">
        <v>2</v>
      </c>
      <c r="O542" s="2">
        <v>1.5</v>
      </c>
      <c r="P542" s="17">
        <v>1</v>
      </c>
    </row>
    <row r="543" spans="3:16" x14ac:dyDescent="0.25">
      <c r="C543" s="112"/>
      <c r="D543" s="109"/>
      <c r="E543" s="9" t="s">
        <v>29</v>
      </c>
      <c r="F543" s="12"/>
      <c r="G543" s="8">
        <v>53</v>
      </c>
      <c r="H543" s="16">
        <v>41</v>
      </c>
      <c r="I543" s="1">
        <v>8</v>
      </c>
      <c r="J543" s="1">
        <v>2</v>
      </c>
      <c r="K543" s="1">
        <v>1</v>
      </c>
      <c r="L543" s="1">
        <v>0</v>
      </c>
      <c r="M543" s="1">
        <v>0</v>
      </c>
      <c r="N543" s="1">
        <v>1</v>
      </c>
      <c r="O543" s="2">
        <v>1.288461538462</v>
      </c>
      <c r="P543" s="17">
        <v>1</v>
      </c>
    </row>
    <row r="544" spans="3:16" x14ac:dyDescent="0.25">
      <c r="C544" s="112"/>
      <c r="D544" s="109"/>
      <c r="E544" s="9" t="s">
        <v>30</v>
      </c>
      <c r="F544" s="12"/>
      <c r="G544" s="13">
        <v>32</v>
      </c>
      <c r="H544" s="24">
        <v>24</v>
      </c>
      <c r="I544" s="3">
        <v>6</v>
      </c>
      <c r="J544" s="3">
        <v>1</v>
      </c>
      <c r="K544" s="3">
        <v>1</v>
      </c>
      <c r="L544" s="3">
        <v>0</v>
      </c>
      <c r="M544" s="3">
        <v>0</v>
      </c>
      <c r="N544" s="3">
        <v>0</v>
      </c>
      <c r="O544" s="6">
        <v>1.34375</v>
      </c>
      <c r="P544" s="33">
        <v>1</v>
      </c>
    </row>
    <row r="545" spans="3:16" x14ac:dyDescent="0.25">
      <c r="C545" s="112"/>
      <c r="D545" s="109"/>
      <c r="E545" s="9" t="s">
        <v>31</v>
      </c>
      <c r="F545" s="12"/>
      <c r="G545" s="8">
        <v>254</v>
      </c>
      <c r="H545" s="16">
        <v>195</v>
      </c>
      <c r="I545" s="1">
        <v>31</v>
      </c>
      <c r="J545" s="1">
        <v>12</v>
      </c>
      <c r="K545" s="1">
        <v>5</v>
      </c>
      <c r="L545" s="1">
        <v>4</v>
      </c>
      <c r="M545" s="1">
        <v>4</v>
      </c>
      <c r="N545" s="1">
        <v>3</v>
      </c>
      <c r="O545" s="2">
        <v>1.442231075697</v>
      </c>
      <c r="P545" s="17">
        <v>1</v>
      </c>
    </row>
    <row r="546" spans="3:16" x14ac:dyDescent="0.25">
      <c r="C546" s="112"/>
      <c r="D546" s="109"/>
      <c r="E546" s="9" t="s">
        <v>32</v>
      </c>
      <c r="F546" s="12"/>
      <c r="G546" s="8">
        <v>85</v>
      </c>
      <c r="H546" s="16">
        <v>65</v>
      </c>
      <c r="I546" s="1">
        <v>14</v>
      </c>
      <c r="J546" s="1">
        <v>3</v>
      </c>
      <c r="K546" s="1">
        <v>2</v>
      </c>
      <c r="L546" s="1">
        <v>0</v>
      </c>
      <c r="M546" s="1">
        <v>0</v>
      </c>
      <c r="N546" s="1">
        <v>1</v>
      </c>
      <c r="O546" s="2">
        <v>1.309523809524</v>
      </c>
      <c r="P546" s="17">
        <v>1</v>
      </c>
    </row>
    <row r="547" spans="3:16" ht="25.2" x14ac:dyDescent="0.25">
      <c r="C547" s="108" t="s">
        <v>33</v>
      </c>
      <c r="D547" s="108" t="s">
        <v>25</v>
      </c>
      <c r="E547" s="10" t="s">
        <v>34</v>
      </c>
      <c r="F547" s="11"/>
      <c r="G547" s="40">
        <v>27</v>
      </c>
      <c r="H547" s="44">
        <v>12</v>
      </c>
      <c r="I547" s="19">
        <v>10</v>
      </c>
      <c r="J547" s="19">
        <v>3</v>
      </c>
      <c r="K547" s="19">
        <v>2</v>
      </c>
      <c r="L547" s="19">
        <v>0</v>
      </c>
      <c r="M547" s="19">
        <v>0</v>
      </c>
      <c r="N547" s="19">
        <v>0</v>
      </c>
      <c r="O547" s="23">
        <v>1.8148148148150001</v>
      </c>
      <c r="P547" s="63">
        <v>2</v>
      </c>
    </row>
    <row r="548" spans="3:16" ht="25.2" x14ac:dyDescent="0.25">
      <c r="C548" s="112"/>
      <c r="D548" s="109"/>
      <c r="E548" s="9" t="s">
        <v>35</v>
      </c>
      <c r="F548" s="12"/>
      <c r="G548" s="8">
        <v>597</v>
      </c>
      <c r="H548" s="16">
        <v>488</v>
      </c>
      <c r="I548" s="1">
        <v>49</v>
      </c>
      <c r="J548" s="1">
        <v>27</v>
      </c>
      <c r="K548" s="1">
        <v>9</v>
      </c>
      <c r="L548" s="1">
        <v>7</v>
      </c>
      <c r="M548" s="1">
        <v>9</v>
      </c>
      <c r="N548" s="1">
        <v>8</v>
      </c>
      <c r="O548" s="2">
        <v>1.356536502547</v>
      </c>
      <c r="P548" s="17">
        <v>1</v>
      </c>
    </row>
    <row r="549" spans="3:16" ht="25.2" x14ac:dyDescent="0.25">
      <c r="C549" s="112"/>
      <c r="D549" s="109"/>
      <c r="E549" s="9" t="s">
        <v>36</v>
      </c>
      <c r="F549" s="12"/>
      <c r="G549" s="8">
        <v>63</v>
      </c>
      <c r="H549" s="16">
        <v>35</v>
      </c>
      <c r="I549" s="1">
        <v>14</v>
      </c>
      <c r="J549" s="1">
        <v>9</v>
      </c>
      <c r="K549" s="1">
        <v>2</v>
      </c>
      <c r="L549" s="1">
        <v>2</v>
      </c>
      <c r="M549" s="1">
        <v>1</v>
      </c>
      <c r="N549" s="1">
        <v>0</v>
      </c>
      <c r="O549" s="2">
        <v>1.809523809524</v>
      </c>
      <c r="P549" s="17">
        <v>1</v>
      </c>
    </row>
    <row r="550" spans="3:16" ht="25.2" x14ac:dyDescent="0.25">
      <c r="C550" s="112"/>
      <c r="D550" s="109"/>
      <c r="E550" s="9" t="s">
        <v>37</v>
      </c>
      <c r="F550" s="12"/>
      <c r="G550" s="8">
        <v>60</v>
      </c>
      <c r="H550" s="16">
        <v>36</v>
      </c>
      <c r="I550" s="1">
        <v>15</v>
      </c>
      <c r="J550" s="1">
        <v>4</v>
      </c>
      <c r="K550" s="1">
        <v>3</v>
      </c>
      <c r="L550" s="1">
        <v>1</v>
      </c>
      <c r="M550" s="1">
        <v>0</v>
      </c>
      <c r="N550" s="1">
        <v>1</v>
      </c>
      <c r="O550" s="2">
        <v>1.610169491525</v>
      </c>
      <c r="P550" s="17">
        <v>1</v>
      </c>
    </row>
    <row r="551" spans="3:16" x14ac:dyDescent="0.25">
      <c r="C551" s="112"/>
      <c r="D551" s="109"/>
      <c r="E551" s="9" t="s">
        <v>38</v>
      </c>
      <c r="F551" s="12"/>
      <c r="G551" s="13">
        <v>0</v>
      </c>
      <c r="H551" s="24">
        <v>0</v>
      </c>
      <c r="I551" s="3">
        <v>0</v>
      </c>
      <c r="J551" s="3">
        <v>0</v>
      </c>
      <c r="K551" s="3">
        <v>0</v>
      </c>
      <c r="L551" s="3">
        <v>0</v>
      </c>
      <c r="M551" s="3">
        <v>0</v>
      </c>
      <c r="N551" s="3">
        <v>0</v>
      </c>
      <c r="O551" s="7" t="s">
        <v>66</v>
      </c>
      <c r="P551" s="37" t="s">
        <v>66</v>
      </c>
    </row>
    <row r="552" spans="3:16" ht="25.2" x14ac:dyDescent="0.25">
      <c r="C552" s="112"/>
      <c r="D552" s="108" t="s">
        <v>22</v>
      </c>
      <c r="E552" s="10" t="s">
        <v>34</v>
      </c>
      <c r="F552" s="11"/>
      <c r="G552" s="40">
        <v>13</v>
      </c>
      <c r="H552" s="44">
        <v>8</v>
      </c>
      <c r="I552" s="19">
        <v>3</v>
      </c>
      <c r="J552" s="19">
        <v>1</v>
      </c>
      <c r="K552" s="19">
        <v>1</v>
      </c>
      <c r="L552" s="19">
        <v>0</v>
      </c>
      <c r="M552" s="19">
        <v>0</v>
      </c>
      <c r="N552" s="19">
        <v>0</v>
      </c>
      <c r="O552" s="23">
        <v>1.615384615385</v>
      </c>
      <c r="P552" s="63">
        <v>1</v>
      </c>
    </row>
    <row r="553" spans="3:16" ht="25.2" x14ac:dyDescent="0.25">
      <c r="C553" s="112"/>
      <c r="D553" s="109"/>
      <c r="E553" s="9" t="s">
        <v>35</v>
      </c>
      <c r="F553" s="12"/>
      <c r="G553" s="8">
        <v>345</v>
      </c>
      <c r="H553" s="16">
        <v>283</v>
      </c>
      <c r="I553" s="1">
        <v>31</v>
      </c>
      <c r="J553" s="1">
        <v>17</v>
      </c>
      <c r="K553" s="1">
        <v>4</v>
      </c>
      <c r="L553" s="1">
        <v>2</v>
      </c>
      <c r="M553" s="1">
        <v>4</v>
      </c>
      <c r="N553" s="1">
        <v>4</v>
      </c>
      <c r="O553" s="2">
        <v>1.313782991202</v>
      </c>
      <c r="P553" s="17">
        <v>1</v>
      </c>
    </row>
    <row r="554" spans="3:16" ht="25.2" x14ac:dyDescent="0.25">
      <c r="C554" s="112"/>
      <c r="D554" s="109"/>
      <c r="E554" s="9" t="s">
        <v>36</v>
      </c>
      <c r="F554" s="12"/>
      <c r="G554" s="13">
        <v>25</v>
      </c>
      <c r="H554" s="24">
        <v>15</v>
      </c>
      <c r="I554" s="3">
        <v>5</v>
      </c>
      <c r="J554" s="3">
        <v>4</v>
      </c>
      <c r="K554" s="3">
        <v>0</v>
      </c>
      <c r="L554" s="3">
        <v>1</v>
      </c>
      <c r="M554" s="3">
        <v>0</v>
      </c>
      <c r="N554" s="3">
        <v>0</v>
      </c>
      <c r="O554" s="6">
        <v>1.68</v>
      </c>
      <c r="P554" s="33">
        <v>1</v>
      </c>
    </row>
    <row r="555" spans="3:16" ht="25.2" x14ac:dyDescent="0.25">
      <c r="C555" s="112"/>
      <c r="D555" s="109"/>
      <c r="E555" s="9" t="s">
        <v>37</v>
      </c>
      <c r="F555" s="12"/>
      <c r="G555" s="13">
        <v>19</v>
      </c>
      <c r="H555" s="24">
        <v>14</v>
      </c>
      <c r="I555" s="3">
        <v>3</v>
      </c>
      <c r="J555" s="3">
        <v>1</v>
      </c>
      <c r="K555" s="3">
        <v>1</v>
      </c>
      <c r="L555" s="3">
        <v>0</v>
      </c>
      <c r="M555" s="3">
        <v>0</v>
      </c>
      <c r="N555" s="3">
        <v>0</v>
      </c>
      <c r="O555" s="6">
        <v>1.421052631579</v>
      </c>
      <c r="P555" s="33">
        <v>1</v>
      </c>
    </row>
    <row r="556" spans="3:16" x14ac:dyDescent="0.25">
      <c r="C556" s="112"/>
      <c r="D556" s="109"/>
      <c r="E556" s="9" t="s">
        <v>38</v>
      </c>
      <c r="F556" s="12"/>
      <c r="G556" s="13">
        <v>0</v>
      </c>
      <c r="H556" s="24">
        <v>0</v>
      </c>
      <c r="I556" s="3">
        <v>0</v>
      </c>
      <c r="J556" s="3">
        <v>0</v>
      </c>
      <c r="K556" s="3">
        <v>0</v>
      </c>
      <c r="L556" s="3">
        <v>0</v>
      </c>
      <c r="M556" s="3">
        <v>0</v>
      </c>
      <c r="N556" s="3">
        <v>0</v>
      </c>
      <c r="O556" s="7" t="s">
        <v>66</v>
      </c>
      <c r="P556" s="37" t="s">
        <v>66</v>
      </c>
    </row>
    <row r="557" spans="3:16" ht="25.2" x14ac:dyDescent="0.25">
      <c r="C557" s="112"/>
      <c r="D557" s="108" t="s">
        <v>23</v>
      </c>
      <c r="E557" s="10" t="s">
        <v>34</v>
      </c>
      <c r="F557" s="11"/>
      <c r="G557" s="40">
        <v>14</v>
      </c>
      <c r="H557" s="44">
        <v>4</v>
      </c>
      <c r="I557" s="19">
        <v>7</v>
      </c>
      <c r="J557" s="19">
        <v>2</v>
      </c>
      <c r="K557" s="19">
        <v>1</v>
      </c>
      <c r="L557" s="19">
        <v>0</v>
      </c>
      <c r="M557" s="19">
        <v>0</v>
      </c>
      <c r="N557" s="19">
        <v>0</v>
      </c>
      <c r="O557" s="23">
        <v>2</v>
      </c>
      <c r="P557" s="63">
        <v>2</v>
      </c>
    </row>
    <row r="558" spans="3:16" ht="25.2" x14ac:dyDescent="0.25">
      <c r="C558" s="112"/>
      <c r="D558" s="109"/>
      <c r="E558" s="9" t="s">
        <v>35</v>
      </c>
      <c r="F558" s="12"/>
      <c r="G558" s="8">
        <v>252</v>
      </c>
      <c r="H558" s="16">
        <v>205</v>
      </c>
      <c r="I558" s="1">
        <v>18</v>
      </c>
      <c r="J558" s="1">
        <v>10</v>
      </c>
      <c r="K558" s="1">
        <v>5</v>
      </c>
      <c r="L558" s="1">
        <v>5</v>
      </c>
      <c r="M558" s="1">
        <v>5</v>
      </c>
      <c r="N558" s="1">
        <v>4</v>
      </c>
      <c r="O558" s="2">
        <v>1.4153225806450001</v>
      </c>
      <c r="P558" s="17">
        <v>1</v>
      </c>
    </row>
    <row r="559" spans="3:16" ht="25.2" x14ac:dyDescent="0.25">
      <c r="C559" s="112"/>
      <c r="D559" s="109"/>
      <c r="E559" s="9" t="s">
        <v>36</v>
      </c>
      <c r="F559" s="12"/>
      <c r="G559" s="13">
        <v>38</v>
      </c>
      <c r="H559" s="24">
        <v>20</v>
      </c>
      <c r="I559" s="3">
        <v>9</v>
      </c>
      <c r="J559" s="3">
        <v>5</v>
      </c>
      <c r="K559" s="3">
        <v>2</v>
      </c>
      <c r="L559" s="3">
        <v>1</v>
      </c>
      <c r="M559" s="3">
        <v>1</v>
      </c>
      <c r="N559" s="3">
        <v>0</v>
      </c>
      <c r="O559" s="6">
        <v>1.8947368421049999</v>
      </c>
      <c r="P559" s="33">
        <v>1</v>
      </c>
    </row>
    <row r="560" spans="3:16" ht="25.2" x14ac:dyDescent="0.25">
      <c r="C560" s="112"/>
      <c r="D560" s="109"/>
      <c r="E560" s="9" t="s">
        <v>37</v>
      </c>
      <c r="F560" s="12"/>
      <c r="G560" s="13">
        <v>41</v>
      </c>
      <c r="H560" s="24">
        <v>22</v>
      </c>
      <c r="I560" s="3">
        <v>12</v>
      </c>
      <c r="J560" s="3">
        <v>3</v>
      </c>
      <c r="K560" s="3">
        <v>2</v>
      </c>
      <c r="L560" s="3">
        <v>1</v>
      </c>
      <c r="M560" s="3">
        <v>0</v>
      </c>
      <c r="N560" s="3">
        <v>1</v>
      </c>
      <c r="O560" s="6">
        <v>1.7</v>
      </c>
      <c r="P560" s="33">
        <v>1</v>
      </c>
    </row>
    <row r="561" spans="3:16" x14ac:dyDescent="0.25">
      <c r="C561" s="112"/>
      <c r="D561" s="109"/>
      <c r="E561" s="9" t="s">
        <v>38</v>
      </c>
      <c r="F561" s="12"/>
      <c r="G561" s="13">
        <v>0</v>
      </c>
      <c r="H561" s="24">
        <v>0</v>
      </c>
      <c r="I561" s="3">
        <v>0</v>
      </c>
      <c r="J561" s="3">
        <v>0</v>
      </c>
      <c r="K561" s="3">
        <v>0</v>
      </c>
      <c r="L561" s="3">
        <v>0</v>
      </c>
      <c r="M561" s="3">
        <v>0</v>
      </c>
      <c r="N561" s="3">
        <v>0</v>
      </c>
      <c r="O561" s="7" t="s">
        <v>66</v>
      </c>
      <c r="P561" s="37" t="s">
        <v>66</v>
      </c>
    </row>
    <row r="562" spans="3:16" ht="25.2" x14ac:dyDescent="0.25">
      <c r="C562" s="108" t="s">
        <v>39</v>
      </c>
      <c r="D562" s="108" t="s">
        <v>25</v>
      </c>
      <c r="E562" s="10" t="s">
        <v>40</v>
      </c>
      <c r="F562" s="11"/>
      <c r="G562" s="40">
        <v>0</v>
      </c>
      <c r="H562" s="44">
        <v>0</v>
      </c>
      <c r="I562" s="19">
        <v>0</v>
      </c>
      <c r="J562" s="19">
        <v>0</v>
      </c>
      <c r="K562" s="19">
        <v>0</v>
      </c>
      <c r="L562" s="19">
        <v>0</v>
      </c>
      <c r="M562" s="19">
        <v>0</v>
      </c>
      <c r="N562" s="19">
        <v>0</v>
      </c>
      <c r="O562" s="41" t="s">
        <v>66</v>
      </c>
      <c r="P562" s="70" t="s">
        <v>66</v>
      </c>
    </row>
    <row r="563" spans="3:16" ht="25.2" x14ac:dyDescent="0.25">
      <c r="C563" s="112"/>
      <c r="D563" s="109"/>
      <c r="E563" s="9" t="s">
        <v>41</v>
      </c>
      <c r="F563" s="12"/>
      <c r="G563" s="8">
        <v>604</v>
      </c>
      <c r="H563" s="16">
        <v>499</v>
      </c>
      <c r="I563" s="1">
        <v>47</v>
      </c>
      <c r="J563" s="1">
        <v>27</v>
      </c>
      <c r="K563" s="1">
        <v>9</v>
      </c>
      <c r="L563" s="1">
        <v>6</v>
      </c>
      <c r="M563" s="1">
        <v>9</v>
      </c>
      <c r="N563" s="1">
        <v>7</v>
      </c>
      <c r="O563" s="2">
        <v>1.3417085427140001</v>
      </c>
      <c r="P563" s="17">
        <v>1</v>
      </c>
    </row>
    <row r="564" spans="3:16" x14ac:dyDescent="0.25">
      <c r="C564" s="112"/>
      <c r="D564" s="109"/>
      <c r="E564" s="9" t="s">
        <v>42</v>
      </c>
      <c r="F564" s="12"/>
      <c r="G564" s="13">
        <v>20</v>
      </c>
      <c r="H564" s="24">
        <v>9</v>
      </c>
      <c r="I564" s="3">
        <v>5</v>
      </c>
      <c r="J564" s="3">
        <v>5</v>
      </c>
      <c r="K564" s="3">
        <v>1</v>
      </c>
      <c r="L564" s="3">
        <v>0</v>
      </c>
      <c r="M564" s="3">
        <v>0</v>
      </c>
      <c r="N564" s="3">
        <v>0</v>
      </c>
      <c r="O564" s="6">
        <v>1.9</v>
      </c>
      <c r="P564" s="33">
        <v>2</v>
      </c>
    </row>
    <row r="565" spans="3:16" x14ac:dyDescent="0.25">
      <c r="C565" s="112"/>
      <c r="D565" s="109"/>
      <c r="E565" s="9" t="s">
        <v>43</v>
      </c>
      <c r="F565" s="12"/>
      <c r="G565" s="8">
        <v>162</v>
      </c>
      <c r="H565" s="16">
        <v>38</v>
      </c>
      <c r="I565" s="1">
        <v>63</v>
      </c>
      <c r="J565" s="1">
        <v>31</v>
      </c>
      <c r="K565" s="1">
        <v>14</v>
      </c>
      <c r="L565" s="1">
        <v>8</v>
      </c>
      <c r="M565" s="1">
        <v>8</v>
      </c>
      <c r="N565" s="1">
        <v>0</v>
      </c>
      <c r="O565" s="2">
        <v>2.4876543209880002</v>
      </c>
      <c r="P565" s="17">
        <v>2</v>
      </c>
    </row>
    <row r="566" spans="3:16" x14ac:dyDescent="0.25">
      <c r="C566" s="112"/>
      <c r="D566" s="109"/>
      <c r="E566" s="9" t="s">
        <v>44</v>
      </c>
      <c r="F566" s="12"/>
      <c r="G566" s="8">
        <v>50</v>
      </c>
      <c r="H566" s="16">
        <v>6</v>
      </c>
      <c r="I566" s="1">
        <v>9</v>
      </c>
      <c r="J566" s="1">
        <v>12</v>
      </c>
      <c r="K566" s="1">
        <v>8</v>
      </c>
      <c r="L566" s="1">
        <v>6</v>
      </c>
      <c r="M566" s="1">
        <v>9</v>
      </c>
      <c r="N566" s="1">
        <v>0</v>
      </c>
      <c r="O566" s="2">
        <v>3.62</v>
      </c>
      <c r="P566" s="17">
        <v>3</v>
      </c>
    </row>
    <row r="567" spans="3:16" ht="25.2" x14ac:dyDescent="0.25">
      <c r="C567" s="112"/>
      <c r="D567" s="109"/>
      <c r="E567" s="9" t="s">
        <v>45</v>
      </c>
      <c r="F567" s="12"/>
      <c r="G567" s="8">
        <v>53</v>
      </c>
      <c r="H567" s="16">
        <v>19</v>
      </c>
      <c r="I567" s="1">
        <v>15</v>
      </c>
      <c r="J567" s="1">
        <v>11</v>
      </c>
      <c r="K567" s="1">
        <v>2</v>
      </c>
      <c r="L567" s="1">
        <v>2</v>
      </c>
      <c r="M567" s="1">
        <v>2</v>
      </c>
      <c r="N567" s="1">
        <v>2</v>
      </c>
      <c r="O567" s="2">
        <v>2.2745098039220002</v>
      </c>
      <c r="P567" s="17">
        <v>2</v>
      </c>
    </row>
    <row r="568" spans="3:16" x14ac:dyDescent="0.25">
      <c r="C568" s="112"/>
      <c r="D568" s="109"/>
      <c r="E568" s="9" t="s">
        <v>38</v>
      </c>
      <c r="F568" s="12"/>
      <c r="G568" s="13">
        <v>0</v>
      </c>
      <c r="H568" s="24">
        <v>0</v>
      </c>
      <c r="I568" s="3">
        <v>0</v>
      </c>
      <c r="J568" s="3">
        <v>0</v>
      </c>
      <c r="K568" s="3">
        <v>0</v>
      </c>
      <c r="L568" s="3">
        <v>0</v>
      </c>
      <c r="M568" s="3">
        <v>0</v>
      </c>
      <c r="N568" s="3">
        <v>0</v>
      </c>
      <c r="O568" s="7" t="s">
        <v>66</v>
      </c>
      <c r="P568" s="37" t="s">
        <v>66</v>
      </c>
    </row>
    <row r="569" spans="3:16" ht="25.2" x14ac:dyDescent="0.25">
      <c r="C569" s="112"/>
      <c r="D569" s="108" t="s">
        <v>22</v>
      </c>
      <c r="E569" s="10" t="s">
        <v>40</v>
      </c>
      <c r="F569" s="11"/>
      <c r="G569" s="40">
        <v>0</v>
      </c>
      <c r="H569" s="44">
        <v>0</v>
      </c>
      <c r="I569" s="19">
        <v>0</v>
      </c>
      <c r="J569" s="19">
        <v>0</v>
      </c>
      <c r="K569" s="19">
        <v>0</v>
      </c>
      <c r="L569" s="19">
        <v>0</v>
      </c>
      <c r="M569" s="19">
        <v>0</v>
      </c>
      <c r="N569" s="19">
        <v>0</v>
      </c>
      <c r="O569" s="41" t="s">
        <v>66</v>
      </c>
      <c r="P569" s="70" t="s">
        <v>66</v>
      </c>
    </row>
    <row r="570" spans="3:16" ht="25.2" x14ac:dyDescent="0.25">
      <c r="C570" s="112"/>
      <c r="D570" s="109"/>
      <c r="E570" s="9" t="s">
        <v>41</v>
      </c>
      <c r="F570" s="12"/>
      <c r="G570" s="8">
        <v>351</v>
      </c>
      <c r="H570" s="16">
        <v>293</v>
      </c>
      <c r="I570" s="1">
        <v>28</v>
      </c>
      <c r="J570" s="1">
        <v>17</v>
      </c>
      <c r="K570" s="1">
        <v>4</v>
      </c>
      <c r="L570" s="1">
        <v>2</v>
      </c>
      <c r="M570" s="1">
        <v>4</v>
      </c>
      <c r="N570" s="1">
        <v>3</v>
      </c>
      <c r="O570" s="2">
        <v>1.2988505747129999</v>
      </c>
      <c r="P570" s="17">
        <v>1</v>
      </c>
    </row>
    <row r="571" spans="3:16" x14ac:dyDescent="0.25">
      <c r="C571" s="112"/>
      <c r="D571" s="109"/>
      <c r="E571" s="9" t="s">
        <v>42</v>
      </c>
      <c r="F571" s="12"/>
      <c r="G571" s="13">
        <v>9</v>
      </c>
      <c r="H571" s="24">
        <v>4</v>
      </c>
      <c r="I571" s="3">
        <v>2</v>
      </c>
      <c r="J571" s="3">
        <v>3</v>
      </c>
      <c r="K571" s="3">
        <v>0</v>
      </c>
      <c r="L571" s="3">
        <v>0</v>
      </c>
      <c r="M571" s="3">
        <v>0</v>
      </c>
      <c r="N571" s="3">
        <v>0</v>
      </c>
      <c r="O571" s="6">
        <v>1.8888888888890001</v>
      </c>
      <c r="P571" s="33">
        <v>2</v>
      </c>
    </row>
    <row r="572" spans="3:16" x14ac:dyDescent="0.25">
      <c r="C572" s="112"/>
      <c r="D572" s="109"/>
      <c r="E572" s="9" t="s">
        <v>43</v>
      </c>
      <c r="F572" s="12"/>
      <c r="G572" s="8">
        <v>64</v>
      </c>
      <c r="H572" s="16">
        <v>9</v>
      </c>
      <c r="I572" s="1">
        <v>28</v>
      </c>
      <c r="J572" s="1">
        <v>15</v>
      </c>
      <c r="K572" s="1">
        <v>6</v>
      </c>
      <c r="L572" s="1">
        <v>2</v>
      </c>
      <c r="M572" s="1">
        <v>4</v>
      </c>
      <c r="N572" s="1">
        <v>0</v>
      </c>
      <c r="O572" s="2">
        <v>2.65625</v>
      </c>
      <c r="P572" s="17">
        <v>2</v>
      </c>
    </row>
    <row r="573" spans="3:16" x14ac:dyDescent="0.25">
      <c r="C573" s="112"/>
      <c r="D573" s="109"/>
      <c r="E573" s="9" t="s">
        <v>44</v>
      </c>
      <c r="F573" s="12"/>
      <c r="G573" s="13">
        <v>19</v>
      </c>
      <c r="H573" s="24">
        <v>1</v>
      </c>
      <c r="I573" s="3">
        <v>5</v>
      </c>
      <c r="J573" s="3">
        <v>4</v>
      </c>
      <c r="K573" s="3">
        <v>2</v>
      </c>
      <c r="L573" s="3">
        <v>3</v>
      </c>
      <c r="M573" s="3">
        <v>4</v>
      </c>
      <c r="N573" s="3">
        <v>0</v>
      </c>
      <c r="O573" s="6">
        <v>3.7894736842109999</v>
      </c>
      <c r="P573" s="33">
        <v>3</v>
      </c>
    </row>
    <row r="574" spans="3:16" ht="25.2" x14ac:dyDescent="0.25">
      <c r="C574" s="112"/>
      <c r="D574" s="109"/>
      <c r="E574" s="9" t="s">
        <v>45</v>
      </c>
      <c r="F574" s="12"/>
      <c r="G574" s="13">
        <v>30</v>
      </c>
      <c r="H574" s="24">
        <v>13</v>
      </c>
      <c r="I574" s="3">
        <v>7</v>
      </c>
      <c r="J574" s="3">
        <v>8</v>
      </c>
      <c r="K574" s="3">
        <v>0</v>
      </c>
      <c r="L574" s="3">
        <v>0</v>
      </c>
      <c r="M574" s="3">
        <v>1</v>
      </c>
      <c r="N574" s="3">
        <v>1</v>
      </c>
      <c r="O574" s="6">
        <v>2.0344827586209999</v>
      </c>
      <c r="P574" s="33">
        <v>2</v>
      </c>
    </row>
    <row r="575" spans="3:16" x14ac:dyDescent="0.25">
      <c r="C575" s="112"/>
      <c r="D575" s="109"/>
      <c r="E575" s="9" t="s">
        <v>38</v>
      </c>
      <c r="F575" s="12"/>
      <c r="G575" s="13">
        <v>0</v>
      </c>
      <c r="H575" s="24">
        <v>0</v>
      </c>
      <c r="I575" s="3">
        <v>0</v>
      </c>
      <c r="J575" s="3">
        <v>0</v>
      </c>
      <c r="K575" s="3">
        <v>0</v>
      </c>
      <c r="L575" s="3">
        <v>0</v>
      </c>
      <c r="M575" s="3">
        <v>0</v>
      </c>
      <c r="N575" s="3">
        <v>0</v>
      </c>
      <c r="O575" s="7" t="s">
        <v>66</v>
      </c>
      <c r="P575" s="37" t="s">
        <v>66</v>
      </c>
    </row>
    <row r="576" spans="3:16" ht="25.2" x14ac:dyDescent="0.25">
      <c r="C576" s="112"/>
      <c r="D576" s="108" t="s">
        <v>23</v>
      </c>
      <c r="E576" s="10" t="s">
        <v>40</v>
      </c>
      <c r="F576" s="11"/>
      <c r="G576" s="40">
        <v>0</v>
      </c>
      <c r="H576" s="44">
        <v>0</v>
      </c>
      <c r="I576" s="19">
        <v>0</v>
      </c>
      <c r="J576" s="19">
        <v>0</v>
      </c>
      <c r="K576" s="19">
        <v>0</v>
      </c>
      <c r="L576" s="19">
        <v>0</v>
      </c>
      <c r="M576" s="19">
        <v>0</v>
      </c>
      <c r="N576" s="19">
        <v>0</v>
      </c>
      <c r="O576" s="41" t="s">
        <v>66</v>
      </c>
      <c r="P576" s="70" t="s">
        <v>66</v>
      </c>
    </row>
    <row r="577" spans="3:16" ht="25.2" x14ac:dyDescent="0.25">
      <c r="C577" s="112"/>
      <c r="D577" s="109"/>
      <c r="E577" s="9" t="s">
        <v>41</v>
      </c>
      <c r="F577" s="12"/>
      <c r="G577" s="8">
        <v>253</v>
      </c>
      <c r="H577" s="16">
        <v>206</v>
      </c>
      <c r="I577" s="1">
        <v>19</v>
      </c>
      <c r="J577" s="1">
        <v>10</v>
      </c>
      <c r="K577" s="1">
        <v>5</v>
      </c>
      <c r="L577" s="1">
        <v>4</v>
      </c>
      <c r="M577" s="1">
        <v>5</v>
      </c>
      <c r="N577" s="1">
        <v>4</v>
      </c>
      <c r="O577" s="2">
        <v>1.4016064257030001</v>
      </c>
      <c r="P577" s="17">
        <v>1</v>
      </c>
    </row>
    <row r="578" spans="3:16" x14ac:dyDescent="0.25">
      <c r="C578" s="112"/>
      <c r="D578" s="109"/>
      <c r="E578" s="9" t="s">
        <v>42</v>
      </c>
      <c r="F578" s="12"/>
      <c r="G578" s="13">
        <v>11</v>
      </c>
      <c r="H578" s="24">
        <v>5</v>
      </c>
      <c r="I578" s="3">
        <v>3</v>
      </c>
      <c r="J578" s="3">
        <v>2</v>
      </c>
      <c r="K578" s="3">
        <v>1</v>
      </c>
      <c r="L578" s="3">
        <v>0</v>
      </c>
      <c r="M578" s="3">
        <v>0</v>
      </c>
      <c r="N578" s="3">
        <v>0</v>
      </c>
      <c r="O578" s="6">
        <v>1.909090909091</v>
      </c>
      <c r="P578" s="33">
        <v>2</v>
      </c>
    </row>
    <row r="579" spans="3:16" x14ac:dyDescent="0.25">
      <c r="C579" s="112"/>
      <c r="D579" s="109"/>
      <c r="E579" s="9" t="s">
        <v>43</v>
      </c>
      <c r="F579" s="12"/>
      <c r="G579" s="8">
        <v>98</v>
      </c>
      <c r="H579" s="16">
        <v>29</v>
      </c>
      <c r="I579" s="1">
        <v>35</v>
      </c>
      <c r="J579" s="1">
        <v>16</v>
      </c>
      <c r="K579" s="1">
        <v>8</v>
      </c>
      <c r="L579" s="1">
        <v>6</v>
      </c>
      <c r="M579" s="1">
        <v>4</v>
      </c>
      <c r="N579" s="1">
        <v>0</v>
      </c>
      <c r="O579" s="2">
        <v>2.3775510204080001</v>
      </c>
      <c r="P579" s="17">
        <v>2</v>
      </c>
    </row>
    <row r="580" spans="3:16" x14ac:dyDescent="0.25">
      <c r="C580" s="112"/>
      <c r="D580" s="109"/>
      <c r="E580" s="9" t="s">
        <v>44</v>
      </c>
      <c r="F580" s="12"/>
      <c r="G580" s="13">
        <v>31</v>
      </c>
      <c r="H580" s="24">
        <v>5</v>
      </c>
      <c r="I580" s="3">
        <v>4</v>
      </c>
      <c r="J580" s="3">
        <v>8</v>
      </c>
      <c r="K580" s="3">
        <v>6</v>
      </c>
      <c r="L580" s="3">
        <v>3</v>
      </c>
      <c r="M580" s="3">
        <v>5</v>
      </c>
      <c r="N580" s="3">
        <v>0</v>
      </c>
      <c r="O580" s="6">
        <v>3.5161290322580001</v>
      </c>
      <c r="P580" s="33">
        <v>3</v>
      </c>
    </row>
    <row r="581" spans="3:16" ht="25.2" x14ac:dyDescent="0.25">
      <c r="C581" s="112"/>
      <c r="D581" s="109"/>
      <c r="E581" s="9" t="s">
        <v>45</v>
      </c>
      <c r="F581" s="12"/>
      <c r="G581" s="13">
        <v>23</v>
      </c>
      <c r="H581" s="24">
        <v>6</v>
      </c>
      <c r="I581" s="3">
        <v>8</v>
      </c>
      <c r="J581" s="3">
        <v>3</v>
      </c>
      <c r="K581" s="3">
        <v>2</v>
      </c>
      <c r="L581" s="3">
        <v>2</v>
      </c>
      <c r="M581" s="3">
        <v>1</v>
      </c>
      <c r="N581" s="3">
        <v>1</v>
      </c>
      <c r="O581" s="6">
        <v>2.5909090909089998</v>
      </c>
      <c r="P581" s="33">
        <v>2</v>
      </c>
    </row>
    <row r="582" spans="3:16" x14ac:dyDescent="0.25">
      <c r="C582" s="112"/>
      <c r="D582" s="109"/>
      <c r="E582" s="9" t="s">
        <v>38</v>
      </c>
      <c r="F582" s="12"/>
      <c r="G582" s="13">
        <v>0</v>
      </c>
      <c r="H582" s="24">
        <v>0</v>
      </c>
      <c r="I582" s="3">
        <v>0</v>
      </c>
      <c r="J582" s="3">
        <v>0</v>
      </c>
      <c r="K582" s="3">
        <v>0</v>
      </c>
      <c r="L582" s="3">
        <v>0</v>
      </c>
      <c r="M582" s="3">
        <v>0</v>
      </c>
      <c r="N582" s="3">
        <v>0</v>
      </c>
      <c r="O582" s="7" t="s">
        <v>66</v>
      </c>
      <c r="P582" s="37" t="s">
        <v>66</v>
      </c>
    </row>
    <row r="583" spans="3:16" x14ac:dyDescent="0.25">
      <c r="C583" s="108" t="s">
        <v>46</v>
      </c>
      <c r="D583" s="106" t="s">
        <v>21</v>
      </c>
      <c r="E583" s="10" t="s">
        <v>47</v>
      </c>
      <c r="F583" s="11"/>
      <c r="G583" s="14">
        <v>614</v>
      </c>
      <c r="H583" s="25">
        <v>476</v>
      </c>
      <c r="I583" s="4">
        <v>72</v>
      </c>
      <c r="J583" s="4">
        <v>30</v>
      </c>
      <c r="K583" s="4">
        <v>12</v>
      </c>
      <c r="L583" s="4">
        <v>8</v>
      </c>
      <c r="M583" s="4">
        <v>10</v>
      </c>
      <c r="N583" s="4">
        <v>6</v>
      </c>
      <c r="O583" s="5">
        <v>1.422697368421</v>
      </c>
      <c r="P583" s="29">
        <v>1</v>
      </c>
    </row>
    <row r="584" spans="3:16" ht="25.2" x14ac:dyDescent="0.25">
      <c r="C584" s="112"/>
      <c r="D584" s="107"/>
      <c r="E584" s="9" t="s">
        <v>48</v>
      </c>
      <c r="F584" s="12"/>
      <c r="G584" s="13">
        <v>44</v>
      </c>
      <c r="H584" s="24">
        <v>37</v>
      </c>
      <c r="I584" s="3">
        <v>3</v>
      </c>
      <c r="J584" s="3">
        <v>2</v>
      </c>
      <c r="K584" s="3">
        <v>1</v>
      </c>
      <c r="L584" s="3">
        <v>1</v>
      </c>
      <c r="M584" s="3">
        <v>0</v>
      </c>
      <c r="N584" s="3">
        <v>0</v>
      </c>
      <c r="O584" s="6">
        <v>1.318181818182</v>
      </c>
      <c r="P584" s="33">
        <v>1</v>
      </c>
    </row>
    <row r="585" spans="3:16" x14ac:dyDescent="0.25">
      <c r="C585" s="112"/>
      <c r="D585" s="107"/>
      <c r="E585" s="9" t="s">
        <v>49</v>
      </c>
      <c r="F585" s="12"/>
      <c r="G585" s="13">
        <v>28</v>
      </c>
      <c r="H585" s="24">
        <v>14</v>
      </c>
      <c r="I585" s="3">
        <v>7</v>
      </c>
      <c r="J585" s="3">
        <v>6</v>
      </c>
      <c r="K585" s="3">
        <v>1</v>
      </c>
      <c r="L585" s="3">
        <v>0</v>
      </c>
      <c r="M585" s="3">
        <v>0</v>
      </c>
      <c r="N585" s="3">
        <v>0</v>
      </c>
      <c r="O585" s="6">
        <v>1.785714285714</v>
      </c>
      <c r="P585" s="33">
        <v>1.5</v>
      </c>
    </row>
    <row r="586" spans="3:16" ht="25.2" x14ac:dyDescent="0.25">
      <c r="C586" s="112"/>
      <c r="D586" s="107"/>
      <c r="E586" s="9" t="s">
        <v>50</v>
      </c>
      <c r="F586" s="12"/>
      <c r="G586" s="13">
        <v>38</v>
      </c>
      <c r="H586" s="24">
        <v>25</v>
      </c>
      <c r="I586" s="3">
        <v>5</v>
      </c>
      <c r="J586" s="3">
        <v>4</v>
      </c>
      <c r="K586" s="3">
        <v>2</v>
      </c>
      <c r="L586" s="3">
        <v>1</v>
      </c>
      <c r="M586" s="3">
        <v>0</v>
      </c>
      <c r="N586" s="3">
        <v>1</v>
      </c>
      <c r="O586" s="6">
        <v>1.6216216216220001</v>
      </c>
      <c r="P586" s="33">
        <v>1</v>
      </c>
    </row>
    <row r="587" spans="3:16" ht="25.2" x14ac:dyDescent="0.25">
      <c r="C587" s="112"/>
      <c r="D587" s="107"/>
      <c r="E587" s="9" t="s">
        <v>51</v>
      </c>
      <c r="F587" s="12"/>
      <c r="G587" s="13">
        <v>5</v>
      </c>
      <c r="H587" s="24">
        <v>4</v>
      </c>
      <c r="I587" s="3">
        <v>0</v>
      </c>
      <c r="J587" s="3">
        <v>0</v>
      </c>
      <c r="K587" s="3">
        <v>0</v>
      </c>
      <c r="L587" s="3">
        <v>0</v>
      </c>
      <c r="M587" s="3">
        <v>0</v>
      </c>
      <c r="N587" s="3">
        <v>1</v>
      </c>
      <c r="O587" s="6">
        <v>1</v>
      </c>
      <c r="P587" s="33">
        <v>1</v>
      </c>
    </row>
    <row r="588" spans="3:16" x14ac:dyDescent="0.25">
      <c r="C588" s="112"/>
      <c r="D588" s="107"/>
      <c r="E588" s="9" t="s">
        <v>52</v>
      </c>
      <c r="F588" s="12"/>
      <c r="G588" s="13">
        <v>2</v>
      </c>
      <c r="H588" s="24">
        <v>1</v>
      </c>
      <c r="I588" s="3">
        <v>0</v>
      </c>
      <c r="J588" s="3">
        <v>0</v>
      </c>
      <c r="K588" s="3">
        <v>0</v>
      </c>
      <c r="L588" s="3">
        <v>0</v>
      </c>
      <c r="M588" s="3">
        <v>0</v>
      </c>
      <c r="N588" s="3">
        <v>1</v>
      </c>
      <c r="O588" s="6">
        <v>1</v>
      </c>
      <c r="P588" s="33">
        <v>1</v>
      </c>
    </row>
    <row r="589" spans="3:16" x14ac:dyDescent="0.25">
      <c r="C589" s="112"/>
      <c r="D589" s="107"/>
      <c r="E589" s="9" t="s">
        <v>53</v>
      </c>
      <c r="F589" s="12"/>
      <c r="G589" s="13">
        <v>15</v>
      </c>
      <c r="H589" s="24">
        <v>13</v>
      </c>
      <c r="I589" s="3">
        <v>1</v>
      </c>
      <c r="J589" s="3">
        <v>1</v>
      </c>
      <c r="K589" s="3">
        <v>0</v>
      </c>
      <c r="L589" s="3">
        <v>0</v>
      </c>
      <c r="M589" s="3">
        <v>0</v>
      </c>
      <c r="N589" s="3">
        <v>0</v>
      </c>
      <c r="O589" s="6">
        <v>1.2</v>
      </c>
      <c r="P589" s="33">
        <v>1</v>
      </c>
    </row>
    <row r="590" spans="3:16" x14ac:dyDescent="0.25">
      <c r="C590" s="112"/>
      <c r="D590" s="107"/>
      <c r="E590" s="9" t="s">
        <v>38</v>
      </c>
      <c r="F590" s="12"/>
      <c r="G590" s="13">
        <v>1</v>
      </c>
      <c r="H590" s="24">
        <v>1</v>
      </c>
      <c r="I590" s="3">
        <v>0</v>
      </c>
      <c r="J590" s="3">
        <v>0</v>
      </c>
      <c r="K590" s="3">
        <v>0</v>
      </c>
      <c r="L590" s="3">
        <v>0</v>
      </c>
      <c r="M590" s="3">
        <v>0</v>
      </c>
      <c r="N590" s="3">
        <v>0</v>
      </c>
      <c r="O590" s="6">
        <v>1</v>
      </c>
      <c r="P590" s="33">
        <v>1</v>
      </c>
    </row>
    <row r="591" spans="3:16" x14ac:dyDescent="0.25">
      <c r="C591" s="112"/>
      <c r="D591" s="107"/>
      <c r="E591" s="9" t="s">
        <v>54</v>
      </c>
      <c r="F591" s="12"/>
      <c r="G591" s="8">
        <v>658</v>
      </c>
      <c r="H591" s="16">
        <v>513</v>
      </c>
      <c r="I591" s="1">
        <v>75</v>
      </c>
      <c r="J591" s="1">
        <v>32</v>
      </c>
      <c r="K591" s="1">
        <v>13</v>
      </c>
      <c r="L591" s="1">
        <v>9</v>
      </c>
      <c r="M591" s="1">
        <v>10</v>
      </c>
      <c r="N591" s="1">
        <v>6</v>
      </c>
      <c r="O591" s="2">
        <v>1.415644171779</v>
      </c>
      <c r="P591" s="17">
        <v>1</v>
      </c>
    </row>
    <row r="592" spans="3:16" x14ac:dyDescent="0.25">
      <c r="C592" s="112"/>
      <c r="D592" s="107"/>
      <c r="E592" s="9" t="s">
        <v>55</v>
      </c>
      <c r="F592" s="12"/>
      <c r="G592" s="8">
        <v>71</v>
      </c>
      <c r="H592" s="16">
        <v>43</v>
      </c>
      <c r="I592" s="1">
        <v>12</v>
      </c>
      <c r="J592" s="1">
        <v>10</v>
      </c>
      <c r="K592" s="1">
        <v>3</v>
      </c>
      <c r="L592" s="1">
        <v>1</v>
      </c>
      <c r="M592" s="1">
        <v>0</v>
      </c>
      <c r="N592" s="1">
        <v>2</v>
      </c>
      <c r="O592" s="2">
        <v>1.652173913043</v>
      </c>
      <c r="P592" s="17">
        <v>1</v>
      </c>
    </row>
    <row r="593" spans="2:16" x14ac:dyDescent="0.25">
      <c r="C593" s="108" t="s">
        <v>56</v>
      </c>
      <c r="D593" s="106" t="s">
        <v>21</v>
      </c>
      <c r="E593" s="10" t="s">
        <v>57</v>
      </c>
      <c r="F593" s="11"/>
      <c r="G593" s="14">
        <v>297</v>
      </c>
      <c r="H593" s="25">
        <v>210</v>
      </c>
      <c r="I593" s="4">
        <v>41</v>
      </c>
      <c r="J593" s="4">
        <v>24</v>
      </c>
      <c r="K593" s="4">
        <v>7</v>
      </c>
      <c r="L593" s="4">
        <v>6</v>
      </c>
      <c r="M593" s="4">
        <v>5</v>
      </c>
      <c r="N593" s="4">
        <v>4</v>
      </c>
      <c r="O593" s="5">
        <v>1.5494880546080001</v>
      </c>
      <c r="P593" s="29">
        <v>1</v>
      </c>
    </row>
    <row r="594" spans="2:16" x14ac:dyDescent="0.25">
      <c r="C594" s="112"/>
      <c r="D594" s="107"/>
      <c r="E594" s="9" t="s">
        <v>58</v>
      </c>
      <c r="F594" s="12"/>
      <c r="G594" s="8">
        <v>276</v>
      </c>
      <c r="H594" s="16">
        <v>213</v>
      </c>
      <c r="I594" s="1">
        <v>34</v>
      </c>
      <c r="J594" s="1">
        <v>13</v>
      </c>
      <c r="K594" s="1">
        <v>7</v>
      </c>
      <c r="L594" s="1">
        <v>2</v>
      </c>
      <c r="M594" s="1">
        <v>3</v>
      </c>
      <c r="N594" s="1">
        <v>4</v>
      </c>
      <c r="O594" s="2">
        <v>1.400735294118</v>
      </c>
      <c r="P594" s="17">
        <v>1</v>
      </c>
    </row>
    <row r="595" spans="2:16" x14ac:dyDescent="0.25">
      <c r="C595" s="112"/>
      <c r="D595" s="107"/>
      <c r="E595" s="9" t="s">
        <v>59</v>
      </c>
      <c r="F595" s="12"/>
      <c r="G595" s="8">
        <v>62</v>
      </c>
      <c r="H595" s="16">
        <v>54</v>
      </c>
      <c r="I595" s="1">
        <v>5</v>
      </c>
      <c r="J595" s="1">
        <v>1</v>
      </c>
      <c r="K595" s="1">
        <v>1</v>
      </c>
      <c r="L595" s="1">
        <v>0</v>
      </c>
      <c r="M595" s="1">
        <v>1</v>
      </c>
      <c r="N595" s="1">
        <v>0</v>
      </c>
      <c r="O595" s="2">
        <v>1.2419354838709999</v>
      </c>
      <c r="P595" s="17">
        <v>1</v>
      </c>
    </row>
    <row r="596" spans="2:16" x14ac:dyDescent="0.25">
      <c r="C596" s="112"/>
      <c r="D596" s="107"/>
      <c r="E596" s="9" t="s">
        <v>60</v>
      </c>
      <c r="F596" s="12"/>
      <c r="G596" s="8">
        <v>112</v>
      </c>
      <c r="H596" s="16">
        <v>94</v>
      </c>
      <c r="I596" s="1">
        <v>8</v>
      </c>
      <c r="J596" s="1">
        <v>5</v>
      </c>
      <c r="K596" s="1">
        <v>1</v>
      </c>
      <c r="L596" s="1">
        <v>2</v>
      </c>
      <c r="M596" s="1">
        <v>1</v>
      </c>
      <c r="N596" s="1">
        <v>1</v>
      </c>
      <c r="O596" s="2">
        <v>1.3063063063060001</v>
      </c>
      <c r="P596" s="17">
        <v>1</v>
      </c>
    </row>
    <row r="597" spans="2:16" x14ac:dyDescent="0.25">
      <c r="C597" s="108" t="s">
        <v>61</v>
      </c>
      <c r="D597" s="106" t="s">
        <v>21</v>
      </c>
      <c r="E597" s="10" t="s">
        <v>62</v>
      </c>
      <c r="F597" s="11"/>
      <c r="G597" s="14">
        <v>135</v>
      </c>
      <c r="H597" s="25">
        <v>99</v>
      </c>
      <c r="I597" s="4">
        <v>16</v>
      </c>
      <c r="J597" s="4">
        <v>8</v>
      </c>
      <c r="K597" s="4">
        <v>4</v>
      </c>
      <c r="L597" s="4">
        <v>1</v>
      </c>
      <c r="M597" s="4">
        <v>3</v>
      </c>
      <c r="N597" s="4">
        <v>4</v>
      </c>
      <c r="O597" s="5">
        <v>1.503816793893</v>
      </c>
      <c r="P597" s="29">
        <v>1</v>
      </c>
    </row>
    <row r="598" spans="2:16" x14ac:dyDescent="0.25">
      <c r="C598" s="109"/>
      <c r="D598" s="107"/>
      <c r="E598" s="9" t="s">
        <v>63</v>
      </c>
      <c r="F598" s="12"/>
      <c r="G598" s="8">
        <v>172</v>
      </c>
      <c r="H598" s="16">
        <v>140</v>
      </c>
      <c r="I598" s="1">
        <v>18</v>
      </c>
      <c r="J598" s="1">
        <v>5</v>
      </c>
      <c r="K598" s="1">
        <v>1</v>
      </c>
      <c r="L598" s="1">
        <v>2</v>
      </c>
      <c r="M598" s="1">
        <v>2</v>
      </c>
      <c r="N598" s="1">
        <v>4</v>
      </c>
      <c r="O598" s="2">
        <v>1.3035714285710001</v>
      </c>
      <c r="P598" s="17">
        <v>1</v>
      </c>
    </row>
    <row r="599" spans="2:16" x14ac:dyDescent="0.25">
      <c r="C599" s="109"/>
      <c r="D599" s="107"/>
      <c r="E599" s="9" t="s">
        <v>64</v>
      </c>
      <c r="F599" s="12"/>
      <c r="G599" s="8">
        <v>285</v>
      </c>
      <c r="H599" s="16">
        <v>220</v>
      </c>
      <c r="I599" s="1">
        <v>32</v>
      </c>
      <c r="J599" s="1">
        <v>20</v>
      </c>
      <c r="K599" s="1">
        <v>6</v>
      </c>
      <c r="L599" s="1">
        <v>5</v>
      </c>
      <c r="M599" s="1">
        <v>2</v>
      </c>
      <c r="N599" s="1">
        <v>0</v>
      </c>
      <c r="O599" s="2">
        <v>1.421052631579</v>
      </c>
      <c r="P599" s="17">
        <v>1</v>
      </c>
    </row>
    <row r="600" spans="2:16" x14ac:dyDescent="0.25">
      <c r="C600" s="113"/>
      <c r="D600" s="110"/>
      <c r="E600" s="56" t="s">
        <v>65</v>
      </c>
      <c r="F600" s="48"/>
      <c r="G600" s="61">
        <v>155</v>
      </c>
      <c r="H600" s="65">
        <v>112</v>
      </c>
      <c r="I600" s="35">
        <v>22</v>
      </c>
      <c r="J600" s="35">
        <v>10</v>
      </c>
      <c r="K600" s="35">
        <v>5</v>
      </c>
      <c r="L600" s="35">
        <v>2</v>
      </c>
      <c r="M600" s="35">
        <v>3</v>
      </c>
      <c r="N600" s="35">
        <v>1</v>
      </c>
      <c r="O600" s="36">
        <v>1.5324675324679999</v>
      </c>
      <c r="P600" s="68">
        <v>1</v>
      </c>
    </row>
    <row r="602" spans="2:16" x14ac:dyDescent="0.25">
      <c r="B602" s="54" t="str">
        <f xml:space="preserve"> HYPERLINK("#'目次'!B14", "[8]")</f>
        <v>[8]</v>
      </c>
      <c r="C602" s="42" t="s">
        <v>149</v>
      </c>
    </row>
    <row r="605" spans="2:16" x14ac:dyDescent="0.25">
      <c r="C605" s="42" t="s">
        <v>14</v>
      </c>
    </row>
    <row r="606" spans="2:16" ht="37.799999999999997" x14ac:dyDescent="0.25">
      <c r="C606" s="102"/>
      <c r="D606" s="103"/>
      <c r="E606" s="103"/>
      <c r="F606" s="103"/>
      <c r="G606" s="53" t="s">
        <v>15</v>
      </c>
      <c r="H606" s="50" t="s">
        <v>150</v>
      </c>
      <c r="I606" s="21" t="s">
        <v>151</v>
      </c>
      <c r="J606" s="21" t="s">
        <v>152</v>
      </c>
      <c r="K606" s="21" t="s">
        <v>153</v>
      </c>
      <c r="L606" s="21" t="s">
        <v>38</v>
      </c>
      <c r="M606" s="57" t="s">
        <v>154</v>
      </c>
    </row>
    <row r="607" spans="2:16" x14ac:dyDescent="0.25">
      <c r="C607" s="104"/>
      <c r="D607" s="105"/>
      <c r="E607" s="105"/>
      <c r="F607" s="105"/>
      <c r="G607" s="47"/>
      <c r="H607" s="60"/>
      <c r="I607" s="22"/>
      <c r="J607" s="22"/>
      <c r="K607" s="22"/>
      <c r="L607" s="22"/>
      <c r="M607" s="55"/>
    </row>
    <row r="608" spans="2:16" x14ac:dyDescent="0.25">
      <c r="C608" s="52"/>
      <c r="D608" s="49"/>
      <c r="E608" s="46" t="s">
        <v>15</v>
      </c>
      <c r="F608" s="51"/>
      <c r="G608" s="59">
        <v>1104</v>
      </c>
      <c r="H608" s="31">
        <v>41</v>
      </c>
      <c r="I608" s="31">
        <v>698</v>
      </c>
      <c r="J608" s="31">
        <v>121</v>
      </c>
      <c r="K608" s="31">
        <v>210</v>
      </c>
      <c r="L608" s="31">
        <v>34</v>
      </c>
      <c r="M608" s="67">
        <v>860</v>
      </c>
    </row>
    <row r="609" spans="3:13" x14ac:dyDescent="0.25">
      <c r="C609" s="111" t="s">
        <v>20</v>
      </c>
      <c r="D609" s="106" t="s">
        <v>21</v>
      </c>
      <c r="E609" s="10" t="s">
        <v>22</v>
      </c>
      <c r="F609" s="11"/>
      <c r="G609" s="14">
        <v>543</v>
      </c>
      <c r="H609" s="25">
        <v>13</v>
      </c>
      <c r="I609" s="4">
        <v>341</v>
      </c>
      <c r="J609" s="4">
        <v>51</v>
      </c>
      <c r="K609" s="4">
        <v>115</v>
      </c>
      <c r="L609" s="4">
        <v>23</v>
      </c>
      <c r="M609" s="27">
        <v>405</v>
      </c>
    </row>
    <row r="610" spans="3:13" x14ac:dyDescent="0.25">
      <c r="C610" s="112"/>
      <c r="D610" s="107"/>
      <c r="E610" s="9" t="s">
        <v>23</v>
      </c>
      <c r="F610" s="12"/>
      <c r="G610" s="8">
        <v>561</v>
      </c>
      <c r="H610" s="16">
        <v>28</v>
      </c>
      <c r="I610" s="1">
        <v>357</v>
      </c>
      <c r="J610" s="1">
        <v>70</v>
      </c>
      <c r="K610" s="1">
        <v>95</v>
      </c>
      <c r="L610" s="1">
        <v>11</v>
      </c>
      <c r="M610" s="18">
        <v>455</v>
      </c>
    </row>
    <row r="611" spans="3:13" x14ac:dyDescent="0.25">
      <c r="C611" s="108" t="s">
        <v>24</v>
      </c>
      <c r="D611" s="108" t="s">
        <v>25</v>
      </c>
      <c r="E611" s="10" t="s">
        <v>26</v>
      </c>
      <c r="F611" s="11"/>
      <c r="G611" s="14">
        <v>261</v>
      </c>
      <c r="H611" s="25">
        <v>18</v>
      </c>
      <c r="I611" s="4">
        <v>145</v>
      </c>
      <c r="J611" s="4">
        <v>31</v>
      </c>
      <c r="K611" s="4">
        <v>56</v>
      </c>
      <c r="L611" s="4">
        <v>11</v>
      </c>
      <c r="M611" s="27">
        <v>194</v>
      </c>
    </row>
    <row r="612" spans="3:13" x14ac:dyDescent="0.25">
      <c r="C612" s="112"/>
      <c r="D612" s="109"/>
      <c r="E612" s="9" t="s">
        <v>27</v>
      </c>
      <c r="F612" s="12"/>
      <c r="G612" s="8">
        <v>267</v>
      </c>
      <c r="H612" s="16">
        <v>7</v>
      </c>
      <c r="I612" s="1">
        <v>164</v>
      </c>
      <c r="J612" s="1">
        <v>30</v>
      </c>
      <c r="K612" s="1">
        <v>54</v>
      </c>
      <c r="L612" s="1">
        <v>12</v>
      </c>
      <c r="M612" s="18">
        <v>201</v>
      </c>
    </row>
    <row r="613" spans="3:13" x14ac:dyDescent="0.25">
      <c r="C613" s="112"/>
      <c r="D613" s="109"/>
      <c r="E613" s="9" t="s">
        <v>28</v>
      </c>
      <c r="F613" s="12"/>
      <c r="G613" s="8">
        <v>261</v>
      </c>
      <c r="H613" s="16">
        <v>5</v>
      </c>
      <c r="I613" s="1">
        <v>171</v>
      </c>
      <c r="J613" s="1">
        <v>27</v>
      </c>
      <c r="K613" s="1">
        <v>53</v>
      </c>
      <c r="L613" s="1">
        <v>5</v>
      </c>
      <c r="M613" s="18">
        <v>203</v>
      </c>
    </row>
    <row r="614" spans="3:13" x14ac:dyDescent="0.25">
      <c r="C614" s="112"/>
      <c r="D614" s="109"/>
      <c r="E614" s="9" t="s">
        <v>29</v>
      </c>
      <c r="F614" s="12"/>
      <c r="G614" s="8">
        <v>195</v>
      </c>
      <c r="H614" s="16">
        <v>7</v>
      </c>
      <c r="I614" s="1">
        <v>137</v>
      </c>
      <c r="J614" s="1">
        <v>17</v>
      </c>
      <c r="K614" s="1">
        <v>31</v>
      </c>
      <c r="L614" s="1">
        <v>3</v>
      </c>
      <c r="M614" s="18">
        <v>161</v>
      </c>
    </row>
    <row r="615" spans="3:13" x14ac:dyDescent="0.25">
      <c r="C615" s="112"/>
      <c r="D615" s="109"/>
      <c r="E615" s="9" t="s">
        <v>30</v>
      </c>
      <c r="F615" s="12"/>
      <c r="G615" s="8">
        <v>120</v>
      </c>
      <c r="H615" s="16">
        <v>4</v>
      </c>
      <c r="I615" s="1">
        <v>81</v>
      </c>
      <c r="J615" s="1">
        <v>16</v>
      </c>
      <c r="K615" s="1">
        <v>16</v>
      </c>
      <c r="L615" s="1">
        <v>3</v>
      </c>
      <c r="M615" s="18">
        <v>101</v>
      </c>
    </row>
    <row r="616" spans="3:13" x14ac:dyDescent="0.25">
      <c r="C616" s="112"/>
      <c r="D616" s="109"/>
      <c r="E616" s="9" t="s">
        <v>31</v>
      </c>
      <c r="F616" s="12"/>
      <c r="G616" s="8">
        <v>843</v>
      </c>
      <c r="H616" s="16">
        <v>23</v>
      </c>
      <c r="I616" s="1">
        <v>553</v>
      </c>
      <c r="J616" s="1">
        <v>90</v>
      </c>
      <c r="K616" s="1">
        <v>154</v>
      </c>
      <c r="L616" s="1">
        <v>23</v>
      </c>
      <c r="M616" s="18">
        <v>666</v>
      </c>
    </row>
    <row r="617" spans="3:13" x14ac:dyDescent="0.25">
      <c r="C617" s="112"/>
      <c r="D617" s="109"/>
      <c r="E617" s="9" t="s">
        <v>32</v>
      </c>
      <c r="F617" s="12"/>
      <c r="G617" s="8">
        <v>315</v>
      </c>
      <c r="H617" s="16">
        <v>11</v>
      </c>
      <c r="I617" s="1">
        <v>218</v>
      </c>
      <c r="J617" s="1">
        <v>33</v>
      </c>
      <c r="K617" s="1">
        <v>47</v>
      </c>
      <c r="L617" s="1">
        <v>6</v>
      </c>
      <c r="M617" s="18">
        <v>262</v>
      </c>
    </row>
    <row r="618" spans="3:13" x14ac:dyDescent="0.25">
      <c r="C618" s="112"/>
      <c r="D618" s="108" t="s">
        <v>22</v>
      </c>
      <c r="E618" s="10" t="s">
        <v>26</v>
      </c>
      <c r="F618" s="11"/>
      <c r="G618" s="14">
        <v>120</v>
      </c>
      <c r="H618" s="25">
        <v>5</v>
      </c>
      <c r="I618" s="4">
        <v>64</v>
      </c>
      <c r="J618" s="4">
        <v>13</v>
      </c>
      <c r="K618" s="4">
        <v>31</v>
      </c>
      <c r="L618" s="4">
        <v>7</v>
      </c>
      <c r="M618" s="27">
        <v>82</v>
      </c>
    </row>
    <row r="619" spans="3:13" x14ac:dyDescent="0.25">
      <c r="C619" s="112"/>
      <c r="D619" s="109"/>
      <c r="E619" s="9" t="s">
        <v>27</v>
      </c>
      <c r="F619" s="12"/>
      <c r="G619" s="8">
        <v>159</v>
      </c>
      <c r="H619" s="16">
        <v>3</v>
      </c>
      <c r="I619" s="1">
        <v>96</v>
      </c>
      <c r="J619" s="1">
        <v>16</v>
      </c>
      <c r="K619" s="1">
        <v>33</v>
      </c>
      <c r="L619" s="1">
        <v>11</v>
      </c>
      <c r="M619" s="18">
        <v>115</v>
      </c>
    </row>
    <row r="620" spans="3:13" x14ac:dyDescent="0.25">
      <c r="C620" s="112"/>
      <c r="D620" s="109"/>
      <c r="E620" s="9" t="s">
        <v>28</v>
      </c>
      <c r="F620" s="12"/>
      <c r="G620" s="8">
        <v>113</v>
      </c>
      <c r="H620" s="16">
        <v>1</v>
      </c>
      <c r="I620" s="1">
        <v>72</v>
      </c>
      <c r="J620" s="1">
        <v>11</v>
      </c>
      <c r="K620" s="1">
        <v>26</v>
      </c>
      <c r="L620" s="1">
        <v>3</v>
      </c>
      <c r="M620" s="18">
        <v>84</v>
      </c>
    </row>
    <row r="621" spans="3:13" x14ac:dyDescent="0.25">
      <c r="C621" s="112"/>
      <c r="D621" s="109"/>
      <c r="E621" s="9" t="s">
        <v>29</v>
      </c>
      <c r="F621" s="12"/>
      <c r="G621" s="8">
        <v>94</v>
      </c>
      <c r="H621" s="16">
        <v>2</v>
      </c>
      <c r="I621" s="1">
        <v>68</v>
      </c>
      <c r="J621" s="1">
        <v>6</v>
      </c>
      <c r="K621" s="1">
        <v>16</v>
      </c>
      <c r="L621" s="1">
        <v>2</v>
      </c>
      <c r="M621" s="18">
        <v>76</v>
      </c>
    </row>
    <row r="622" spans="3:13" x14ac:dyDescent="0.25">
      <c r="C622" s="112"/>
      <c r="D622" s="109"/>
      <c r="E622" s="9" t="s">
        <v>30</v>
      </c>
      <c r="F622" s="12"/>
      <c r="G622" s="8">
        <v>57</v>
      </c>
      <c r="H622" s="16">
        <v>2</v>
      </c>
      <c r="I622" s="1">
        <v>41</v>
      </c>
      <c r="J622" s="1">
        <v>5</v>
      </c>
      <c r="K622" s="1">
        <v>9</v>
      </c>
      <c r="L622" s="1">
        <v>0</v>
      </c>
      <c r="M622" s="18">
        <v>48</v>
      </c>
    </row>
    <row r="623" spans="3:13" x14ac:dyDescent="0.25">
      <c r="C623" s="112"/>
      <c r="D623" s="109"/>
      <c r="E623" s="9" t="s">
        <v>31</v>
      </c>
      <c r="F623" s="12"/>
      <c r="G623" s="8">
        <v>423</v>
      </c>
      <c r="H623" s="16">
        <v>8</v>
      </c>
      <c r="I623" s="1">
        <v>277</v>
      </c>
      <c r="J623" s="1">
        <v>38</v>
      </c>
      <c r="K623" s="1">
        <v>84</v>
      </c>
      <c r="L623" s="1">
        <v>16</v>
      </c>
      <c r="M623" s="18">
        <v>323</v>
      </c>
    </row>
    <row r="624" spans="3:13" x14ac:dyDescent="0.25">
      <c r="C624" s="112"/>
      <c r="D624" s="109"/>
      <c r="E624" s="9" t="s">
        <v>32</v>
      </c>
      <c r="F624" s="12"/>
      <c r="G624" s="8">
        <v>151</v>
      </c>
      <c r="H624" s="16">
        <v>4</v>
      </c>
      <c r="I624" s="1">
        <v>109</v>
      </c>
      <c r="J624" s="1">
        <v>11</v>
      </c>
      <c r="K624" s="1">
        <v>25</v>
      </c>
      <c r="L624" s="1">
        <v>2</v>
      </c>
      <c r="M624" s="18">
        <v>124</v>
      </c>
    </row>
    <row r="625" spans="3:13" x14ac:dyDescent="0.25">
      <c r="C625" s="112"/>
      <c r="D625" s="108" t="s">
        <v>23</v>
      </c>
      <c r="E625" s="10" t="s">
        <v>26</v>
      </c>
      <c r="F625" s="11"/>
      <c r="G625" s="14">
        <v>141</v>
      </c>
      <c r="H625" s="25">
        <v>13</v>
      </c>
      <c r="I625" s="4">
        <v>81</v>
      </c>
      <c r="J625" s="4">
        <v>18</v>
      </c>
      <c r="K625" s="4">
        <v>25</v>
      </c>
      <c r="L625" s="4">
        <v>4</v>
      </c>
      <c r="M625" s="27">
        <v>112</v>
      </c>
    </row>
    <row r="626" spans="3:13" x14ac:dyDescent="0.25">
      <c r="C626" s="112"/>
      <c r="D626" s="109"/>
      <c r="E626" s="9" t="s">
        <v>27</v>
      </c>
      <c r="F626" s="12"/>
      <c r="G626" s="8">
        <v>108</v>
      </c>
      <c r="H626" s="16">
        <v>4</v>
      </c>
      <c r="I626" s="1">
        <v>68</v>
      </c>
      <c r="J626" s="1">
        <v>14</v>
      </c>
      <c r="K626" s="1">
        <v>21</v>
      </c>
      <c r="L626" s="1">
        <v>1</v>
      </c>
      <c r="M626" s="18">
        <v>86</v>
      </c>
    </row>
    <row r="627" spans="3:13" x14ac:dyDescent="0.25">
      <c r="C627" s="112"/>
      <c r="D627" s="109"/>
      <c r="E627" s="9" t="s">
        <v>28</v>
      </c>
      <c r="F627" s="12"/>
      <c r="G627" s="8">
        <v>148</v>
      </c>
      <c r="H627" s="16">
        <v>4</v>
      </c>
      <c r="I627" s="1">
        <v>99</v>
      </c>
      <c r="J627" s="1">
        <v>16</v>
      </c>
      <c r="K627" s="1">
        <v>27</v>
      </c>
      <c r="L627" s="1">
        <v>2</v>
      </c>
      <c r="M627" s="18">
        <v>119</v>
      </c>
    </row>
    <row r="628" spans="3:13" x14ac:dyDescent="0.25">
      <c r="C628" s="112"/>
      <c r="D628" s="109"/>
      <c r="E628" s="9" t="s">
        <v>29</v>
      </c>
      <c r="F628" s="12"/>
      <c r="G628" s="8">
        <v>101</v>
      </c>
      <c r="H628" s="16">
        <v>5</v>
      </c>
      <c r="I628" s="1">
        <v>69</v>
      </c>
      <c r="J628" s="1">
        <v>11</v>
      </c>
      <c r="K628" s="1">
        <v>15</v>
      </c>
      <c r="L628" s="1">
        <v>1</v>
      </c>
      <c r="M628" s="18">
        <v>85</v>
      </c>
    </row>
    <row r="629" spans="3:13" x14ac:dyDescent="0.25">
      <c r="C629" s="112"/>
      <c r="D629" s="109"/>
      <c r="E629" s="9" t="s">
        <v>30</v>
      </c>
      <c r="F629" s="12"/>
      <c r="G629" s="8">
        <v>63</v>
      </c>
      <c r="H629" s="16">
        <v>2</v>
      </c>
      <c r="I629" s="1">
        <v>40</v>
      </c>
      <c r="J629" s="1">
        <v>11</v>
      </c>
      <c r="K629" s="1">
        <v>7</v>
      </c>
      <c r="L629" s="1">
        <v>3</v>
      </c>
      <c r="M629" s="18">
        <v>53</v>
      </c>
    </row>
    <row r="630" spans="3:13" x14ac:dyDescent="0.25">
      <c r="C630" s="112"/>
      <c r="D630" s="109"/>
      <c r="E630" s="9" t="s">
        <v>31</v>
      </c>
      <c r="F630" s="12"/>
      <c r="G630" s="8">
        <v>420</v>
      </c>
      <c r="H630" s="16">
        <v>15</v>
      </c>
      <c r="I630" s="1">
        <v>276</v>
      </c>
      <c r="J630" s="1">
        <v>52</v>
      </c>
      <c r="K630" s="1">
        <v>70</v>
      </c>
      <c r="L630" s="1">
        <v>7</v>
      </c>
      <c r="M630" s="18">
        <v>343</v>
      </c>
    </row>
    <row r="631" spans="3:13" x14ac:dyDescent="0.25">
      <c r="C631" s="112"/>
      <c r="D631" s="109"/>
      <c r="E631" s="9" t="s">
        <v>32</v>
      </c>
      <c r="F631" s="12"/>
      <c r="G631" s="8">
        <v>164</v>
      </c>
      <c r="H631" s="16">
        <v>7</v>
      </c>
      <c r="I631" s="1">
        <v>109</v>
      </c>
      <c r="J631" s="1">
        <v>22</v>
      </c>
      <c r="K631" s="1">
        <v>22</v>
      </c>
      <c r="L631" s="1">
        <v>4</v>
      </c>
      <c r="M631" s="18">
        <v>138</v>
      </c>
    </row>
    <row r="632" spans="3:13" ht="25.2" x14ac:dyDescent="0.25">
      <c r="C632" s="108" t="s">
        <v>33</v>
      </c>
      <c r="D632" s="108" t="s">
        <v>25</v>
      </c>
      <c r="E632" s="10" t="s">
        <v>34</v>
      </c>
      <c r="F632" s="11"/>
      <c r="G632" s="14">
        <v>93</v>
      </c>
      <c r="H632" s="25">
        <v>4</v>
      </c>
      <c r="I632" s="4">
        <v>16</v>
      </c>
      <c r="J632" s="4">
        <v>3</v>
      </c>
      <c r="K632" s="4">
        <v>70</v>
      </c>
      <c r="L632" s="4">
        <v>0</v>
      </c>
      <c r="M632" s="27">
        <v>23</v>
      </c>
    </row>
    <row r="633" spans="3:13" ht="25.2" x14ac:dyDescent="0.25">
      <c r="C633" s="112"/>
      <c r="D633" s="109"/>
      <c r="E633" s="9" t="s">
        <v>35</v>
      </c>
      <c r="F633" s="12"/>
      <c r="G633" s="8">
        <v>623</v>
      </c>
      <c r="H633" s="16">
        <v>16</v>
      </c>
      <c r="I633" s="1">
        <v>436</v>
      </c>
      <c r="J633" s="1">
        <v>63</v>
      </c>
      <c r="K633" s="1">
        <v>81</v>
      </c>
      <c r="L633" s="1">
        <v>27</v>
      </c>
      <c r="M633" s="18">
        <v>515</v>
      </c>
    </row>
    <row r="634" spans="3:13" ht="25.2" x14ac:dyDescent="0.25">
      <c r="C634" s="112"/>
      <c r="D634" s="109"/>
      <c r="E634" s="9" t="s">
        <v>36</v>
      </c>
      <c r="F634" s="12"/>
      <c r="G634" s="8">
        <v>207</v>
      </c>
      <c r="H634" s="16">
        <v>8</v>
      </c>
      <c r="I634" s="1">
        <v>134</v>
      </c>
      <c r="J634" s="1">
        <v>27</v>
      </c>
      <c r="K634" s="1">
        <v>37</v>
      </c>
      <c r="L634" s="1">
        <v>1</v>
      </c>
      <c r="M634" s="18">
        <v>169</v>
      </c>
    </row>
    <row r="635" spans="3:13" ht="25.2" x14ac:dyDescent="0.25">
      <c r="C635" s="112"/>
      <c r="D635" s="109"/>
      <c r="E635" s="9" t="s">
        <v>37</v>
      </c>
      <c r="F635" s="12"/>
      <c r="G635" s="8">
        <v>178</v>
      </c>
      <c r="H635" s="16">
        <v>13</v>
      </c>
      <c r="I635" s="1">
        <v>109</v>
      </c>
      <c r="J635" s="1">
        <v>28</v>
      </c>
      <c r="K635" s="1">
        <v>22</v>
      </c>
      <c r="L635" s="1">
        <v>6</v>
      </c>
      <c r="M635" s="18">
        <v>150</v>
      </c>
    </row>
    <row r="636" spans="3:13" x14ac:dyDescent="0.25">
      <c r="C636" s="112"/>
      <c r="D636" s="109"/>
      <c r="E636" s="9" t="s">
        <v>38</v>
      </c>
      <c r="F636" s="12"/>
      <c r="G636" s="13">
        <v>3</v>
      </c>
      <c r="H636" s="24">
        <v>0</v>
      </c>
      <c r="I636" s="3">
        <v>3</v>
      </c>
      <c r="J636" s="3">
        <v>0</v>
      </c>
      <c r="K636" s="3">
        <v>0</v>
      </c>
      <c r="L636" s="3">
        <v>0</v>
      </c>
      <c r="M636" s="26">
        <v>3</v>
      </c>
    </row>
    <row r="637" spans="3:13" ht="25.2" x14ac:dyDescent="0.25">
      <c r="C637" s="112"/>
      <c r="D637" s="108" t="s">
        <v>22</v>
      </c>
      <c r="E637" s="10" t="s">
        <v>34</v>
      </c>
      <c r="F637" s="11"/>
      <c r="G637" s="40">
        <v>48</v>
      </c>
      <c r="H637" s="44">
        <v>0</v>
      </c>
      <c r="I637" s="19">
        <v>6</v>
      </c>
      <c r="J637" s="19">
        <v>1</v>
      </c>
      <c r="K637" s="19">
        <v>41</v>
      </c>
      <c r="L637" s="19">
        <v>0</v>
      </c>
      <c r="M637" s="45">
        <v>7</v>
      </c>
    </row>
    <row r="638" spans="3:13" ht="25.2" x14ac:dyDescent="0.25">
      <c r="C638" s="112"/>
      <c r="D638" s="109"/>
      <c r="E638" s="9" t="s">
        <v>35</v>
      </c>
      <c r="F638" s="12"/>
      <c r="G638" s="8">
        <v>365</v>
      </c>
      <c r="H638" s="16">
        <v>7</v>
      </c>
      <c r="I638" s="1">
        <v>247</v>
      </c>
      <c r="J638" s="1">
        <v>39</v>
      </c>
      <c r="K638" s="1">
        <v>51</v>
      </c>
      <c r="L638" s="1">
        <v>21</v>
      </c>
      <c r="M638" s="18">
        <v>293</v>
      </c>
    </row>
    <row r="639" spans="3:13" ht="25.2" x14ac:dyDescent="0.25">
      <c r="C639" s="112"/>
      <c r="D639" s="109"/>
      <c r="E639" s="9" t="s">
        <v>36</v>
      </c>
      <c r="F639" s="12"/>
      <c r="G639" s="8">
        <v>80</v>
      </c>
      <c r="H639" s="16">
        <v>2</v>
      </c>
      <c r="I639" s="1">
        <v>55</v>
      </c>
      <c r="J639" s="1">
        <v>5</v>
      </c>
      <c r="K639" s="1">
        <v>17</v>
      </c>
      <c r="L639" s="1">
        <v>1</v>
      </c>
      <c r="M639" s="18">
        <v>62</v>
      </c>
    </row>
    <row r="640" spans="3:13" ht="25.2" x14ac:dyDescent="0.25">
      <c r="C640" s="112"/>
      <c r="D640" s="109"/>
      <c r="E640" s="9" t="s">
        <v>37</v>
      </c>
      <c r="F640" s="12"/>
      <c r="G640" s="13">
        <v>49</v>
      </c>
      <c r="H640" s="24">
        <v>4</v>
      </c>
      <c r="I640" s="3">
        <v>32</v>
      </c>
      <c r="J640" s="3">
        <v>6</v>
      </c>
      <c r="K640" s="3">
        <v>6</v>
      </c>
      <c r="L640" s="3">
        <v>1</v>
      </c>
      <c r="M640" s="26">
        <v>42</v>
      </c>
    </row>
    <row r="641" spans="3:13" x14ac:dyDescent="0.25">
      <c r="C641" s="112"/>
      <c r="D641" s="109"/>
      <c r="E641" s="9" t="s">
        <v>38</v>
      </c>
      <c r="F641" s="12"/>
      <c r="G641" s="13">
        <v>1</v>
      </c>
      <c r="H641" s="24">
        <v>0</v>
      </c>
      <c r="I641" s="3">
        <v>1</v>
      </c>
      <c r="J641" s="3">
        <v>0</v>
      </c>
      <c r="K641" s="3">
        <v>0</v>
      </c>
      <c r="L641" s="3">
        <v>0</v>
      </c>
      <c r="M641" s="26">
        <v>1</v>
      </c>
    </row>
    <row r="642" spans="3:13" ht="25.2" x14ac:dyDescent="0.25">
      <c r="C642" s="112"/>
      <c r="D642" s="108" t="s">
        <v>23</v>
      </c>
      <c r="E642" s="10" t="s">
        <v>34</v>
      </c>
      <c r="F642" s="11"/>
      <c r="G642" s="40">
        <v>45</v>
      </c>
      <c r="H642" s="44">
        <v>4</v>
      </c>
      <c r="I642" s="19">
        <v>10</v>
      </c>
      <c r="J642" s="19">
        <v>2</v>
      </c>
      <c r="K642" s="19">
        <v>29</v>
      </c>
      <c r="L642" s="19">
        <v>0</v>
      </c>
      <c r="M642" s="45">
        <v>16</v>
      </c>
    </row>
    <row r="643" spans="3:13" ht="25.2" x14ac:dyDescent="0.25">
      <c r="C643" s="112"/>
      <c r="D643" s="109"/>
      <c r="E643" s="9" t="s">
        <v>35</v>
      </c>
      <c r="F643" s="12"/>
      <c r="G643" s="8">
        <v>258</v>
      </c>
      <c r="H643" s="16">
        <v>9</v>
      </c>
      <c r="I643" s="1">
        <v>189</v>
      </c>
      <c r="J643" s="1">
        <v>24</v>
      </c>
      <c r="K643" s="1">
        <v>30</v>
      </c>
      <c r="L643" s="1">
        <v>6</v>
      </c>
      <c r="M643" s="18">
        <v>222</v>
      </c>
    </row>
    <row r="644" spans="3:13" ht="25.2" x14ac:dyDescent="0.25">
      <c r="C644" s="112"/>
      <c r="D644" s="109"/>
      <c r="E644" s="9" t="s">
        <v>36</v>
      </c>
      <c r="F644" s="12"/>
      <c r="G644" s="8">
        <v>127</v>
      </c>
      <c r="H644" s="16">
        <v>6</v>
      </c>
      <c r="I644" s="1">
        <v>79</v>
      </c>
      <c r="J644" s="1">
        <v>22</v>
      </c>
      <c r="K644" s="1">
        <v>20</v>
      </c>
      <c r="L644" s="1">
        <v>0</v>
      </c>
      <c r="M644" s="18">
        <v>107</v>
      </c>
    </row>
    <row r="645" spans="3:13" ht="25.2" x14ac:dyDescent="0.25">
      <c r="C645" s="112"/>
      <c r="D645" s="109"/>
      <c r="E645" s="9" t="s">
        <v>37</v>
      </c>
      <c r="F645" s="12"/>
      <c r="G645" s="8">
        <v>129</v>
      </c>
      <c r="H645" s="16">
        <v>9</v>
      </c>
      <c r="I645" s="1">
        <v>77</v>
      </c>
      <c r="J645" s="1">
        <v>22</v>
      </c>
      <c r="K645" s="1">
        <v>16</v>
      </c>
      <c r="L645" s="1">
        <v>5</v>
      </c>
      <c r="M645" s="18">
        <v>108</v>
      </c>
    </row>
    <row r="646" spans="3:13" x14ac:dyDescent="0.25">
      <c r="C646" s="112"/>
      <c r="D646" s="109"/>
      <c r="E646" s="9" t="s">
        <v>38</v>
      </c>
      <c r="F646" s="12"/>
      <c r="G646" s="13">
        <v>2</v>
      </c>
      <c r="H646" s="24">
        <v>0</v>
      </c>
      <c r="I646" s="3">
        <v>2</v>
      </c>
      <c r="J646" s="3">
        <v>0</v>
      </c>
      <c r="K646" s="3">
        <v>0</v>
      </c>
      <c r="L646" s="3">
        <v>0</v>
      </c>
      <c r="M646" s="26">
        <v>2</v>
      </c>
    </row>
    <row r="647" spans="3:13" ht="25.2" x14ac:dyDescent="0.25">
      <c r="C647" s="108" t="s">
        <v>39</v>
      </c>
      <c r="D647" s="108" t="s">
        <v>25</v>
      </c>
      <c r="E647" s="10" t="s">
        <v>40</v>
      </c>
      <c r="F647" s="11"/>
      <c r="G647" s="14">
        <v>320</v>
      </c>
      <c r="H647" s="25">
        <v>0</v>
      </c>
      <c r="I647" s="4">
        <v>217</v>
      </c>
      <c r="J647" s="4">
        <v>0</v>
      </c>
      <c r="K647" s="4">
        <v>103</v>
      </c>
      <c r="L647" s="4">
        <v>0</v>
      </c>
      <c r="M647" s="27">
        <v>217</v>
      </c>
    </row>
    <row r="648" spans="3:13" ht="25.2" x14ac:dyDescent="0.25">
      <c r="C648" s="112"/>
      <c r="D648" s="109"/>
      <c r="E648" s="9" t="s">
        <v>41</v>
      </c>
      <c r="F648" s="12"/>
      <c r="G648" s="8">
        <v>604</v>
      </c>
      <c r="H648" s="16">
        <v>15</v>
      </c>
      <c r="I648" s="1">
        <v>445</v>
      </c>
      <c r="J648" s="1">
        <v>61</v>
      </c>
      <c r="K648" s="1">
        <v>82</v>
      </c>
      <c r="L648" s="1">
        <v>1</v>
      </c>
      <c r="M648" s="18">
        <v>521</v>
      </c>
    </row>
    <row r="649" spans="3:13" x14ac:dyDescent="0.25">
      <c r="C649" s="112"/>
      <c r="D649" s="109"/>
      <c r="E649" s="9" t="s">
        <v>42</v>
      </c>
      <c r="F649" s="12"/>
      <c r="G649" s="13">
        <v>20</v>
      </c>
      <c r="H649" s="24">
        <v>2</v>
      </c>
      <c r="I649" s="3">
        <v>9</v>
      </c>
      <c r="J649" s="3">
        <v>1</v>
      </c>
      <c r="K649" s="3">
        <v>8</v>
      </c>
      <c r="L649" s="3">
        <v>0</v>
      </c>
      <c r="M649" s="26">
        <v>12</v>
      </c>
    </row>
    <row r="650" spans="3:13" x14ac:dyDescent="0.25">
      <c r="C650" s="112"/>
      <c r="D650" s="109"/>
      <c r="E650" s="9" t="s">
        <v>43</v>
      </c>
      <c r="F650" s="12"/>
      <c r="G650" s="8">
        <v>162</v>
      </c>
      <c r="H650" s="16">
        <v>41</v>
      </c>
      <c r="I650" s="1">
        <v>0</v>
      </c>
      <c r="J650" s="1">
        <v>121</v>
      </c>
      <c r="K650" s="1">
        <v>0</v>
      </c>
      <c r="L650" s="1">
        <v>0</v>
      </c>
      <c r="M650" s="18">
        <v>162</v>
      </c>
    </row>
    <row r="651" spans="3:13" x14ac:dyDescent="0.25">
      <c r="C651" s="112"/>
      <c r="D651" s="109"/>
      <c r="E651" s="9" t="s">
        <v>44</v>
      </c>
      <c r="F651" s="12"/>
      <c r="G651" s="8">
        <v>50</v>
      </c>
      <c r="H651" s="16">
        <v>6</v>
      </c>
      <c r="I651" s="1">
        <v>18</v>
      </c>
      <c r="J651" s="1">
        <v>26</v>
      </c>
      <c r="K651" s="1">
        <v>0</v>
      </c>
      <c r="L651" s="1">
        <v>0</v>
      </c>
      <c r="M651" s="18">
        <v>50</v>
      </c>
    </row>
    <row r="652" spans="3:13" ht="25.2" x14ac:dyDescent="0.25">
      <c r="C652" s="112"/>
      <c r="D652" s="109"/>
      <c r="E652" s="9" t="s">
        <v>45</v>
      </c>
      <c r="F652" s="12"/>
      <c r="G652" s="8">
        <v>53</v>
      </c>
      <c r="H652" s="16">
        <v>0</v>
      </c>
      <c r="I652" s="1">
        <v>30</v>
      </c>
      <c r="J652" s="1">
        <v>5</v>
      </c>
      <c r="K652" s="1">
        <v>18</v>
      </c>
      <c r="L652" s="1">
        <v>0</v>
      </c>
      <c r="M652" s="18">
        <v>35</v>
      </c>
    </row>
    <row r="653" spans="3:13" x14ac:dyDescent="0.25">
      <c r="C653" s="112"/>
      <c r="D653" s="109"/>
      <c r="E653" s="9" t="s">
        <v>38</v>
      </c>
      <c r="F653" s="12"/>
      <c r="G653" s="13">
        <v>37</v>
      </c>
      <c r="H653" s="24">
        <v>0</v>
      </c>
      <c r="I653" s="3">
        <v>3</v>
      </c>
      <c r="J653" s="3">
        <v>0</v>
      </c>
      <c r="K653" s="3">
        <v>1</v>
      </c>
      <c r="L653" s="3">
        <v>33</v>
      </c>
      <c r="M653" s="26">
        <v>3</v>
      </c>
    </row>
    <row r="654" spans="3:13" ht="25.2" x14ac:dyDescent="0.25">
      <c r="C654" s="112"/>
      <c r="D654" s="108" t="s">
        <v>22</v>
      </c>
      <c r="E654" s="10" t="s">
        <v>40</v>
      </c>
      <c r="F654" s="11"/>
      <c r="G654" s="14">
        <v>118</v>
      </c>
      <c r="H654" s="25">
        <v>0</v>
      </c>
      <c r="I654" s="4">
        <v>67</v>
      </c>
      <c r="J654" s="4">
        <v>0</v>
      </c>
      <c r="K654" s="4">
        <v>51</v>
      </c>
      <c r="L654" s="4">
        <v>0</v>
      </c>
      <c r="M654" s="27">
        <v>67</v>
      </c>
    </row>
    <row r="655" spans="3:13" ht="25.2" x14ac:dyDescent="0.25">
      <c r="C655" s="112"/>
      <c r="D655" s="109"/>
      <c r="E655" s="9" t="s">
        <v>41</v>
      </c>
      <c r="F655" s="12"/>
      <c r="G655" s="8">
        <v>351</v>
      </c>
      <c r="H655" s="16">
        <v>6</v>
      </c>
      <c r="I655" s="1">
        <v>256</v>
      </c>
      <c r="J655" s="1">
        <v>37</v>
      </c>
      <c r="K655" s="1">
        <v>51</v>
      </c>
      <c r="L655" s="1">
        <v>1</v>
      </c>
      <c r="M655" s="18">
        <v>299</v>
      </c>
    </row>
    <row r="656" spans="3:13" x14ac:dyDescent="0.25">
      <c r="C656" s="112"/>
      <c r="D656" s="109"/>
      <c r="E656" s="9" t="s">
        <v>42</v>
      </c>
      <c r="F656" s="12"/>
      <c r="G656" s="13">
        <v>9</v>
      </c>
      <c r="H656" s="24">
        <v>0</v>
      </c>
      <c r="I656" s="3">
        <v>5</v>
      </c>
      <c r="J656" s="3">
        <v>1</v>
      </c>
      <c r="K656" s="3">
        <v>3</v>
      </c>
      <c r="L656" s="3">
        <v>0</v>
      </c>
      <c r="M656" s="26">
        <v>6</v>
      </c>
    </row>
    <row r="657" spans="3:13" x14ac:dyDescent="0.25">
      <c r="C657" s="112"/>
      <c r="D657" s="109"/>
      <c r="E657" s="9" t="s">
        <v>43</v>
      </c>
      <c r="F657" s="12"/>
      <c r="G657" s="8">
        <v>64</v>
      </c>
      <c r="H657" s="16">
        <v>13</v>
      </c>
      <c r="I657" s="1">
        <v>0</v>
      </c>
      <c r="J657" s="1">
        <v>51</v>
      </c>
      <c r="K657" s="1">
        <v>0</v>
      </c>
      <c r="L657" s="1">
        <v>0</v>
      </c>
      <c r="M657" s="18">
        <v>64</v>
      </c>
    </row>
    <row r="658" spans="3:13" x14ac:dyDescent="0.25">
      <c r="C658" s="112"/>
      <c r="D658" s="109"/>
      <c r="E658" s="9" t="s">
        <v>44</v>
      </c>
      <c r="F658" s="12"/>
      <c r="G658" s="13">
        <v>19</v>
      </c>
      <c r="H658" s="24">
        <v>1</v>
      </c>
      <c r="I658" s="3">
        <v>8</v>
      </c>
      <c r="J658" s="3">
        <v>10</v>
      </c>
      <c r="K658" s="3">
        <v>0</v>
      </c>
      <c r="L658" s="3">
        <v>0</v>
      </c>
      <c r="M658" s="26">
        <v>19</v>
      </c>
    </row>
    <row r="659" spans="3:13" ht="25.2" x14ac:dyDescent="0.25">
      <c r="C659" s="112"/>
      <c r="D659" s="109"/>
      <c r="E659" s="9" t="s">
        <v>45</v>
      </c>
      <c r="F659" s="12"/>
      <c r="G659" s="13">
        <v>30</v>
      </c>
      <c r="H659" s="24">
        <v>0</v>
      </c>
      <c r="I659" s="3">
        <v>17</v>
      </c>
      <c r="J659" s="3">
        <v>2</v>
      </c>
      <c r="K659" s="3">
        <v>11</v>
      </c>
      <c r="L659" s="3">
        <v>0</v>
      </c>
      <c r="M659" s="26">
        <v>19</v>
      </c>
    </row>
    <row r="660" spans="3:13" x14ac:dyDescent="0.25">
      <c r="C660" s="112"/>
      <c r="D660" s="109"/>
      <c r="E660" s="9" t="s">
        <v>38</v>
      </c>
      <c r="F660" s="12"/>
      <c r="G660" s="13">
        <v>23</v>
      </c>
      <c r="H660" s="24">
        <v>0</v>
      </c>
      <c r="I660" s="3">
        <v>1</v>
      </c>
      <c r="J660" s="3">
        <v>0</v>
      </c>
      <c r="K660" s="3">
        <v>0</v>
      </c>
      <c r="L660" s="3">
        <v>22</v>
      </c>
      <c r="M660" s="26">
        <v>1</v>
      </c>
    </row>
    <row r="661" spans="3:13" ht="25.2" x14ac:dyDescent="0.25">
      <c r="C661" s="112"/>
      <c r="D661" s="108" t="s">
        <v>23</v>
      </c>
      <c r="E661" s="10" t="s">
        <v>40</v>
      </c>
      <c r="F661" s="11"/>
      <c r="G661" s="14">
        <v>202</v>
      </c>
      <c r="H661" s="25">
        <v>0</v>
      </c>
      <c r="I661" s="4">
        <v>150</v>
      </c>
      <c r="J661" s="4">
        <v>0</v>
      </c>
      <c r="K661" s="4">
        <v>52</v>
      </c>
      <c r="L661" s="4">
        <v>0</v>
      </c>
      <c r="M661" s="27">
        <v>150</v>
      </c>
    </row>
    <row r="662" spans="3:13" ht="25.2" x14ac:dyDescent="0.25">
      <c r="C662" s="112"/>
      <c r="D662" s="109"/>
      <c r="E662" s="9" t="s">
        <v>41</v>
      </c>
      <c r="F662" s="12"/>
      <c r="G662" s="8">
        <v>253</v>
      </c>
      <c r="H662" s="16">
        <v>9</v>
      </c>
      <c r="I662" s="1">
        <v>189</v>
      </c>
      <c r="J662" s="1">
        <v>24</v>
      </c>
      <c r="K662" s="1">
        <v>31</v>
      </c>
      <c r="L662" s="1">
        <v>0</v>
      </c>
      <c r="M662" s="18">
        <v>222</v>
      </c>
    </row>
    <row r="663" spans="3:13" x14ac:dyDescent="0.25">
      <c r="C663" s="112"/>
      <c r="D663" s="109"/>
      <c r="E663" s="9" t="s">
        <v>42</v>
      </c>
      <c r="F663" s="12"/>
      <c r="G663" s="13">
        <v>11</v>
      </c>
      <c r="H663" s="24">
        <v>2</v>
      </c>
      <c r="I663" s="3">
        <v>4</v>
      </c>
      <c r="J663" s="3">
        <v>0</v>
      </c>
      <c r="K663" s="3">
        <v>5</v>
      </c>
      <c r="L663" s="3">
        <v>0</v>
      </c>
      <c r="M663" s="26">
        <v>6</v>
      </c>
    </row>
    <row r="664" spans="3:13" x14ac:dyDescent="0.25">
      <c r="C664" s="112"/>
      <c r="D664" s="109"/>
      <c r="E664" s="9" t="s">
        <v>43</v>
      </c>
      <c r="F664" s="12"/>
      <c r="G664" s="8">
        <v>98</v>
      </c>
      <c r="H664" s="16">
        <v>28</v>
      </c>
      <c r="I664" s="1">
        <v>0</v>
      </c>
      <c r="J664" s="1">
        <v>70</v>
      </c>
      <c r="K664" s="1">
        <v>0</v>
      </c>
      <c r="L664" s="1">
        <v>0</v>
      </c>
      <c r="M664" s="18">
        <v>98</v>
      </c>
    </row>
    <row r="665" spans="3:13" x14ac:dyDescent="0.25">
      <c r="C665" s="112"/>
      <c r="D665" s="109"/>
      <c r="E665" s="9" t="s">
        <v>44</v>
      </c>
      <c r="F665" s="12"/>
      <c r="G665" s="13">
        <v>31</v>
      </c>
      <c r="H665" s="24">
        <v>5</v>
      </c>
      <c r="I665" s="3">
        <v>10</v>
      </c>
      <c r="J665" s="3">
        <v>16</v>
      </c>
      <c r="K665" s="3">
        <v>0</v>
      </c>
      <c r="L665" s="3">
        <v>0</v>
      </c>
      <c r="M665" s="26">
        <v>31</v>
      </c>
    </row>
    <row r="666" spans="3:13" ht="25.2" x14ac:dyDescent="0.25">
      <c r="C666" s="112"/>
      <c r="D666" s="109"/>
      <c r="E666" s="9" t="s">
        <v>45</v>
      </c>
      <c r="F666" s="12"/>
      <c r="G666" s="13">
        <v>23</v>
      </c>
      <c r="H666" s="24">
        <v>0</v>
      </c>
      <c r="I666" s="3">
        <v>13</v>
      </c>
      <c r="J666" s="3">
        <v>3</v>
      </c>
      <c r="K666" s="3">
        <v>7</v>
      </c>
      <c r="L666" s="3">
        <v>0</v>
      </c>
      <c r="M666" s="26">
        <v>16</v>
      </c>
    </row>
    <row r="667" spans="3:13" x14ac:dyDescent="0.25">
      <c r="C667" s="112"/>
      <c r="D667" s="109"/>
      <c r="E667" s="9" t="s">
        <v>38</v>
      </c>
      <c r="F667" s="12"/>
      <c r="G667" s="13">
        <v>14</v>
      </c>
      <c r="H667" s="24">
        <v>0</v>
      </c>
      <c r="I667" s="3">
        <v>2</v>
      </c>
      <c r="J667" s="3">
        <v>0</v>
      </c>
      <c r="K667" s="3">
        <v>1</v>
      </c>
      <c r="L667" s="3">
        <v>11</v>
      </c>
      <c r="M667" s="26">
        <v>2</v>
      </c>
    </row>
    <row r="668" spans="3:13" x14ac:dyDescent="0.25">
      <c r="C668" s="108" t="s">
        <v>46</v>
      </c>
      <c r="D668" s="106" t="s">
        <v>21</v>
      </c>
      <c r="E668" s="10" t="s">
        <v>47</v>
      </c>
      <c r="F668" s="11"/>
      <c r="G668" s="14">
        <v>815</v>
      </c>
      <c r="H668" s="25">
        <v>26</v>
      </c>
      <c r="I668" s="4">
        <v>531</v>
      </c>
      <c r="J668" s="4">
        <v>98</v>
      </c>
      <c r="K668" s="4">
        <v>133</v>
      </c>
      <c r="L668" s="4">
        <v>27</v>
      </c>
      <c r="M668" s="27">
        <v>655</v>
      </c>
    </row>
    <row r="669" spans="3:13" ht="25.2" x14ac:dyDescent="0.25">
      <c r="C669" s="112"/>
      <c r="D669" s="107"/>
      <c r="E669" s="9" t="s">
        <v>48</v>
      </c>
      <c r="F669" s="12"/>
      <c r="G669" s="8">
        <v>86</v>
      </c>
      <c r="H669" s="16">
        <v>3</v>
      </c>
      <c r="I669" s="1">
        <v>56</v>
      </c>
      <c r="J669" s="1">
        <v>4</v>
      </c>
      <c r="K669" s="1">
        <v>22</v>
      </c>
      <c r="L669" s="1">
        <v>1</v>
      </c>
      <c r="M669" s="18">
        <v>63</v>
      </c>
    </row>
    <row r="670" spans="3:13" x14ac:dyDescent="0.25">
      <c r="C670" s="112"/>
      <c r="D670" s="107"/>
      <c r="E670" s="9" t="s">
        <v>49</v>
      </c>
      <c r="F670" s="12"/>
      <c r="G670" s="13">
        <v>46</v>
      </c>
      <c r="H670" s="24">
        <v>4</v>
      </c>
      <c r="I670" s="3">
        <v>19</v>
      </c>
      <c r="J670" s="3">
        <v>7</v>
      </c>
      <c r="K670" s="3">
        <v>13</v>
      </c>
      <c r="L670" s="3">
        <v>3</v>
      </c>
      <c r="M670" s="26">
        <v>30</v>
      </c>
    </row>
    <row r="671" spans="3:13" ht="25.2" x14ac:dyDescent="0.25">
      <c r="C671" s="112"/>
      <c r="D671" s="107"/>
      <c r="E671" s="9" t="s">
        <v>50</v>
      </c>
      <c r="F671" s="12"/>
      <c r="G671" s="8">
        <v>95</v>
      </c>
      <c r="H671" s="16">
        <v>7</v>
      </c>
      <c r="I671" s="1">
        <v>48</v>
      </c>
      <c r="J671" s="1">
        <v>9</v>
      </c>
      <c r="K671" s="1">
        <v>29</v>
      </c>
      <c r="L671" s="1">
        <v>2</v>
      </c>
      <c r="M671" s="18">
        <v>64</v>
      </c>
    </row>
    <row r="672" spans="3:13" ht="25.2" x14ac:dyDescent="0.25">
      <c r="C672" s="112"/>
      <c r="D672" s="107"/>
      <c r="E672" s="9" t="s">
        <v>51</v>
      </c>
      <c r="F672" s="12"/>
      <c r="G672" s="13">
        <v>30</v>
      </c>
      <c r="H672" s="24">
        <v>0</v>
      </c>
      <c r="I672" s="3">
        <v>22</v>
      </c>
      <c r="J672" s="3">
        <v>1</v>
      </c>
      <c r="K672" s="3">
        <v>6</v>
      </c>
      <c r="L672" s="3">
        <v>1</v>
      </c>
      <c r="M672" s="26">
        <v>23</v>
      </c>
    </row>
    <row r="673" spans="2:13" x14ac:dyDescent="0.25">
      <c r="C673" s="112"/>
      <c r="D673" s="107"/>
      <c r="E673" s="9" t="s">
        <v>52</v>
      </c>
      <c r="F673" s="12"/>
      <c r="G673" s="13">
        <v>8</v>
      </c>
      <c r="H673" s="24">
        <v>0</v>
      </c>
      <c r="I673" s="3">
        <v>6</v>
      </c>
      <c r="J673" s="3">
        <v>0</v>
      </c>
      <c r="K673" s="3">
        <v>2</v>
      </c>
      <c r="L673" s="3">
        <v>0</v>
      </c>
      <c r="M673" s="26">
        <v>6</v>
      </c>
    </row>
    <row r="674" spans="2:13" x14ac:dyDescent="0.25">
      <c r="C674" s="112"/>
      <c r="D674" s="107"/>
      <c r="E674" s="9" t="s">
        <v>53</v>
      </c>
      <c r="F674" s="12"/>
      <c r="G674" s="13">
        <v>23</v>
      </c>
      <c r="H674" s="24">
        <v>0</v>
      </c>
      <c r="I674" s="3">
        <v>16</v>
      </c>
      <c r="J674" s="3">
        <v>2</v>
      </c>
      <c r="K674" s="3">
        <v>5</v>
      </c>
      <c r="L674" s="3">
        <v>0</v>
      </c>
      <c r="M674" s="26">
        <v>18</v>
      </c>
    </row>
    <row r="675" spans="2:13" x14ac:dyDescent="0.25">
      <c r="C675" s="112"/>
      <c r="D675" s="107"/>
      <c r="E675" s="9" t="s">
        <v>38</v>
      </c>
      <c r="F675" s="12"/>
      <c r="G675" s="13">
        <v>1</v>
      </c>
      <c r="H675" s="24">
        <v>1</v>
      </c>
      <c r="I675" s="3">
        <v>0</v>
      </c>
      <c r="J675" s="3">
        <v>0</v>
      </c>
      <c r="K675" s="3">
        <v>0</v>
      </c>
      <c r="L675" s="3">
        <v>0</v>
      </c>
      <c r="M675" s="26">
        <v>1</v>
      </c>
    </row>
    <row r="676" spans="2:13" x14ac:dyDescent="0.25">
      <c r="C676" s="112"/>
      <c r="D676" s="107"/>
      <c r="E676" s="9" t="s">
        <v>54</v>
      </c>
      <c r="F676" s="12"/>
      <c r="G676" s="8">
        <v>901</v>
      </c>
      <c r="H676" s="16">
        <v>29</v>
      </c>
      <c r="I676" s="1">
        <v>587</v>
      </c>
      <c r="J676" s="1">
        <v>102</v>
      </c>
      <c r="K676" s="1">
        <v>155</v>
      </c>
      <c r="L676" s="1">
        <v>28</v>
      </c>
      <c r="M676" s="18">
        <v>718</v>
      </c>
    </row>
    <row r="677" spans="2:13" x14ac:dyDescent="0.25">
      <c r="C677" s="112"/>
      <c r="D677" s="107"/>
      <c r="E677" s="9" t="s">
        <v>55</v>
      </c>
      <c r="F677" s="12"/>
      <c r="G677" s="8">
        <v>171</v>
      </c>
      <c r="H677" s="16">
        <v>11</v>
      </c>
      <c r="I677" s="1">
        <v>89</v>
      </c>
      <c r="J677" s="1">
        <v>17</v>
      </c>
      <c r="K677" s="1">
        <v>48</v>
      </c>
      <c r="L677" s="1">
        <v>6</v>
      </c>
      <c r="M677" s="18">
        <v>117</v>
      </c>
    </row>
    <row r="678" spans="2:13" x14ac:dyDescent="0.25">
      <c r="C678" s="108" t="s">
        <v>56</v>
      </c>
      <c r="D678" s="106" t="s">
        <v>21</v>
      </c>
      <c r="E678" s="10" t="s">
        <v>57</v>
      </c>
      <c r="F678" s="11"/>
      <c r="G678" s="14">
        <v>465</v>
      </c>
      <c r="H678" s="25">
        <v>20</v>
      </c>
      <c r="I678" s="4">
        <v>265</v>
      </c>
      <c r="J678" s="4">
        <v>62</v>
      </c>
      <c r="K678" s="4">
        <v>96</v>
      </c>
      <c r="L678" s="4">
        <v>22</v>
      </c>
      <c r="M678" s="27">
        <v>347</v>
      </c>
    </row>
    <row r="679" spans="2:13" x14ac:dyDescent="0.25">
      <c r="C679" s="112"/>
      <c r="D679" s="107"/>
      <c r="E679" s="9" t="s">
        <v>58</v>
      </c>
      <c r="F679" s="12"/>
      <c r="G679" s="8">
        <v>396</v>
      </c>
      <c r="H679" s="16">
        <v>20</v>
      </c>
      <c r="I679" s="1">
        <v>247</v>
      </c>
      <c r="J679" s="1">
        <v>39</v>
      </c>
      <c r="K679" s="1">
        <v>82</v>
      </c>
      <c r="L679" s="1">
        <v>8</v>
      </c>
      <c r="M679" s="18">
        <v>306</v>
      </c>
    </row>
    <row r="680" spans="2:13" x14ac:dyDescent="0.25">
      <c r="C680" s="112"/>
      <c r="D680" s="107"/>
      <c r="E680" s="9" t="s">
        <v>59</v>
      </c>
      <c r="F680" s="12"/>
      <c r="G680" s="8">
        <v>90</v>
      </c>
      <c r="H680" s="16">
        <v>0</v>
      </c>
      <c r="I680" s="1">
        <v>69</v>
      </c>
      <c r="J680" s="1">
        <v>6</v>
      </c>
      <c r="K680" s="1">
        <v>14</v>
      </c>
      <c r="L680" s="1">
        <v>1</v>
      </c>
      <c r="M680" s="18">
        <v>75</v>
      </c>
    </row>
    <row r="681" spans="2:13" x14ac:dyDescent="0.25">
      <c r="C681" s="112"/>
      <c r="D681" s="107"/>
      <c r="E681" s="9" t="s">
        <v>60</v>
      </c>
      <c r="F681" s="12"/>
      <c r="G681" s="8">
        <v>153</v>
      </c>
      <c r="H681" s="16">
        <v>1</v>
      </c>
      <c r="I681" s="1">
        <v>117</v>
      </c>
      <c r="J681" s="1">
        <v>14</v>
      </c>
      <c r="K681" s="1">
        <v>18</v>
      </c>
      <c r="L681" s="1">
        <v>3</v>
      </c>
      <c r="M681" s="18">
        <v>132</v>
      </c>
    </row>
    <row r="682" spans="2:13" x14ac:dyDescent="0.25">
      <c r="C682" s="108" t="s">
        <v>61</v>
      </c>
      <c r="D682" s="106" t="s">
        <v>21</v>
      </c>
      <c r="E682" s="10" t="s">
        <v>62</v>
      </c>
      <c r="F682" s="11"/>
      <c r="G682" s="14">
        <v>205</v>
      </c>
      <c r="H682" s="25">
        <v>11</v>
      </c>
      <c r="I682" s="4">
        <v>118</v>
      </c>
      <c r="J682" s="4">
        <v>27</v>
      </c>
      <c r="K682" s="4">
        <v>46</v>
      </c>
      <c r="L682" s="4">
        <v>3</v>
      </c>
      <c r="M682" s="27">
        <v>156</v>
      </c>
    </row>
    <row r="683" spans="2:13" x14ac:dyDescent="0.25">
      <c r="C683" s="109"/>
      <c r="D683" s="107"/>
      <c r="E683" s="9" t="s">
        <v>63</v>
      </c>
      <c r="F683" s="12"/>
      <c r="G683" s="8">
        <v>256</v>
      </c>
      <c r="H683" s="16">
        <v>5</v>
      </c>
      <c r="I683" s="1">
        <v>177</v>
      </c>
      <c r="J683" s="1">
        <v>25</v>
      </c>
      <c r="K683" s="1">
        <v>44</v>
      </c>
      <c r="L683" s="1">
        <v>5</v>
      </c>
      <c r="M683" s="18">
        <v>207</v>
      </c>
    </row>
    <row r="684" spans="2:13" x14ac:dyDescent="0.25">
      <c r="C684" s="109"/>
      <c r="D684" s="107"/>
      <c r="E684" s="9" t="s">
        <v>64</v>
      </c>
      <c r="F684" s="12"/>
      <c r="G684" s="8">
        <v>404</v>
      </c>
      <c r="H684" s="16">
        <v>14</v>
      </c>
      <c r="I684" s="1">
        <v>256</v>
      </c>
      <c r="J684" s="1">
        <v>47</v>
      </c>
      <c r="K684" s="1">
        <v>68</v>
      </c>
      <c r="L684" s="1">
        <v>19</v>
      </c>
      <c r="M684" s="18">
        <v>317</v>
      </c>
    </row>
    <row r="685" spans="2:13" x14ac:dyDescent="0.25">
      <c r="C685" s="113"/>
      <c r="D685" s="110"/>
      <c r="E685" s="56" t="s">
        <v>65</v>
      </c>
      <c r="F685" s="48"/>
      <c r="G685" s="61">
        <v>239</v>
      </c>
      <c r="H685" s="65">
        <v>11</v>
      </c>
      <c r="I685" s="35">
        <v>147</v>
      </c>
      <c r="J685" s="35">
        <v>22</v>
      </c>
      <c r="K685" s="35">
        <v>52</v>
      </c>
      <c r="L685" s="35">
        <v>7</v>
      </c>
      <c r="M685" s="66">
        <v>180</v>
      </c>
    </row>
    <row r="687" spans="2:13" x14ac:dyDescent="0.25">
      <c r="B687" s="54" t="str">
        <f xml:space="preserve"> HYPERLINK("#'目次'!B15", "[9]")</f>
        <v>[9]</v>
      </c>
      <c r="C687" s="42" t="s">
        <v>157</v>
      </c>
    </row>
    <row r="690" spans="3:13" x14ac:dyDescent="0.25">
      <c r="C690" s="42" t="s">
        <v>14</v>
      </c>
    </row>
    <row r="691" spans="3:13" ht="88.2" x14ac:dyDescent="0.25">
      <c r="C691" s="102"/>
      <c r="D691" s="103"/>
      <c r="E691" s="103"/>
      <c r="F691" s="103"/>
      <c r="G691" s="53" t="s">
        <v>15</v>
      </c>
      <c r="H691" s="50" t="s">
        <v>158</v>
      </c>
      <c r="I691" s="21" t="s">
        <v>159</v>
      </c>
      <c r="J691" s="21" t="s">
        <v>160</v>
      </c>
      <c r="K691" s="21" t="s">
        <v>161</v>
      </c>
      <c r="L691" s="21" t="s">
        <v>162</v>
      </c>
      <c r="M691" s="57" t="s">
        <v>38</v>
      </c>
    </row>
    <row r="692" spans="3:13" x14ac:dyDescent="0.25">
      <c r="C692" s="104"/>
      <c r="D692" s="105"/>
      <c r="E692" s="105"/>
      <c r="F692" s="105"/>
      <c r="G692" s="47"/>
      <c r="H692" s="60"/>
      <c r="I692" s="22"/>
      <c r="J692" s="22"/>
      <c r="K692" s="22"/>
      <c r="L692" s="22"/>
      <c r="M692" s="55"/>
    </row>
    <row r="693" spans="3:13" x14ac:dyDescent="0.25">
      <c r="C693" s="52"/>
      <c r="D693" s="49"/>
      <c r="E693" s="46" t="s">
        <v>15</v>
      </c>
      <c r="F693" s="51"/>
      <c r="G693" s="59">
        <v>1104</v>
      </c>
      <c r="H693" s="31">
        <v>10</v>
      </c>
      <c r="I693" s="31">
        <v>363</v>
      </c>
      <c r="J693" s="31">
        <v>630</v>
      </c>
      <c r="K693" s="31">
        <v>94</v>
      </c>
      <c r="L693" s="31">
        <v>0</v>
      </c>
      <c r="M693" s="67">
        <v>7</v>
      </c>
    </row>
    <row r="694" spans="3:13" x14ac:dyDescent="0.25">
      <c r="C694" s="111" t="s">
        <v>20</v>
      </c>
      <c r="D694" s="106" t="s">
        <v>21</v>
      </c>
      <c r="E694" s="10" t="s">
        <v>22</v>
      </c>
      <c r="F694" s="11"/>
      <c r="G694" s="14">
        <v>543</v>
      </c>
      <c r="H694" s="25">
        <v>5</v>
      </c>
      <c r="I694" s="4">
        <v>182</v>
      </c>
      <c r="J694" s="4">
        <v>294</v>
      </c>
      <c r="K694" s="4">
        <v>61</v>
      </c>
      <c r="L694" s="4">
        <v>0</v>
      </c>
      <c r="M694" s="27">
        <v>1</v>
      </c>
    </row>
    <row r="695" spans="3:13" x14ac:dyDescent="0.25">
      <c r="C695" s="112"/>
      <c r="D695" s="107"/>
      <c r="E695" s="9" t="s">
        <v>23</v>
      </c>
      <c r="F695" s="12"/>
      <c r="G695" s="8">
        <v>561</v>
      </c>
      <c r="H695" s="16">
        <v>5</v>
      </c>
      <c r="I695" s="1">
        <v>181</v>
      </c>
      <c r="J695" s="1">
        <v>336</v>
      </c>
      <c r="K695" s="1">
        <v>33</v>
      </c>
      <c r="L695" s="1">
        <v>0</v>
      </c>
      <c r="M695" s="18">
        <v>6</v>
      </c>
    </row>
    <row r="696" spans="3:13" x14ac:dyDescent="0.25">
      <c r="C696" s="108" t="s">
        <v>24</v>
      </c>
      <c r="D696" s="108" t="s">
        <v>25</v>
      </c>
      <c r="E696" s="10" t="s">
        <v>26</v>
      </c>
      <c r="F696" s="11"/>
      <c r="G696" s="14">
        <v>261</v>
      </c>
      <c r="H696" s="25">
        <v>2</v>
      </c>
      <c r="I696" s="4">
        <v>92</v>
      </c>
      <c r="J696" s="4">
        <v>157</v>
      </c>
      <c r="K696" s="4">
        <v>10</v>
      </c>
      <c r="L696" s="4">
        <v>0</v>
      </c>
      <c r="M696" s="27">
        <v>0</v>
      </c>
    </row>
    <row r="697" spans="3:13" x14ac:dyDescent="0.25">
      <c r="C697" s="112"/>
      <c r="D697" s="109"/>
      <c r="E697" s="9" t="s">
        <v>27</v>
      </c>
      <c r="F697" s="12"/>
      <c r="G697" s="8">
        <v>267</v>
      </c>
      <c r="H697" s="16">
        <v>3</v>
      </c>
      <c r="I697" s="1">
        <v>91</v>
      </c>
      <c r="J697" s="1">
        <v>150</v>
      </c>
      <c r="K697" s="1">
        <v>22</v>
      </c>
      <c r="L697" s="1">
        <v>0</v>
      </c>
      <c r="M697" s="18">
        <v>1</v>
      </c>
    </row>
    <row r="698" spans="3:13" x14ac:dyDescent="0.25">
      <c r="C698" s="112"/>
      <c r="D698" s="109"/>
      <c r="E698" s="9" t="s">
        <v>28</v>
      </c>
      <c r="F698" s="12"/>
      <c r="G698" s="8">
        <v>261</v>
      </c>
      <c r="H698" s="16">
        <v>2</v>
      </c>
      <c r="I698" s="1">
        <v>78</v>
      </c>
      <c r="J698" s="1">
        <v>151</v>
      </c>
      <c r="K698" s="1">
        <v>27</v>
      </c>
      <c r="L698" s="1">
        <v>0</v>
      </c>
      <c r="M698" s="18">
        <v>3</v>
      </c>
    </row>
    <row r="699" spans="3:13" x14ac:dyDescent="0.25">
      <c r="C699" s="112"/>
      <c r="D699" s="109"/>
      <c r="E699" s="9" t="s">
        <v>29</v>
      </c>
      <c r="F699" s="12"/>
      <c r="G699" s="8">
        <v>195</v>
      </c>
      <c r="H699" s="16">
        <v>0</v>
      </c>
      <c r="I699" s="1">
        <v>66</v>
      </c>
      <c r="J699" s="1">
        <v>107</v>
      </c>
      <c r="K699" s="1">
        <v>22</v>
      </c>
      <c r="L699" s="1">
        <v>0</v>
      </c>
      <c r="M699" s="18">
        <v>0</v>
      </c>
    </row>
    <row r="700" spans="3:13" x14ac:dyDescent="0.25">
      <c r="C700" s="112"/>
      <c r="D700" s="109"/>
      <c r="E700" s="9" t="s">
        <v>30</v>
      </c>
      <c r="F700" s="12"/>
      <c r="G700" s="8">
        <v>120</v>
      </c>
      <c r="H700" s="16">
        <v>3</v>
      </c>
      <c r="I700" s="1">
        <v>36</v>
      </c>
      <c r="J700" s="1">
        <v>65</v>
      </c>
      <c r="K700" s="1">
        <v>13</v>
      </c>
      <c r="L700" s="1">
        <v>0</v>
      </c>
      <c r="M700" s="18">
        <v>3</v>
      </c>
    </row>
    <row r="701" spans="3:13" x14ac:dyDescent="0.25">
      <c r="C701" s="112"/>
      <c r="D701" s="109"/>
      <c r="E701" s="9" t="s">
        <v>31</v>
      </c>
      <c r="F701" s="12"/>
      <c r="G701" s="8">
        <v>843</v>
      </c>
      <c r="H701" s="16">
        <v>8</v>
      </c>
      <c r="I701" s="1">
        <v>271</v>
      </c>
      <c r="J701" s="1">
        <v>473</v>
      </c>
      <c r="K701" s="1">
        <v>84</v>
      </c>
      <c r="L701" s="1">
        <v>0</v>
      </c>
      <c r="M701" s="18">
        <v>7</v>
      </c>
    </row>
    <row r="702" spans="3:13" x14ac:dyDescent="0.25">
      <c r="C702" s="112"/>
      <c r="D702" s="109"/>
      <c r="E702" s="9" t="s">
        <v>32</v>
      </c>
      <c r="F702" s="12"/>
      <c r="G702" s="8">
        <v>315</v>
      </c>
      <c r="H702" s="16">
        <v>3</v>
      </c>
      <c r="I702" s="1">
        <v>102</v>
      </c>
      <c r="J702" s="1">
        <v>172</v>
      </c>
      <c r="K702" s="1">
        <v>35</v>
      </c>
      <c r="L702" s="1">
        <v>0</v>
      </c>
      <c r="M702" s="18">
        <v>3</v>
      </c>
    </row>
    <row r="703" spans="3:13" x14ac:dyDescent="0.25">
      <c r="C703" s="112"/>
      <c r="D703" s="108" t="s">
        <v>22</v>
      </c>
      <c r="E703" s="10" t="s">
        <v>26</v>
      </c>
      <c r="F703" s="11"/>
      <c r="G703" s="14">
        <v>120</v>
      </c>
      <c r="H703" s="25">
        <v>1</v>
      </c>
      <c r="I703" s="4">
        <v>35</v>
      </c>
      <c r="J703" s="4">
        <v>77</v>
      </c>
      <c r="K703" s="4">
        <v>7</v>
      </c>
      <c r="L703" s="4">
        <v>0</v>
      </c>
      <c r="M703" s="27">
        <v>0</v>
      </c>
    </row>
    <row r="704" spans="3:13" x14ac:dyDescent="0.25">
      <c r="C704" s="112"/>
      <c r="D704" s="109"/>
      <c r="E704" s="9" t="s">
        <v>27</v>
      </c>
      <c r="F704" s="12"/>
      <c r="G704" s="8">
        <v>159</v>
      </c>
      <c r="H704" s="16">
        <v>3</v>
      </c>
      <c r="I704" s="1">
        <v>70</v>
      </c>
      <c r="J704" s="1">
        <v>70</v>
      </c>
      <c r="K704" s="1">
        <v>16</v>
      </c>
      <c r="L704" s="1">
        <v>0</v>
      </c>
      <c r="M704" s="18">
        <v>0</v>
      </c>
    </row>
    <row r="705" spans="3:13" x14ac:dyDescent="0.25">
      <c r="C705" s="112"/>
      <c r="D705" s="109"/>
      <c r="E705" s="9" t="s">
        <v>28</v>
      </c>
      <c r="F705" s="12"/>
      <c r="G705" s="8">
        <v>113</v>
      </c>
      <c r="H705" s="16">
        <v>0</v>
      </c>
      <c r="I705" s="1">
        <v>31</v>
      </c>
      <c r="J705" s="1">
        <v>66</v>
      </c>
      <c r="K705" s="1">
        <v>16</v>
      </c>
      <c r="L705" s="1">
        <v>0</v>
      </c>
      <c r="M705" s="18">
        <v>0</v>
      </c>
    </row>
    <row r="706" spans="3:13" x14ac:dyDescent="0.25">
      <c r="C706" s="112"/>
      <c r="D706" s="109"/>
      <c r="E706" s="9" t="s">
        <v>29</v>
      </c>
      <c r="F706" s="12"/>
      <c r="G706" s="8">
        <v>94</v>
      </c>
      <c r="H706" s="16">
        <v>0</v>
      </c>
      <c r="I706" s="1">
        <v>31</v>
      </c>
      <c r="J706" s="1">
        <v>48</v>
      </c>
      <c r="K706" s="1">
        <v>15</v>
      </c>
      <c r="L706" s="1">
        <v>0</v>
      </c>
      <c r="M706" s="18">
        <v>0</v>
      </c>
    </row>
    <row r="707" spans="3:13" x14ac:dyDescent="0.25">
      <c r="C707" s="112"/>
      <c r="D707" s="109"/>
      <c r="E707" s="9" t="s">
        <v>30</v>
      </c>
      <c r="F707" s="12"/>
      <c r="G707" s="8">
        <v>57</v>
      </c>
      <c r="H707" s="16">
        <v>1</v>
      </c>
      <c r="I707" s="1">
        <v>15</v>
      </c>
      <c r="J707" s="1">
        <v>33</v>
      </c>
      <c r="K707" s="1">
        <v>7</v>
      </c>
      <c r="L707" s="1">
        <v>0</v>
      </c>
      <c r="M707" s="18">
        <v>1</v>
      </c>
    </row>
    <row r="708" spans="3:13" x14ac:dyDescent="0.25">
      <c r="C708" s="112"/>
      <c r="D708" s="109"/>
      <c r="E708" s="9" t="s">
        <v>31</v>
      </c>
      <c r="F708" s="12"/>
      <c r="G708" s="8">
        <v>423</v>
      </c>
      <c r="H708" s="16">
        <v>4</v>
      </c>
      <c r="I708" s="1">
        <v>147</v>
      </c>
      <c r="J708" s="1">
        <v>217</v>
      </c>
      <c r="K708" s="1">
        <v>54</v>
      </c>
      <c r="L708" s="1">
        <v>0</v>
      </c>
      <c r="M708" s="18">
        <v>1</v>
      </c>
    </row>
    <row r="709" spans="3:13" x14ac:dyDescent="0.25">
      <c r="C709" s="112"/>
      <c r="D709" s="109"/>
      <c r="E709" s="9" t="s">
        <v>32</v>
      </c>
      <c r="F709" s="12"/>
      <c r="G709" s="8">
        <v>151</v>
      </c>
      <c r="H709" s="16">
        <v>1</v>
      </c>
      <c r="I709" s="1">
        <v>46</v>
      </c>
      <c r="J709" s="1">
        <v>81</v>
      </c>
      <c r="K709" s="1">
        <v>22</v>
      </c>
      <c r="L709" s="1">
        <v>0</v>
      </c>
      <c r="M709" s="18">
        <v>1</v>
      </c>
    </row>
    <row r="710" spans="3:13" x14ac:dyDescent="0.25">
      <c r="C710" s="112"/>
      <c r="D710" s="108" t="s">
        <v>23</v>
      </c>
      <c r="E710" s="10" t="s">
        <v>26</v>
      </c>
      <c r="F710" s="11"/>
      <c r="G710" s="14">
        <v>141</v>
      </c>
      <c r="H710" s="25">
        <v>1</v>
      </c>
      <c r="I710" s="4">
        <v>57</v>
      </c>
      <c r="J710" s="4">
        <v>80</v>
      </c>
      <c r="K710" s="4">
        <v>3</v>
      </c>
      <c r="L710" s="4">
        <v>0</v>
      </c>
      <c r="M710" s="27">
        <v>0</v>
      </c>
    </row>
    <row r="711" spans="3:13" x14ac:dyDescent="0.25">
      <c r="C711" s="112"/>
      <c r="D711" s="109"/>
      <c r="E711" s="9" t="s">
        <v>27</v>
      </c>
      <c r="F711" s="12"/>
      <c r="G711" s="8">
        <v>108</v>
      </c>
      <c r="H711" s="16">
        <v>0</v>
      </c>
      <c r="I711" s="1">
        <v>21</v>
      </c>
      <c r="J711" s="1">
        <v>80</v>
      </c>
      <c r="K711" s="1">
        <v>6</v>
      </c>
      <c r="L711" s="1">
        <v>0</v>
      </c>
      <c r="M711" s="18">
        <v>1</v>
      </c>
    </row>
    <row r="712" spans="3:13" x14ac:dyDescent="0.25">
      <c r="C712" s="112"/>
      <c r="D712" s="109"/>
      <c r="E712" s="9" t="s">
        <v>28</v>
      </c>
      <c r="F712" s="12"/>
      <c r="G712" s="8">
        <v>148</v>
      </c>
      <c r="H712" s="16">
        <v>2</v>
      </c>
      <c r="I712" s="1">
        <v>47</v>
      </c>
      <c r="J712" s="1">
        <v>85</v>
      </c>
      <c r="K712" s="1">
        <v>11</v>
      </c>
      <c r="L712" s="1">
        <v>0</v>
      </c>
      <c r="M712" s="18">
        <v>3</v>
      </c>
    </row>
    <row r="713" spans="3:13" x14ac:dyDescent="0.25">
      <c r="C713" s="112"/>
      <c r="D713" s="109"/>
      <c r="E713" s="9" t="s">
        <v>29</v>
      </c>
      <c r="F713" s="12"/>
      <c r="G713" s="8">
        <v>101</v>
      </c>
      <c r="H713" s="16">
        <v>0</v>
      </c>
      <c r="I713" s="1">
        <v>35</v>
      </c>
      <c r="J713" s="1">
        <v>59</v>
      </c>
      <c r="K713" s="1">
        <v>7</v>
      </c>
      <c r="L713" s="1">
        <v>0</v>
      </c>
      <c r="M713" s="18">
        <v>0</v>
      </c>
    </row>
    <row r="714" spans="3:13" x14ac:dyDescent="0.25">
      <c r="C714" s="112"/>
      <c r="D714" s="109"/>
      <c r="E714" s="9" t="s">
        <v>30</v>
      </c>
      <c r="F714" s="12"/>
      <c r="G714" s="8">
        <v>63</v>
      </c>
      <c r="H714" s="16">
        <v>2</v>
      </c>
      <c r="I714" s="1">
        <v>21</v>
      </c>
      <c r="J714" s="1">
        <v>32</v>
      </c>
      <c r="K714" s="1">
        <v>6</v>
      </c>
      <c r="L714" s="1">
        <v>0</v>
      </c>
      <c r="M714" s="18">
        <v>2</v>
      </c>
    </row>
    <row r="715" spans="3:13" x14ac:dyDescent="0.25">
      <c r="C715" s="112"/>
      <c r="D715" s="109"/>
      <c r="E715" s="9" t="s">
        <v>31</v>
      </c>
      <c r="F715" s="12"/>
      <c r="G715" s="8">
        <v>420</v>
      </c>
      <c r="H715" s="16">
        <v>4</v>
      </c>
      <c r="I715" s="1">
        <v>124</v>
      </c>
      <c r="J715" s="1">
        <v>256</v>
      </c>
      <c r="K715" s="1">
        <v>30</v>
      </c>
      <c r="L715" s="1">
        <v>0</v>
      </c>
      <c r="M715" s="18">
        <v>6</v>
      </c>
    </row>
    <row r="716" spans="3:13" x14ac:dyDescent="0.25">
      <c r="C716" s="112"/>
      <c r="D716" s="109"/>
      <c r="E716" s="9" t="s">
        <v>32</v>
      </c>
      <c r="F716" s="12"/>
      <c r="G716" s="8">
        <v>164</v>
      </c>
      <c r="H716" s="16">
        <v>2</v>
      </c>
      <c r="I716" s="1">
        <v>56</v>
      </c>
      <c r="J716" s="1">
        <v>91</v>
      </c>
      <c r="K716" s="1">
        <v>13</v>
      </c>
      <c r="L716" s="1">
        <v>0</v>
      </c>
      <c r="M716" s="18">
        <v>2</v>
      </c>
    </row>
    <row r="717" spans="3:13" ht="25.2" x14ac:dyDescent="0.25">
      <c r="C717" s="108" t="s">
        <v>33</v>
      </c>
      <c r="D717" s="108" t="s">
        <v>25</v>
      </c>
      <c r="E717" s="10" t="s">
        <v>34</v>
      </c>
      <c r="F717" s="11"/>
      <c r="G717" s="14">
        <v>93</v>
      </c>
      <c r="H717" s="25">
        <v>1</v>
      </c>
      <c r="I717" s="4">
        <v>30</v>
      </c>
      <c r="J717" s="4">
        <v>55</v>
      </c>
      <c r="K717" s="4">
        <v>7</v>
      </c>
      <c r="L717" s="4">
        <v>0</v>
      </c>
      <c r="M717" s="27">
        <v>0</v>
      </c>
    </row>
    <row r="718" spans="3:13" ht="25.2" x14ac:dyDescent="0.25">
      <c r="C718" s="112"/>
      <c r="D718" s="109"/>
      <c r="E718" s="9" t="s">
        <v>35</v>
      </c>
      <c r="F718" s="12"/>
      <c r="G718" s="8">
        <v>623</v>
      </c>
      <c r="H718" s="16">
        <v>1</v>
      </c>
      <c r="I718" s="1">
        <v>196</v>
      </c>
      <c r="J718" s="1">
        <v>363</v>
      </c>
      <c r="K718" s="1">
        <v>59</v>
      </c>
      <c r="L718" s="1">
        <v>0</v>
      </c>
      <c r="M718" s="18">
        <v>4</v>
      </c>
    </row>
    <row r="719" spans="3:13" ht="25.2" x14ac:dyDescent="0.25">
      <c r="C719" s="112"/>
      <c r="D719" s="109"/>
      <c r="E719" s="9" t="s">
        <v>36</v>
      </c>
      <c r="F719" s="12"/>
      <c r="G719" s="8">
        <v>207</v>
      </c>
      <c r="H719" s="16">
        <v>3</v>
      </c>
      <c r="I719" s="1">
        <v>65</v>
      </c>
      <c r="J719" s="1">
        <v>126</v>
      </c>
      <c r="K719" s="1">
        <v>12</v>
      </c>
      <c r="L719" s="1">
        <v>0</v>
      </c>
      <c r="M719" s="18">
        <v>1</v>
      </c>
    </row>
    <row r="720" spans="3:13" ht="25.2" x14ac:dyDescent="0.25">
      <c r="C720" s="112"/>
      <c r="D720" s="109"/>
      <c r="E720" s="9" t="s">
        <v>37</v>
      </c>
      <c r="F720" s="12"/>
      <c r="G720" s="8">
        <v>178</v>
      </c>
      <c r="H720" s="16">
        <v>5</v>
      </c>
      <c r="I720" s="1">
        <v>70</v>
      </c>
      <c r="J720" s="1">
        <v>85</v>
      </c>
      <c r="K720" s="1">
        <v>16</v>
      </c>
      <c r="L720" s="1">
        <v>0</v>
      </c>
      <c r="M720" s="18">
        <v>2</v>
      </c>
    </row>
    <row r="721" spans="3:13" x14ac:dyDescent="0.25">
      <c r="C721" s="112"/>
      <c r="D721" s="109"/>
      <c r="E721" s="9" t="s">
        <v>38</v>
      </c>
      <c r="F721" s="12"/>
      <c r="G721" s="13">
        <v>3</v>
      </c>
      <c r="H721" s="24">
        <v>0</v>
      </c>
      <c r="I721" s="3">
        <v>2</v>
      </c>
      <c r="J721" s="3">
        <v>1</v>
      </c>
      <c r="K721" s="3">
        <v>0</v>
      </c>
      <c r="L721" s="3">
        <v>0</v>
      </c>
      <c r="M721" s="26">
        <v>0</v>
      </c>
    </row>
    <row r="722" spans="3:13" ht="25.2" x14ac:dyDescent="0.25">
      <c r="C722" s="112"/>
      <c r="D722" s="108" t="s">
        <v>22</v>
      </c>
      <c r="E722" s="10" t="s">
        <v>34</v>
      </c>
      <c r="F722" s="11"/>
      <c r="G722" s="40">
        <v>48</v>
      </c>
      <c r="H722" s="44">
        <v>1</v>
      </c>
      <c r="I722" s="19">
        <v>19</v>
      </c>
      <c r="J722" s="19">
        <v>23</v>
      </c>
      <c r="K722" s="19">
        <v>5</v>
      </c>
      <c r="L722" s="19">
        <v>0</v>
      </c>
      <c r="M722" s="45">
        <v>0</v>
      </c>
    </row>
    <row r="723" spans="3:13" ht="25.2" x14ac:dyDescent="0.25">
      <c r="C723" s="112"/>
      <c r="D723" s="109"/>
      <c r="E723" s="9" t="s">
        <v>35</v>
      </c>
      <c r="F723" s="12"/>
      <c r="G723" s="8">
        <v>365</v>
      </c>
      <c r="H723" s="16">
        <v>1</v>
      </c>
      <c r="I723" s="1">
        <v>114</v>
      </c>
      <c r="J723" s="1">
        <v>206</v>
      </c>
      <c r="K723" s="1">
        <v>43</v>
      </c>
      <c r="L723" s="1">
        <v>0</v>
      </c>
      <c r="M723" s="18">
        <v>1</v>
      </c>
    </row>
    <row r="724" spans="3:13" ht="25.2" x14ac:dyDescent="0.25">
      <c r="C724" s="112"/>
      <c r="D724" s="109"/>
      <c r="E724" s="9" t="s">
        <v>36</v>
      </c>
      <c r="F724" s="12"/>
      <c r="G724" s="8">
        <v>80</v>
      </c>
      <c r="H724" s="16">
        <v>1</v>
      </c>
      <c r="I724" s="1">
        <v>31</v>
      </c>
      <c r="J724" s="1">
        <v>40</v>
      </c>
      <c r="K724" s="1">
        <v>8</v>
      </c>
      <c r="L724" s="1">
        <v>0</v>
      </c>
      <c r="M724" s="18">
        <v>0</v>
      </c>
    </row>
    <row r="725" spans="3:13" ht="25.2" x14ac:dyDescent="0.25">
      <c r="C725" s="112"/>
      <c r="D725" s="109"/>
      <c r="E725" s="9" t="s">
        <v>37</v>
      </c>
      <c r="F725" s="12"/>
      <c r="G725" s="13">
        <v>49</v>
      </c>
      <c r="H725" s="24">
        <v>2</v>
      </c>
      <c r="I725" s="3">
        <v>17</v>
      </c>
      <c r="J725" s="3">
        <v>25</v>
      </c>
      <c r="K725" s="3">
        <v>5</v>
      </c>
      <c r="L725" s="3">
        <v>0</v>
      </c>
      <c r="M725" s="26">
        <v>0</v>
      </c>
    </row>
    <row r="726" spans="3:13" x14ac:dyDescent="0.25">
      <c r="C726" s="112"/>
      <c r="D726" s="109"/>
      <c r="E726" s="9" t="s">
        <v>38</v>
      </c>
      <c r="F726" s="12"/>
      <c r="G726" s="13">
        <v>1</v>
      </c>
      <c r="H726" s="24">
        <v>0</v>
      </c>
      <c r="I726" s="3">
        <v>1</v>
      </c>
      <c r="J726" s="3">
        <v>0</v>
      </c>
      <c r="K726" s="3">
        <v>0</v>
      </c>
      <c r="L726" s="3">
        <v>0</v>
      </c>
      <c r="M726" s="26">
        <v>0</v>
      </c>
    </row>
    <row r="727" spans="3:13" ht="25.2" x14ac:dyDescent="0.25">
      <c r="C727" s="112"/>
      <c r="D727" s="108" t="s">
        <v>23</v>
      </c>
      <c r="E727" s="10" t="s">
        <v>34</v>
      </c>
      <c r="F727" s="11"/>
      <c r="G727" s="40">
        <v>45</v>
      </c>
      <c r="H727" s="44">
        <v>0</v>
      </c>
      <c r="I727" s="19">
        <v>11</v>
      </c>
      <c r="J727" s="19">
        <v>32</v>
      </c>
      <c r="K727" s="19">
        <v>2</v>
      </c>
      <c r="L727" s="19">
        <v>0</v>
      </c>
      <c r="M727" s="45">
        <v>0</v>
      </c>
    </row>
    <row r="728" spans="3:13" ht="25.2" x14ac:dyDescent="0.25">
      <c r="C728" s="112"/>
      <c r="D728" s="109"/>
      <c r="E728" s="9" t="s">
        <v>35</v>
      </c>
      <c r="F728" s="12"/>
      <c r="G728" s="8">
        <v>258</v>
      </c>
      <c r="H728" s="16">
        <v>0</v>
      </c>
      <c r="I728" s="1">
        <v>82</v>
      </c>
      <c r="J728" s="1">
        <v>157</v>
      </c>
      <c r="K728" s="1">
        <v>16</v>
      </c>
      <c r="L728" s="1">
        <v>0</v>
      </c>
      <c r="M728" s="18">
        <v>3</v>
      </c>
    </row>
    <row r="729" spans="3:13" ht="25.2" x14ac:dyDescent="0.25">
      <c r="C729" s="112"/>
      <c r="D729" s="109"/>
      <c r="E729" s="9" t="s">
        <v>36</v>
      </c>
      <c r="F729" s="12"/>
      <c r="G729" s="8">
        <v>127</v>
      </c>
      <c r="H729" s="16">
        <v>2</v>
      </c>
      <c r="I729" s="1">
        <v>34</v>
      </c>
      <c r="J729" s="1">
        <v>86</v>
      </c>
      <c r="K729" s="1">
        <v>4</v>
      </c>
      <c r="L729" s="1">
        <v>0</v>
      </c>
      <c r="M729" s="18">
        <v>1</v>
      </c>
    </row>
    <row r="730" spans="3:13" ht="25.2" x14ac:dyDescent="0.25">
      <c r="C730" s="112"/>
      <c r="D730" s="109"/>
      <c r="E730" s="9" t="s">
        <v>37</v>
      </c>
      <c r="F730" s="12"/>
      <c r="G730" s="8">
        <v>129</v>
      </c>
      <c r="H730" s="16">
        <v>3</v>
      </c>
      <c r="I730" s="1">
        <v>53</v>
      </c>
      <c r="J730" s="1">
        <v>60</v>
      </c>
      <c r="K730" s="1">
        <v>11</v>
      </c>
      <c r="L730" s="1">
        <v>0</v>
      </c>
      <c r="M730" s="18">
        <v>2</v>
      </c>
    </row>
    <row r="731" spans="3:13" x14ac:dyDescent="0.25">
      <c r="C731" s="112"/>
      <c r="D731" s="109"/>
      <c r="E731" s="9" t="s">
        <v>38</v>
      </c>
      <c r="F731" s="12"/>
      <c r="G731" s="13">
        <v>2</v>
      </c>
      <c r="H731" s="24">
        <v>0</v>
      </c>
      <c r="I731" s="3">
        <v>1</v>
      </c>
      <c r="J731" s="3">
        <v>1</v>
      </c>
      <c r="K731" s="3">
        <v>0</v>
      </c>
      <c r="L731" s="3">
        <v>0</v>
      </c>
      <c r="M731" s="26">
        <v>0</v>
      </c>
    </row>
    <row r="732" spans="3:13" ht="25.2" x14ac:dyDescent="0.25">
      <c r="C732" s="108" t="s">
        <v>39</v>
      </c>
      <c r="D732" s="108" t="s">
        <v>25</v>
      </c>
      <c r="E732" s="10" t="s">
        <v>40</v>
      </c>
      <c r="F732" s="11"/>
      <c r="G732" s="14">
        <v>320</v>
      </c>
      <c r="H732" s="25">
        <v>2</v>
      </c>
      <c r="I732" s="4">
        <v>114</v>
      </c>
      <c r="J732" s="4">
        <v>177</v>
      </c>
      <c r="K732" s="4">
        <v>24</v>
      </c>
      <c r="L732" s="4">
        <v>0</v>
      </c>
      <c r="M732" s="27">
        <v>3</v>
      </c>
    </row>
    <row r="733" spans="3:13" ht="25.2" x14ac:dyDescent="0.25">
      <c r="C733" s="112"/>
      <c r="D733" s="109"/>
      <c r="E733" s="9" t="s">
        <v>41</v>
      </c>
      <c r="F733" s="12"/>
      <c r="G733" s="8">
        <v>604</v>
      </c>
      <c r="H733" s="16">
        <v>1</v>
      </c>
      <c r="I733" s="1">
        <v>190</v>
      </c>
      <c r="J733" s="1">
        <v>347</v>
      </c>
      <c r="K733" s="1">
        <v>62</v>
      </c>
      <c r="L733" s="1">
        <v>0</v>
      </c>
      <c r="M733" s="18">
        <v>4</v>
      </c>
    </row>
    <row r="734" spans="3:13" x14ac:dyDescent="0.25">
      <c r="C734" s="112"/>
      <c r="D734" s="109"/>
      <c r="E734" s="9" t="s">
        <v>42</v>
      </c>
      <c r="F734" s="12"/>
      <c r="G734" s="13">
        <v>20</v>
      </c>
      <c r="H734" s="24">
        <v>0</v>
      </c>
      <c r="I734" s="3">
        <v>4</v>
      </c>
      <c r="J734" s="3">
        <v>16</v>
      </c>
      <c r="K734" s="3">
        <v>0</v>
      </c>
      <c r="L734" s="3">
        <v>0</v>
      </c>
      <c r="M734" s="26">
        <v>0</v>
      </c>
    </row>
    <row r="735" spans="3:13" x14ac:dyDescent="0.25">
      <c r="C735" s="112"/>
      <c r="D735" s="109"/>
      <c r="E735" s="9" t="s">
        <v>43</v>
      </c>
      <c r="F735" s="12"/>
      <c r="G735" s="8">
        <v>162</v>
      </c>
      <c r="H735" s="16">
        <v>3</v>
      </c>
      <c r="I735" s="1">
        <v>53</v>
      </c>
      <c r="J735" s="1">
        <v>95</v>
      </c>
      <c r="K735" s="1">
        <v>11</v>
      </c>
      <c r="L735" s="1">
        <v>0</v>
      </c>
      <c r="M735" s="18">
        <v>0</v>
      </c>
    </row>
    <row r="736" spans="3:13" x14ac:dyDescent="0.25">
      <c r="C736" s="112"/>
      <c r="D736" s="109"/>
      <c r="E736" s="9" t="s">
        <v>44</v>
      </c>
      <c r="F736" s="12"/>
      <c r="G736" s="8">
        <v>50</v>
      </c>
      <c r="H736" s="16">
        <v>0</v>
      </c>
      <c r="I736" s="1">
        <v>17</v>
      </c>
      <c r="J736" s="1">
        <v>27</v>
      </c>
      <c r="K736" s="1">
        <v>6</v>
      </c>
      <c r="L736" s="1">
        <v>0</v>
      </c>
      <c r="M736" s="18">
        <v>0</v>
      </c>
    </row>
    <row r="737" spans="3:13" ht="25.2" x14ac:dyDescent="0.25">
      <c r="C737" s="112"/>
      <c r="D737" s="109"/>
      <c r="E737" s="9" t="s">
        <v>45</v>
      </c>
      <c r="F737" s="12"/>
      <c r="G737" s="8">
        <v>53</v>
      </c>
      <c r="H737" s="16">
        <v>1</v>
      </c>
      <c r="I737" s="1">
        <v>19</v>
      </c>
      <c r="J737" s="1">
        <v>30</v>
      </c>
      <c r="K737" s="1">
        <v>3</v>
      </c>
      <c r="L737" s="1">
        <v>0</v>
      </c>
      <c r="M737" s="18">
        <v>0</v>
      </c>
    </row>
    <row r="738" spans="3:13" x14ac:dyDescent="0.25">
      <c r="C738" s="112"/>
      <c r="D738" s="109"/>
      <c r="E738" s="9" t="s">
        <v>38</v>
      </c>
      <c r="F738" s="12"/>
      <c r="G738" s="13">
        <v>37</v>
      </c>
      <c r="H738" s="24">
        <v>3</v>
      </c>
      <c r="I738" s="3">
        <v>13</v>
      </c>
      <c r="J738" s="3">
        <v>20</v>
      </c>
      <c r="K738" s="3">
        <v>1</v>
      </c>
      <c r="L738" s="3">
        <v>0</v>
      </c>
      <c r="M738" s="26">
        <v>0</v>
      </c>
    </row>
    <row r="739" spans="3:13" ht="25.2" x14ac:dyDescent="0.25">
      <c r="C739" s="112"/>
      <c r="D739" s="108" t="s">
        <v>22</v>
      </c>
      <c r="E739" s="10" t="s">
        <v>40</v>
      </c>
      <c r="F739" s="11"/>
      <c r="G739" s="14">
        <v>118</v>
      </c>
      <c r="H739" s="25">
        <v>1</v>
      </c>
      <c r="I739" s="4">
        <v>50</v>
      </c>
      <c r="J739" s="4">
        <v>55</v>
      </c>
      <c r="K739" s="4">
        <v>12</v>
      </c>
      <c r="L739" s="4">
        <v>0</v>
      </c>
      <c r="M739" s="27">
        <v>0</v>
      </c>
    </row>
    <row r="740" spans="3:13" ht="25.2" x14ac:dyDescent="0.25">
      <c r="C740" s="112"/>
      <c r="D740" s="109"/>
      <c r="E740" s="9" t="s">
        <v>41</v>
      </c>
      <c r="F740" s="12"/>
      <c r="G740" s="8">
        <v>351</v>
      </c>
      <c r="H740" s="16">
        <v>0</v>
      </c>
      <c r="I740" s="1">
        <v>108</v>
      </c>
      <c r="J740" s="1">
        <v>197</v>
      </c>
      <c r="K740" s="1">
        <v>45</v>
      </c>
      <c r="L740" s="1">
        <v>0</v>
      </c>
      <c r="M740" s="18">
        <v>1</v>
      </c>
    </row>
    <row r="741" spans="3:13" x14ac:dyDescent="0.25">
      <c r="C741" s="112"/>
      <c r="D741" s="109"/>
      <c r="E741" s="9" t="s">
        <v>42</v>
      </c>
      <c r="F741" s="12"/>
      <c r="G741" s="13">
        <v>9</v>
      </c>
      <c r="H741" s="24">
        <v>0</v>
      </c>
      <c r="I741" s="3">
        <v>2</v>
      </c>
      <c r="J741" s="3">
        <v>7</v>
      </c>
      <c r="K741" s="3">
        <v>0</v>
      </c>
      <c r="L741" s="3">
        <v>0</v>
      </c>
      <c r="M741" s="26">
        <v>0</v>
      </c>
    </row>
    <row r="742" spans="3:13" x14ac:dyDescent="0.25">
      <c r="C742" s="112"/>
      <c r="D742" s="109"/>
      <c r="E742" s="9" t="s">
        <v>43</v>
      </c>
      <c r="F742" s="12"/>
      <c r="G742" s="8">
        <v>64</v>
      </c>
      <c r="H742" s="16">
        <v>1</v>
      </c>
      <c r="I742" s="1">
        <v>17</v>
      </c>
      <c r="J742" s="1">
        <v>40</v>
      </c>
      <c r="K742" s="1">
        <v>6</v>
      </c>
      <c r="L742" s="1">
        <v>0</v>
      </c>
      <c r="M742" s="18">
        <v>0</v>
      </c>
    </row>
    <row r="743" spans="3:13" x14ac:dyDescent="0.25">
      <c r="C743" s="112"/>
      <c r="D743" s="109"/>
      <c r="E743" s="9" t="s">
        <v>44</v>
      </c>
      <c r="F743" s="12"/>
      <c r="G743" s="13">
        <v>19</v>
      </c>
      <c r="H743" s="24">
        <v>0</v>
      </c>
      <c r="I743" s="3">
        <v>7</v>
      </c>
      <c r="J743" s="3">
        <v>8</v>
      </c>
      <c r="K743" s="3">
        <v>4</v>
      </c>
      <c r="L743" s="3">
        <v>0</v>
      </c>
      <c r="M743" s="26">
        <v>0</v>
      </c>
    </row>
    <row r="744" spans="3:13" ht="25.2" x14ac:dyDescent="0.25">
      <c r="C744" s="112"/>
      <c r="D744" s="109"/>
      <c r="E744" s="9" t="s">
        <v>45</v>
      </c>
      <c r="F744" s="12"/>
      <c r="G744" s="13">
        <v>30</v>
      </c>
      <c r="H744" s="24">
        <v>1</v>
      </c>
      <c r="I744" s="3">
        <v>11</v>
      </c>
      <c r="J744" s="3">
        <v>16</v>
      </c>
      <c r="K744" s="3">
        <v>2</v>
      </c>
      <c r="L744" s="3">
        <v>0</v>
      </c>
      <c r="M744" s="26">
        <v>0</v>
      </c>
    </row>
    <row r="745" spans="3:13" x14ac:dyDescent="0.25">
      <c r="C745" s="112"/>
      <c r="D745" s="109"/>
      <c r="E745" s="9" t="s">
        <v>38</v>
      </c>
      <c r="F745" s="12"/>
      <c r="G745" s="13">
        <v>23</v>
      </c>
      <c r="H745" s="24">
        <v>2</v>
      </c>
      <c r="I745" s="3">
        <v>9</v>
      </c>
      <c r="J745" s="3">
        <v>11</v>
      </c>
      <c r="K745" s="3">
        <v>1</v>
      </c>
      <c r="L745" s="3">
        <v>0</v>
      </c>
      <c r="M745" s="26">
        <v>0</v>
      </c>
    </row>
    <row r="746" spans="3:13" ht="25.2" x14ac:dyDescent="0.25">
      <c r="C746" s="112"/>
      <c r="D746" s="108" t="s">
        <v>23</v>
      </c>
      <c r="E746" s="10" t="s">
        <v>40</v>
      </c>
      <c r="F746" s="11"/>
      <c r="G746" s="14">
        <v>202</v>
      </c>
      <c r="H746" s="25">
        <v>1</v>
      </c>
      <c r="I746" s="4">
        <v>64</v>
      </c>
      <c r="J746" s="4">
        <v>122</v>
      </c>
      <c r="K746" s="4">
        <v>12</v>
      </c>
      <c r="L746" s="4">
        <v>0</v>
      </c>
      <c r="M746" s="27">
        <v>3</v>
      </c>
    </row>
    <row r="747" spans="3:13" ht="25.2" x14ac:dyDescent="0.25">
      <c r="C747" s="112"/>
      <c r="D747" s="109"/>
      <c r="E747" s="9" t="s">
        <v>41</v>
      </c>
      <c r="F747" s="12"/>
      <c r="G747" s="8">
        <v>253</v>
      </c>
      <c r="H747" s="16">
        <v>1</v>
      </c>
      <c r="I747" s="1">
        <v>82</v>
      </c>
      <c r="J747" s="1">
        <v>150</v>
      </c>
      <c r="K747" s="1">
        <v>17</v>
      </c>
      <c r="L747" s="1">
        <v>0</v>
      </c>
      <c r="M747" s="18">
        <v>3</v>
      </c>
    </row>
    <row r="748" spans="3:13" x14ac:dyDescent="0.25">
      <c r="C748" s="112"/>
      <c r="D748" s="109"/>
      <c r="E748" s="9" t="s">
        <v>42</v>
      </c>
      <c r="F748" s="12"/>
      <c r="G748" s="13">
        <v>11</v>
      </c>
      <c r="H748" s="24">
        <v>0</v>
      </c>
      <c r="I748" s="3">
        <v>2</v>
      </c>
      <c r="J748" s="3">
        <v>9</v>
      </c>
      <c r="K748" s="3">
        <v>0</v>
      </c>
      <c r="L748" s="3">
        <v>0</v>
      </c>
      <c r="M748" s="26">
        <v>0</v>
      </c>
    </row>
    <row r="749" spans="3:13" x14ac:dyDescent="0.25">
      <c r="C749" s="112"/>
      <c r="D749" s="109"/>
      <c r="E749" s="9" t="s">
        <v>43</v>
      </c>
      <c r="F749" s="12"/>
      <c r="G749" s="8">
        <v>98</v>
      </c>
      <c r="H749" s="16">
        <v>2</v>
      </c>
      <c r="I749" s="1">
        <v>36</v>
      </c>
      <c r="J749" s="1">
        <v>55</v>
      </c>
      <c r="K749" s="1">
        <v>5</v>
      </c>
      <c r="L749" s="1">
        <v>0</v>
      </c>
      <c r="M749" s="18">
        <v>0</v>
      </c>
    </row>
    <row r="750" spans="3:13" x14ac:dyDescent="0.25">
      <c r="C750" s="112"/>
      <c r="D750" s="109"/>
      <c r="E750" s="9" t="s">
        <v>44</v>
      </c>
      <c r="F750" s="12"/>
      <c r="G750" s="13">
        <v>31</v>
      </c>
      <c r="H750" s="24">
        <v>0</v>
      </c>
      <c r="I750" s="3">
        <v>10</v>
      </c>
      <c r="J750" s="3">
        <v>19</v>
      </c>
      <c r="K750" s="3">
        <v>2</v>
      </c>
      <c r="L750" s="3">
        <v>0</v>
      </c>
      <c r="M750" s="26">
        <v>0</v>
      </c>
    </row>
    <row r="751" spans="3:13" ht="25.2" x14ac:dyDescent="0.25">
      <c r="C751" s="112"/>
      <c r="D751" s="109"/>
      <c r="E751" s="9" t="s">
        <v>45</v>
      </c>
      <c r="F751" s="12"/>
      <c r="G751" s="13">
        <v>23</v>
      </c>
      <c r="H751" s="24">
        <v>0</v>
      </c>
      <c r="I751" s="3">
        <v>8</v>
      </c>
      <c r="J751" s="3">
        <v>14</v>
      </c>
      <c r="K751" s="3">
        <v>1</v>
      </c>
      <c r="L751" s="3">
        <v>0</v>
      </c>
      <c r="M751" s="26">
        <v>0</v>
      </c>
    </row>
    <row r="752" spans="3:13" x14ac:dyDescent="0.25">
      <c r="C752" s="112"/>
      <c r="D752" s="109"/>
      <c r="E752" s="9" t="s">
        <v>38</v>
      </c>
      <c r="F752" s="12"/>
      <c r="G752" s="13">
        <v>14</v>
      </c>
      <c r="H752" s="24">
        <v>1</v>
      </c>
      <c r="I752" s="3">
        <v>4</v>
      </c>
      <c r="J752" s="3">
        <v>9</v>
      </c>
      <c r="K752" s="3">
        <v>0</v>
      </c>
      <c r="L752" s="3">
        <v>0</v>
      </c>
      <c r="M752" s="26">
        <v>0</v>
      </c>
    </row>
    <row r="753" spans="3:13" x14ac:dyDescent="0.25">
      <c r="C753" s="108" t="s">
        <v>46</v>
      </c>
      <c r="D753" s="106" t="s">
        <v>21</v>
      </c>
      <c r="E753" s="10" t="s">
        <v>47</v>
      </c>
      <c r="F753" s="11"/>
      <c r="G753" s="14">
        <v>815</v>
      </c>
      <c r="H753" s="25">
        <v>6</v>
      </c>
      <c r="I753" s="4">
        <v>253</v>
      </c>
      <c r="J753" s="4">
        <v>480</v>
      </c>
      <c r="K753" s="4">
        <v>71</v>
      </c>
      <c r="L753" s="4">
        <v>0</v>
      </c>
      <c r="M753" s="27">
        <v>5</v>
      </c>
    </row>
    <row r="754" spans="3:13" ht="25.2" x14ac:dyDescent="0.25">
      <c r="C754" s="112"/>
      <c r="D754" s="107"/>
      <c r="E754" s="9" t="s">
        <v>48</v>
      </c>
      <c r="F754" s="12"/>
      <c r="G754" s="8">
        <v>86</v>
      </c>
      <c r="H754" s="16">
        <v>0</v>
      </c>
      <c r="I754" s="1">
        <v>25</v>
      </c>
      <c r="J754" s="1">
        <v>55</v>
      </c>
      <c r="K754" s="1">
        <v>5</v>
      </c>
      <c r="L754" s="1">
        <v>0</v>
      </c>
      <c r="M754" s="18">
        <v>1</v>
      </c>
    </row>
    <row r="755" spans="3:13" x14ac:dyDescent="0.25">
      <c r="C755" s="112"/>
      <c r="D755" s="107"/>
      <c r="E755" s="9" t="s">
        <v>49</v>
      </c>
      <c r="F755" s="12"/>
      <c r="G755" s="13">
        <v>46</v>
      </c>
      <c r="H755" s="24">
        <v>0</v>
      </c>
      <c r="I755" s="3">
        <v>20</v>
      </c>
      <c r="J755" s="3">
        <v>23</v>
      </c>
      <c r="K755" s="3">
        <v>3</v>
      </c>
      <c r="L755" s="3">
        <v>0</v>
      </c>
      <c r="M755" s="26">
        <v>0</v>
      </c>
    </row>
    <row r="756" spans="3:13" ht="25.2" x14ac:dyDescent="0.25">
      <c r="C756" s="112"/>
      <c r="D756" s="107"/>
      <c r="E756" s="9" t="s">
        <v>50</v>
      </c>
      <c r="F756" s="12"/>
      <c r="G756" s="8">
        <v>95</v>
      </c>
      <c r="H756" s="16">
        <v>1</v>
      </c>
      <c r="I756" s="1">
        <v>34</v>
      </c>
      <c r="J756" s="1">
        <v>50</v>
      </c>
      <c r="K756" s="1">
        <v>10</v>
      </c>
      <c r="L756" s="1">
        <v>0</v>
      </c>
      <c r="M756" s="18">
        <v>0</v>
      </c>
    </row>
    <row r="757" spans="3:13" ht="25.2" x14ac:dyDescent="0.25">
      <c r="C757" s="112"/>
      <c r="D757" s="107"/>
      <c r="E757" s="9" t="s">
        <v>51</v>
      </c>
      <c r="F757" s="12"/>
      <c r="G757" s="13">
        <v>30</v>
      </c>
      <c r="H757" s="24">
        <v>2</v>
      </c>
      <c r="I757" s="3">
        <v>15</v>
      </c>
      <c r="J757" s="3">
        <v>11</v>
      </c>
      <c r="K757" s="3">
        <v>1</v>
      </c>
      <c r="L757" s="3">
        <v>0</v>
      </c>
      <c r="M757" s="26">
        <v>1</v>
      </c>
    </row>
    <row r="758" spans="3:13" x14ac:dyDescent="0.25">
      <c r="C758" s="112"/>
      <c r="D758" s="107"/>
      <c r="E758" s="9" t="s">
        <v>52</v>
      </c>
      <c r="F758" s="12"/>
      <c r="G758" s="13">
        <v>8</v>
      </c>
      <c r="H758" s="24">
        <v>0</v>
      </c>
      <c r="I758" s="3">
        <v>5</v>
      </c>
      <c r="J758" s="3">
        <v>3</v>
      </c>
      <c r="K758" s="3">
        <v>0</v>
      </c>
      <c r="L758" s="3">
        <v>0</v>
      </c>
      <c r="M758" s="26">
        <v>0</v>
      </c>
    </row>
    <row r="759" spans="3:13" x14ac:dyDescent="0.25">
      <c r="C759" s="112"/>
      <c r="D759" s="107"/>
      <c r="E759" s="9" t="s">
        <v>53</v>
      </c>
      <c r="F759" s="12"/>
      <c r="G759" s="13">
        <v>23</v>
      </c>
      <c r="H759" s="24">
        <v>1</v>
      </c>
      <c r="I759" s="3">
        <v>11</v>
      </c>
      <c r="J759" s="3">
        <v>8</v>
      </c>
      <c r="K759" s="3">
        <v>3</v>
      </c>
      <c r="L759" s="3">
        <v>0</v>
      </c>
      <c r="M759" s="26">
        <v>0</v>
      </c>
    </row>
    <row r="760" spans="3:13" x14ac:dyDescent="0.25">
      <c r="C760" s="112"/>
      <c r="D760" s="107"/>
      <c r="E760" s="9" t="s">
        <v>38</v>
      </c>
      <c r="F760" s="12"/>
      <c r="G760" s="13">
        <v>1</v>
      </c>
      <c r="H760" s="24">
        <v>0</v>
      </c>
      <c r="I760" s="3">
        <v>0</v>
      </c>
      <c r="J760" s="3">
        <v>0</v>
      </c>
      <c r="K760" s="3">
        <v>1</v>
      </c>
      <c r="L760" s="3">
        <v>0</v>
      </c>
      <c r="M760" s="26">
        <v>0</v>
      </c>
    </row>
    <row r="761" spans="3:13" x14ac:dyDescent="0.25">
      <c r="C761" s="112"/>
      <c r="D761" s="107"/>
      <c r="E761" s="9" t="s">
        <v>54</v>
      </c>
      <c r="F761" s="12"/>
      <c r="G761" s="8">
        <v>901</v>
      </c>
      <c r="H761" s="16">
        <v>6</v>
      </c>
      <c r="I761" s="1">
        <v>278</v>
      </c>
      <c r="J761" s="1">
        <v>535</v>
      </c>
      <c r="K761" s="1">
        <v>76</v>
      </c>
      <c r="L761" s="1">
        <v>0</v>
      </c>
      <c r="M761" s="18">
        <v>6</v>
      </c>
    </row>
    <row r="762" spans="3:13" x14ac:dyDescent="0.25">
      <c r="C762" s="112"/>
      <c r="D762" s="107"/>
      <c r="E762" s="9" t="s">
        <v>55</v>
      </c>
      <c r="F762" s="12"/>
      <c r="G762" s="8">
        <v>171</v>
      </c>
      <c r="H762" s="16">
        <v>3</v>
      </c>
      <c r="I762" s="1">
        <v>69</v>
      </c>
      <c r="J762" s="1">
        <v>84</v>
      </c>
      <c r="K762" s="1">
        <v>14</v>
      </c>
      <c r="L762" s="1">
        <v>0</v>
      </c>
      <c r="M762" s="18">
        <v>1</v>
      </c>
    </row>
    <row r="763" spans="3:13" x14ac:dyDescent="0.25">
      <c r="C763" s="108" t="s">
        <v>56</v>
      </c>
      <c r="D763" s="106" t="s">
        <v>21</v>
      </c>
      <c r="E763" s="10" t="s">
        <v>57</v>
      </c>
      <c r="F763" s="11"/>
      <c r="G763" s="14">
        <v>465</v>
      </c>
      <c r="H763" s="25">
        <v>7</v>
      </c>
      <c r="I763" s="4">
        <v>144</v>
      </c>
      <c r="J763" s="4">
        <v>266</v>
      </c>
      <c r="K763" s="4">
        <v>45</v>
      </c>
      <c r="L763" s="4">
        <v>0</v>
      </c>
      <c r="M763" s="27">
        <v>3</v>
      </c>
    </row>
    <row r="764" spans="3:13" x14ac:dyDescent="0.25">
      <c r="C764" s="112"/>
      <c r="D764" s="107"/>
      <c r="E764" s="9" t="s">
        <v>58</v>
      </c>
      <c r="F764" s="12"/>
      <c r="G764" s="8">
        <v>396</v>
      </c>
      <c r="H764" s="16">
        <v>2</v>
      </c>
      <c r="I764" s="1">
        <v>133</v>
      </c>
      <c r="J764" s="1">
        <v>223</v>
      </c>
      <c r="K764" s="1">
        <v>36</v>
      </c>
      <c r="L764" s="1">
        <v>0</v>
      </c>
      <c r="M764" s="18">
        <v>2</v>
      </c>
    </row>
    <row r="765" spans="3:13" x14ac:dyDescent="0.25">
      <c r="C765" s="112"/>
      <c r="D765" s="107"/>
      <c r="E765" s="9" t="s">
        <v>59</v>
      </c>
      <c r="F765" s="12"/>
      <c r="G765" s="8">
        <v>90</v>
      </c>
      <c r="H765" s="16">
        <v>0</v>
      </c>
      <c r="I765" s="1">
        <v>24</v>
      </c>
      <c r="J765" s="1">
        <v>58</v>
      </c>
      <c r="K765" s="1">
        <v>7</v>
      </c>
      <c r="L765" s="1">
        <v>0</v>
      </c>
      <c r="M765" s="18">
        <v>1</v>
      </c>
    </row>
    <row r="766" spans="3:13" x14ac:dyDescent="0.25">
      <c r="C766" s="112"/>
      <c r="D766" s="107"/>
      <c r="E766" s="9" t="s">
        <v>60</v>
      </c>
      <c r="F766" s="12"/>
      <c r="G766" s="8">
        <v>153</v>
      </c>
      <c r="H766" s="16">
        <v>1</v>
      </c>
      <c r="I766" s="1">
        <v>62</v>
      </c>
      <c r="J766" s="1">
        <v>83</v>
      </c>
      <c r="K766" s="1">
        <v>6</v>
      </c>
      <c r="L766" s="1">
        <v>0</v>
      </c>
      <c r="M766" s="18">
        <v>1</v>
      </c>
    </row>
    <row r="767" spans="3:13" x14ac:dyDescent="0.25">
      <c r="C767" s="108" t="s">
        <v>61</v>
      </c>
      <c r="D767" s="106" t="s">
        <v>21</v>
      </c>
      <c r="E767" s="10" t="s">
        <v>62</v>
      </c>
      <c r="F767" s="11"/>
      <c r="G767" s="14">
        <v>205</v>
      </c>
      <c r="H767" s="25">
        <v>3</v>
      </c>
      <c r="I767" s="4">
        <v>72</v>
      </c>
      <c r="J767" s="4">
        <v>105</v>
      </c>
      <c r="K767" s="4">
        <v>25</v>
      </c>
      <c r="L767" s="4">
        <v>0</v>
      </c>
      <c r="M767" s="27">
        <v>0</v>
      </c>
    </row>
    <row r="768" spans="3:13" x14ac:dyDescent="0.25">
      <c r="C768" s="109"/>
      <c r="D768" s="107"/>
      <c r="E768" s="9" t="s">
        <v>63</v>
      </c>
      <c r="F768" s="12"/>
      <c r="G768" s="8">
        <v>256</v>
      </c>
      <c r="H768" s="16">
        <v>2</v>
      </c>
      <c r="I768" s="1">
        <v>91</v>
      </c>
      <c r="J768" s="1">
        <v>146</v>
      </c>
      <c r="K768" s="1">
        <v>17</v>
      </c>
      <c r="L768" s="1">
        <v>0</v>
      </c>
      <c r="M768" s="18">
        <v>0</v>
      </c>
    </row>
    <row r="769" spans="2:17" x14ac:dyDescent="0.25">
      <c r="C769" s="109"/>
      <c r="D769" s="107"/>
      <c r="E769" s="9" t="s">
        <v>64</v>
      </c>
      <c r="F769" s="12"/>
      <c r="G769" s="8">
        <v>404</v>
      </c>
      <c r="H769" s="16">
        <v>5</v>
      </c>
      <c r="I769" s="1">
        <v>137</v>
      </c>
      <c r="J769" s="1">
        <v>226</v>
      </c>
      <c r="K769" s="1">
        <v>32</v>
      </c>
      <c r="L769" s="1">
        <v>0</v>
      </c>
      <c r="M769" s="18">
        <v>4</v>
      </c>
    </row>
    <row r="770" spans="2:17" x14ac:dyDescent="0.25">
      <c r="C770" s="113"/>
      <c r="D770" s="110"/>
      <c r="E770" s="56" t="s">
        <v>65</v>
      </c>
      <c r="F770" s="48"/>
      <c r="G770" s="61">
        <v>239</v>
      </c>
      <c r="H770" s="65">
        <v>0</v>
      </c>
      <c r="I770" s="35">
        <v>63</v>
      </c>
      <c r="J770" s="35">
        <v>153</v>
      </c>
      <c r="K770" s="35">
        <v>20</v>
      </c>
      <c r="L770" s="35">
        <v>0</v>
      </c>
      <c r="M770" s="66">
        <v>3</v>
      </c>
    </row>
    <row r="772" spans="2:17" x14ac:dyDescent="0.25">
      <c r="B772" s="54" t="str">
        <f xml:space="preserve"> HYPERLINK("#'目次'!B16", "[10]")</f>
        <v>[10]</v>
      </c>
      <c r="C772" s="42" t="s">
        <v>165</v>
      </c>
    </row>
    <row r="775" spans="2:17" x14ac:dyDescent="0.25">
      <c r="C775" s="42" t="s">
        <v>14</v>
      </c>
    </row>
    <row r="776" spans="2:17" ht="63" x14ac:dyDescent="0.25">
      <c r="C776" s="102"/>
      <c r="D776" s="103"/>
      <c r="E776" s="103"/>
      <c r="F776" s="103"/>
      <c r="G776" s="53" t="s">
        <v>15</v>
      </c>
      <c r="H776" s="50" t="s">
        <v>47</v>
      </c>
      <c r="I776" s="21" t="s">
        <v>48</v>
      </c>
      <c r="J776" s="21" t="s">
        <v>49</v>
      </c>
      <c r="K776" s="21" t="s">
        <v>50</v>
      </c>
      <c r="L776" s="21" t="s">
        <v>51</v>
      </c>
      <c r="M776" s="21" t="s">
        <v>52</v>
      </c>
      <c r="N776" s="21" t="s">
        <v>53</v>
      </c>
      <c r="O776" s="21" t="s">
        <v>38</v>
      </c>
      <c r="P776" s="21" t="s">
        <v>54</v>
      </c>
      <c r="Q776" s="57" t="s">
        <v>55</v>
      </c>
    </row>
    <row r="777" spans="2:17" x14ac:dyDescent="0.25">
      <c r="C777" s="104"/>
      <c r="D777" s="105"/>
      <c r="E777" s="105"/>
      <c r="F777" s="105"/>
      <c r="G777" s="47"/>
      <c r="H777" s="60"/>
      <c r="I777" s="22"/>
      <c r="J777" s="22"/>
      <c r="K777" s="22"/>
      <c r="L777" s="22"/>
      <c r="M777" s="22"/>
      <c r="N777" s="22"/>
      <c r="O777" s="22"/>
      <c r="P777" s="22"/>
      <c r="Q777" s="55"/>
    </row>
    <row r="778" spans="2:17" x14ac:dyDescent="0.25">
      <c r="C778" s="52"/>
      <c r="D778" s="49"/>
      <c r="E778" s="46" t="s">
        <v>15</v>
      </c>
      <c r="F778" s="51"/>
      <c r="G778" s="59">
        <v>1104</v>
      </c>
      <c r="H778" s="31">
        <v>815</v>
      </c>
      <c r="I778" s="31">
        <v>86</v>
      </c>
      <c r="J778" s="31">
        <v>46</v>
      </c>
      <c r="K778" s="31">
        <v>95</v>
      </c>
      <c r="L778" s="31">
        <v>30</v>
      </c>
      <c r="M778" s="31">
        <v>8</v>
      </c>
      <c r="N778" s="31">
        <v>23</v>
      </c>
      <c r="O778" s="31">
        <v>1</v>
      </c>
      <c r="P778" s="31">
        <v>901</v>
      </c>
      <c r="Q778" s="67">
        <v>171</v>
      </c>
    </row>
    <row r="779" spans="2:17" x14ac:dyDescent="0.25">
      <c r="C779" s="111" t="s">
        <v>20</v>
      </c>
      <c r="D779" s="106" t="s">
        <v>21</v>
      </c>
      <c r="E779" s="10" t="s">
        <v>22</v>
      </c>
      <c r="F779" s="11"/>
      <c r="G779" s="14">
        <v>543</v>
      </c>
      <c r="H779" s="25">
        <v>420</v>
      </c>
      <c r="I779" s="4">
        <v>31</v>
      </c>
      <c r="J779" s="4">
        <v>20</v>
      </c>
      <c r="K779" s="4">
        <v>47</v>
      </c>
      <c r="L779" s="4">
        <v>10</v>
      </c>
      <c r="M779" s="4">
        <v>3</v>
      </c>
      <c r="N779" s="4">
        <v>12</v>
      </c>
      <c r="O779" s="4">
        <v>0</v>
      </c>
      <c r="P779" s="4">
        <v>451</v>
      </c>
      <c r="Q779" s="27">
        <v>77</v>
      </c>
    </row>
    <row r="780" spans="2:17" x14ac:dyDescent="0.25">
      <c r="C780" s="112"/>
      <c r="D780" s="107"/>
      <c r="E780" s="9" t="s">
        <v>23</v>
      </c>
      <c r="F780" s="12"/>
      <c r="G780" s="8">
        <v>561</v>
      </c>
      <c r="H780" s="16">
        <v>395</v>
      </c>
      <c r="I780" s="1">
        <v>55</v>
      </c>
      <c r="J780" s="1">
        <v>26</v>
      </c>
      <c r="K780" s="1">
        <v>48</v>
      </c>
      <c r="L780" s="1">
        <v>20</v>
      </c>
      <c r="M780" s="1">
        <v>5</v>
      </c>
      <c r="N780" s="1">
        <v>11</v>
      </c>
      <c r="O780" s="1">
        <v>1</v>
      </c>
      <c r="P780" s="1">
        <v>450</v>
      </c>
      <c r="Q780" s="18">
        <v>94</v>
      </c>
    </row>
    <row r="781" spans="2:17" x14ac:dyDescent="0.25">
      <c r="C781" s="108" t="s">
        <v>24</v>
      </c>
      <c r="D781" s="108" t="s">
        <v>25</v>
      </c>
      <c r="E781" s="10" t="s">
        <v>26</v>
      </c>
      <c r="F781" s="11"/>
      <c r="G781" s="14">
        <v>261</v>
      </c>
      <c r="H781" s="25">
        <v>182</v>
      </c>
      <c r="I781" s="4">
        <v>14</v>
      </c>
      <c r="J781" s="4">
        <v>21</v>
      </c>
      <c r="K781" s="4">
        <v>25</v>
      </c>
      <c r="L781" s="4">
        <v>13</v>
      </c>
      <c r="M781" s="4">
        <v>1</v>
      </c>
      <c r="N781" s="4">
        <v>5</v>
      </c>
      <c r="O781" s="4">
        <v>0</v>
      </c>
      <c r="P781" s="4">
        <v>196</v>
      </c>
      <c r="Q781" s="27">
        <v>59</v>
      </c>
    </row>
    <row r="782" spans="2:17" x14ac:dyDescent="0.25">
      <c r="C782" s="112"/>
      <c r="D782" s="109"/>
      <c r="E782" s="9" t="s">
        <v>27</v>
      </c>
      <c r="F782" s="12"/>
      <c r="G782" s="8">
        <v>267</v>
      </c>
      <c r="H782" s="16">
        <v>215</v>
      </c>
      <c r="I782" s="1">
        <v>16</v>
      </c>
      <c r="J782" s="1">
        <v>7</v>
      </c>
      <c r="K782" s="1">
        <v>18</v>
      </c>
      <c r="L782" s="1">
        <v>4</v>
      </c>
      <c r="M782" s="1">
        <v>0</v>
      </c>
      <c r="N782" s="1">
        <v>6</v>
      </c>
      <c r="O782" s="1">
        <v>1</v>
      </c>
      <c r="P782" s="1">
        <v>231</v>
      </c>
      <c r="Q782" s="18">
        <v>29</v>
      </c>
    </row>
    <row r="783" spans="2:17" x14ac:dyDescent="0.25">
      <c r="C783" s="112"/>
      <c r="D783" s="109"/>
      <c r="E783" s="9" t="s">
        <v>28</v>
      </c>
      <c r="F783" s="12"/>
      <c r="G783" s="8">
        <v>261</v>
      </c>
      <c r="H783" s="16">
        <v>181</v>
      </c>
      <c r="I783" s="1">
        <v>22</v>
      </c>
      <c r="J783" s="1">
        <v>12</v>
      </c>
      <c r="K783" s="1">
        <v>28</v>
      </c>
      <c r="L783" s="1">
        <v>11</v>
      </c>
      <c r="M783" s="1">
        <v>3</v>
      </c>
      <c r="N783" s="1">
        <v>4</v>
      </c>
      <c r="O783" s="1">
        <v>0</v>
      </c>
      <c r="P783" s="1">
        <v>203</v>
      </c>
      <c r="Q783" s="18">
        <v>51</v>
      </c>
    </row>
    <row r="784" spans="2:17" x14ac:dyDescent="0.25">
      <c r="C784" s="112"/>
      <c r="D784" s="109"/>
      <c r="E784" s="9" t="s">
        <v>29</v>
      </c>
      <c r="F784" s="12"/>
      <c r="G784" s="8">
        <v>195</v>
      </c>
      <c r="H784" s="16">
        <v>151</v>
      </c>
      <c r="I784" s="1">
        <v>22</v>
      </c>
      <c r="J784" s="1">
        <v>2</v>
      </c>
      <c r="K784" s="1">
        <v>12</v>
      </c>
      <c r="L784" s="1">
        <v>2</v>
      </c>
      <c r="M784" s="1">
        <v>2</v>
      </c>
      <c r="N784" s="1">
        <v>4</v>
      </c>
      <c r="O784" s="1">
        <v>0</v>
      </c>
      <c r="P784" s="1">
        <v>173</v>
      </c>
      <c r="Q784" s="18">
        <v>16</v>
      </c>
    </row>
    <row r="785" spans="3:17" x14ac:dyDescent="0.25">
      <c r="C785" s="112"/>
      <c r="D785" s="109"/>
      <c r="E785" s="9" t="s">
        <v>30</v>
      </c>
      <c r="F785" s="12"/>
      <c r="G785" s="8">
        <v>120</v>
      </c>
      <c r="H785" s="16">
        <v>86</v>
      </c>
      <c r="I785" s="1">
        <v>12</v>
      </c>
      <c r="J785" s="1">
        <v>4</v>
      </c>
      <c r="K785" s="1">
        <v>12</v>
      </c>
      <c r="L785" s="1">
        <v>0</v>
      </c>
      <c r="M785" s="1">
        <v>2</v>
      </c>
      <c r="N785" s="1">
        <v>4</v>
      </c>
      <c r="O785" s="1">
        <v>0</v>
      </c>
      <c r="P785" s="1">
        <v>98</v>
      </c>
      <c r="Q785" s="18">
        <v>16</v>
      </c>
    </row>
    <row r="786" spans="3:17" x14ac:dyDescent="0.25">
      <c r="C786" s="112"/>
      <c r="D786" s="109"/>
      <c r="E786" s="9" t="s">
        <v>31</v>
      </c>
      <c r="F786" s="12"/>
      <c r="G786" s="8">
        <v>843</v>
      </c>
      <c r="H786" s="16">
        <v>633</v>
      </c>
      <c r="I786" s="1">
        <v>72</v>
      </c>
      <c r="J786" s="1">
        <v>25</v>
      </c>
      <c r="K786" s="1">
        <v>70</v>
      </c>
      <c r="L786" s="1">
        <v>17</v>
      </c>
      <c r="M786" s="1">
        <v>7</v>
      </c>
      <c r="N786" s="1">
        <v>18</v>
      </c>
      <c r="O786" s="1">
        <v>1</v>
      </c>
      <c r="P786" s="1">
        <v>705</v>
      </c>
      <c r="Q786" s="18">
        <v>112</v>
      </c>
    </row>
    <row r="787" spans="3:17" x14ac:dyDescent="0.25">
      <c r="C787" s="112"/>
      <c r="D787" s="109"/>
      <c r="E787" s="9" t="s">
        <v>32</v>
      </c>
      <c r="F787" s="12"/>
      <c r="G787" s="8">
        <v>315</v>
      </c>
      <c r="H787" s="16">
        <v>237</v>
      </c>
      <c r="I787" s="1">
        <v>34</v>
      </c>
      <c r="J787" s="1">
        <v>6</v>
      </c>
      <c r="K787" s="1">
        <v>24</v>
      </c>
      <c r="L787" s="1">
        <v>2</v>
      </c>
      <c r="M787" s="1">
        <v>4</v>
      </c>
      <c r="N787" s="1">
        <v>8</v>
      </c>
      <c r="O787" s="1">
        <v>0</v>
      </c>
      <c r="P787" s="1">
        <v>271</v>
      </c>
      <c r="Q787" s="18">
        <v>32</v>
      </c>
    </row>
    <row r="788" spans="3:17" x14ac:dyDescent="0.25">
      <c r="C788" s="112"/>
      <c r="D788" s="108" t="s">
        <v>22</v>
      </c>
      <c r="E788" s="10" t="s">
        <v>26</v>
      </c>
      <c r="F788" s="11"/>
      <c r="G788" s="14">
        <v>120</v>
      </c>
      <c r="H788" s="25">
        <v>91</v>
      </c>
      <c r="I788" s="4">
        <v>7</v>
      </c>
      <c r="J788" s="4">
        <v>7</v>
      </c>
      <c r="K788" s="4">
        <v>10</v>
      </c>
      <c r="L788" s="4">
        <v>3</v>
      </c>
      <c r="M788" s="4">
        <v>1</v>
      </c>
      <c r="N788" s="4">
        <v>1</v>
      </c>
      <c r="O788" s="4">
        <v>0</v>
      </c>
      <c r="P788" s="4">
        <v>98</v>
      </c>
      <c r="Q788" s="27">
        <v>20</v>
      </c>
    </row>
    <row r="789" spans="3:17" x14ac:dyDescent="0.25">
      <c r="C789" s="112"/>
      <c r="D789" s="109"/>
      <c r="E789" s="9" t="s">
        <v>27</v>
      </c>
      <c r="F789" s="12"/>
      <c r="G789" s="8">
        <v>159</v>
      </c>
      <c r="H789" s="16">
        <v>125</v>
      </c>
      <c r="I789" s="1">
        <v>8</v>
      </c>
      <c r="J789" s="1">
        <v>5</v>
      </c>
      <c r="K789" s="1">
        <v>13</v>
      </c>
      <c r="L789" s="1">
        <v>3</v>
      </c>
      <c r="M789" s="1">
        <v>0</v>
      </c>
      <c r="N789" s="1">
        <v>5</v>
      </c>
      <c r="O789" s="1">
        <v>0</v>
      </c>
      <c r="P789" s="1">
        <v>133</v>
      </c>
      <c r="Q789" s="18">
        <v>21</v>
      </c>
    </row>
    <row r="790" spans="3:17" x14ac:dyDescent="0.25">
      <c r="C790" s="112"/>
      <c r="D790" s="109"/>
      <c r="E790" s="9" t="s">
        <v>28</v>
      </c>
      <c r="F790" s="12"/>
      <c r="G790" s="8">
        <v>113</v>
      </c>
      <c r="H790" s="16">
        <v>83</v>
      </c>
      <c r="I790" s="1">
        <v>7</v>
      </c>
      <c r="J790" s="1">
        <v>6</v>
      </c>
      <c r="K790" s="1">
        <v>13</v>
      </c>
      <c r="L790" s="1">
        <v>3</v>
      </c>
      <c r="M790" s="1">
        <v>0</v>
      </c>
      <c r="N790" s="1">
        <v>1</v>
      </c>
      <c r="O790" s="1">
        <v>0</v>
      </c>
      <c r="P790" s="1">
        <v>90</v>
      </c>
      <c r="Q790" s="18">
        <v>22</v>
      </c>
    </row>
    <row r="791" spans="3:17" x14ac:dyDescent="0.25">
      <c r="C791" s="112"/>
      <c r="D791" s="109"/>
      <c r="E791" s="9" t="s">
        <v>29</v>
      </c>
      <c r="F791" s="12"/>
      <c r="G791" s="8">
        <v>94</v>
      </c>
      <c r="H791" s="16">
        <v>77</v>
      </c>
      <c r="I791" s="1">
        <v>6</v>
      </c>
      <c r="J791" s="1">
        <v>1</v>
      </c>
      <c r="K791" s="1">
        <v>7</v>
      </c>
      <c r="L791" s="1">
        <v>1</v>
      </c>
      <c r="M791" s="1">
        <v>1</v>
      </c>
      <c r="N791" s="1">
        <v>1</v>
      </c>
      <c r="O791" s="1">
        <v>0</v>
      </c>
      <c r="P791" s="1">
        <v>83</v>
      </c>
      <c r="Q791" s="18">
        <v>9</v>
      </c>
    </row>
    <row r="792" spans="3:17" x14ac:dyDescent="0.25">
      <c r="C792" s="112"/>
      <c r="D792" s="109"/>
      <c r="E792" s="9" t="s">
        <v>30</v>
      </c>
      <c r="F792" s="12"/>
      <c r="G792" s="8">
        <v>57</v>
      </c>
      <c r="H792" s="16">
        <v>44</v>
      </c>
      <c r="I792" s="1">
        <v>3</v>
      </c>
      <c r="J792" s="1">
        <v>1</v>
      </c>
      <c r="K792" s="1">
        <v>4</v>
      </c>
      <c r="L792" s="1">
        <v>0</v>
      </c>
      <c r="M792" s="1">
        <v>1</v>
      </c>
      <c r="N792" s="1">
        <v>4</v>
      </c>
      <c r="O792" s="1">
        <v>0</v>
      </c>
      <c r="P792" s="1">
        <v>47</v>
      </c>
      <c r="Q792" s="18">
        <v>5</v>
      </c>
    </row>
    <row r="793" spans="3:17" x14ac:dyDescent="0.25">
      <c r="C793" s="112"/>
      <c r="D793" s="109"/>
      <c r="E793" s="9" t="s">
        <v>31</v>
      </c>
      <c r="F793" s="12"/>
      <c r="G793" s="8">
        <v>423</v>
      </c>
      <c r="H793" s="16">
        <v>329</v>
      </c>
      <c r="I793" s="1">
        <v>24</v>
      </c>
      <c r="J793" s="1">
        <v>13</v>
      </c>
      <c r="K793" s="1">
        <v>37</v>
      </c>
      <c r="L793" s="1">
        <v>7</v>
      </c>
      <c r="M793" s="1">
        <v>2</v>
      </c>
      <c r="N793" s="1">
        <v>11</v>
      </c>
      <c r="O793" s="1">
        <v>0</v>
      </c>
      <c r="P793" s="1">
        <v>353</v>
      </c>
      <c r="Q793" s="18">
        <v>57</v>
      </c>
    </row>
    <row r="794" spans="3:17" x14ac:dyDescent="0.25">
      <c r="C794" s="112"/>
      <c r="D794" s="109"/>
      <c r="E794" s="9" t="s">
        <v>32</v>
      </c>
      <c r="F794" s="12"/>
      <c r="G794" s="8">
        <v>151</v>
      </c>
      <c r="H794" s="16">
        <v>121</v>
      </c>
      <c r="I794" s="1">
        <v>9</v>
      </c>
      <c r="J794" s="1">
        <v>2</v>
      </c>
      <c r="K794" s="1">
        <v>11</v>
      </c>
      <c r="L794" s="1">
        <v>1</v>
      </c>
      <c r="M794" s="1">
        <v>2</v>
      </c>
      <c r="N794" s="1">
        <v>5</v>
      </c>
      <c r="O794" s="1">
        <v>0</v>
      </c>
      <c r="P794" s="1">
        <v>130</v>
      </c>
      <c r="Q794" s="18">
        <v>14</v>
      </c>
    </row>
    <row r="795" spans="3:17" x14ac:dyDescent="0.25">
      <c r="C795" s="112"/>
      <c r="D795" s="108" t="s">
        <v>23</v>
      </c>
      <c r="E795" s="10" t="s">
        <v>26</v>
      </c>
      <c r="F795" s="11"/>
      <c r="G795" s="14">
        <v>141</v>
      </c>
      <c r="H795" s="25">
        <v>91</v>
      </c>
      <c r="I795" s="4">
        <v>7</v>
      </c>
      <c r="J795" s="4">
        <v>14</v>
      </c>
      <c r="K795" s="4">
        <v>15</v>
      </c>
      <c r="L795" s="4">
        <v>10</v>
      </c>
      <c r="M795" s="4">
        <v>0</v>
      </c>
      <c r="N795" s="4">
        <v>4</v>
      </c>
      <c r="O795" s="4">
        <v>0</v>
      </c>
      <c r="P795" s="4">
        <v>98</v>
      </c>
      <c r="Q795" s="27">
        <v>39</v>
      </c>
    </row>
    <row r="796" spans="3:17" x14ac:dyDescent="0.25">
      <c r="C796" s="112"/>
      <c r="D796" s="109"/>
      <c r="E796" s="9" t="s">
        <v>27</v>
      </c>
      <c r="F796" s="12"/>
      <c r="G796" s="8">
        <v>108</v>
      </c>
      <c r="H796" s="16">
        <v>90</v>
      </c>
      <c r="I796" s="1">
        <v>8</v>
      </c>
      <c r="J796" s="1">
        <v>2</v>
      </c>
      <c r="K796" s="1">
        <v>5</v>
      </c>
      <c r="L796" s="1">
        <v>1</v>
      </c>
      <c r="M796" s="1">
        <v>0</v>
      </c>
      <c r="N796" s="1">
        <v>1</v>
      </c>
      <c r="O796" s="1">
        <v>1</v>
      </c>
      <c r="P796" s="1">
        <v>98</v>
      </c>
      <c r="Q796" s="18">
        <v>8</v>
      </c>
    </row>
    <row r="797" spans="3:17" x14ac:dyDescent="0.25">
      <c r="C797" s="112"/>
      <c r="D797" s="109"/>
      <c r="E797" s="9" t="s">
        <v>28</v>
      </c>
      <c r="F797" s="12"/>
      <c r="G797" s="8">
        <v>148</v>
      </c>
      <c r="H797" s="16">
        <v>98</v>
      </c>
      <c r="I797" s="1">
        <v>15</v>
      </c>
      <c r="J797" s="1">
        <v>6</v>
      </c>
      <c r="K797" s="1">
        <v>15</v>
      </c>
      <c r="L797" s="1">
        <v>8</v>
      </c>
      <c r="M797" s="1">
        <v>3</v>
      </c>
      <c r="N797" s="1">
        <v>3</v>
      </c>
      <c r="O797" s="1">
        <v>0</v>
      </c>
      <c r="P797" s="1">
        <v>113</v>
      </c>
      <c r="Q797" s="18">
        <v>29</v>
      </c>
    </row>
    <row r="798" spans="3:17" x14ac:dyDescent="0.25">
      <c r="C798" s="112"/>
      <c r="D798" s="109"/>
      <c r="E798" s="9" t="s">
        <v>29</v>
      </c>
      <c r="F798" s="12"/>
      <c r="G798" s="8">
        <v>101</v>
      </c>
      <c r="H798" s="16">
        <v>74</v>
      </c>
      <c r="I798" s="1">
        <v>16</v>
      </c>
      <c r="J798" s="1">
        <v>1</v>
      </c>
      <c r="K798" s="1">
        <v>5</v>
      </c>
      <c r="L798" s="1">
        <v>1</v>
      </c>
      <c r="M798" s="1">
        <v>1</v>
      </c>
      <c r="N798" s="1">
        <v>3</v>
      </c>
      <c r="O798" s="1">
        <v>0</v>
      </c>
      <c r="P798" s="1">
        <v>90</v>
      </c>
      <c r="Q798" s="18">
        <v>7</v>
      </c>
    </row>
    <row r="799" spans="3:17" x14ac:dyDescent="0.25">
      <c r="C799" s="112"/>
      <c r="D799" s="109"/>
      <c r="E799" s="9" t="s">
        <v>30</v>
      </c>
      <c r="F799" s="12"/>
      <c r="G799" s="8">
        <v>63</v>
      </c>
      <c r="H799" s="16">
        <v>42</v>
      </c>
      <c r="I799" s="1">
        <v>9</v>
      </c>
      <c r="J799" s="1">
        <v>3</v>
      </c>
      <c r="K799" s="1">
        <v>8</v>
      </c>
      <c r="L799" s="1">
        <v>0</v>
      </c>
      <c r="M799" s="1">
        <v>1</v>
      </c>
      <c r="N799" s="1">
        <v>0</v>
      </c>
      <c r="O799" s="1">
        <v>0</v>
      </c>
      <c r="P799" s="1">
        <v>51</v>
      </c>
      <c r="Q799" s="18">
        <v>11</v>
      </c>
    </row>
    <row r="800" spans="3:17" x14ac:dyDescent="0.25">
      <c r="C800" s="112"/>
      <c r="D800" s="109"/>
      <c r="E800" s="9" t="s">
        <v>31</v>
      </c>
      <c r="F800" s="12"/>
      <c r="G800" s="8">
        <v>420</v>
      </c>
      <c r="H800" s="16">
        <v>304</v>
      </c>
      <c r="I800" s="1">
        <v>48</v>
      </c>
      <c r="J800" s="1">
        <v>12</v>
      </c>
      <c r="K800" s="1">
        <v>33</v>
      </c>
      <c r="L800" s="1">
        <v>10</v>
      </c>
      <c r="M800" s="1">
        <v>5</v>
      </c>
      <c r="N800" s="1">
        <v>7</v>
      </c>
      <c r="O800" s="1">
        <v>1</v>
      </c>
      <c r="P800" s="1">
        <v>352</v>
      </c>
      <c r="Q800" s="18">
        <v>55</v>
      </c>
    </row>
    <row r="801" spans="3:17" x14ac:dyDescent="0.25">
      <c r="C801" s="112"/>
      <c r="D801" s="109"/>
      <c r="E801" s="9" t="s">
        <v>32</v>
      </c>
      <c r="F801" s="12"/>
      <c r="G801" s="8">
        <v>164</v>
      </c>
      <c r="H801" s="16">
        <v>116</v>
      </c>
      <c r="I801" s="1">
        <v>25</v>
      </c>
      <c r="J801" s="1">
        <v>4</v>
      </c>
      <c r="K801" s="1">
        <v>13</v>
      </c>
      <c r="L801" s="1">
        <v>1</v>
      </c>
      <c r="M801" s="1">
        <v>2</v>
      </c>
      <c r="N801" s="1">
        <v>3</v>
      </c>
      <c r="O801" s="1">
        <v>0</v>
      </c>
      <c r="P801" s="1">
        <v>141</v>
      </c>
      <c r="Q801" s="18">
        <v>18</v>
      </c>
    </row>
    <row r="802" spans="3:17" ht="25.2" x14ac:dyDescent="0.25">
      <c r="C802" s="108" t="s">
        <v>33</v>
      </c>
      <c r="D802" s="108" t="s">
        <v>25</v>
      </c>
      <c r="E802" s="10" t="s">
        <v>34</v>
      </c>
      <c r="F802" s="11"/>
      <c r="G802" s="14">
        <v>93</v>
      </c>
      <c r="H802" s="25">
        <v>40</v>
      </c>
      <c r="I802" s="4">
        <v>10</v>
      </c>
      <c r="J802" s="4">
        <v>6</v>
      </c>
      <c r="K802" s="4">
        <v>22</v>
      </c>
      <c r="L802" s="4">
        <v>10</v>
      </c>
      <c r="M802" s="4">
        <v>2</v>
      </c>
      <c r="N802" s="4">
        <v>3</v>
      </c>
      <c r="O802" s="4">
        <v>0</v>
      </c>
      <c r="P802" s="4">
        <v>50</v>
      </c>
      <c r="Q802" s="27">
        <v>38</v>
      </c>
    </row>
    <row r="803" spans="3:17" ht="25.2" x14ac:dyDescent="0.25">
      <c r="C803" s="112"/>
      <c r="D803" s="109"/>
      <c r="E803" s="9" t="s">
        <v>35</v>
      </c>
      <c r="F803" s="12"/>
      <c r="G803" s="8">
        <v>623</v>
      </c>
      <c r="H803" s="16">
        <v>535</v>
      </c>
      <c r="I803" s="1">
        <v>38</v>
      </c>
      <c r="J803" s="1">
        <v>16</v>
      </c>
      <c r="K803" s="1">
        <v>20</v>
      </c>
      <c r="L803" s="1">
        <v>4</v>
      </c>
      <c r="M803" s="1">
        <v>1</v>
      </c>
      <c r="N803" s="1">
        <v>9</v>
      </c>
      <c r="O803" s="1">
        <v>0</v>
      </c>
      <c r="P803" s="1">
        <v>573</v>
      </c>
      <c r="Q803" s="18">
        <v>40</v>
      </c>
    </row>
    <row r="804" spans="3:17" ht="25.2" x14ac:dyDescent="0.25">
      <c r="C804" s="112"/>
      <c r="D804" s="109"/>
      <c r="E804" s="9" t="s">
        <v>36</v>
      </c>
      <c r="F804" s="12"/>
      <c r="G804" s="8">
        <v>207</v>
      </c>
      <c r="H804" s="16">
        <v>119</v>
      </c>
      <c r="I804" s="1">
        <v>23</v>
      </c>
      <c r="J804" s="1">
        <v>14</v>
      </c>
      <c r="K804" s="1">
        <v>34</v>
      </c>
      <c r="L804" s="1">
        <v>8</v>
      </c>
      <c r="M804" s="1">
        <v>1</v>
      </c>
      <c r="N804" s="1">
        <v>7</v>
      </c>
      <c r="O804" s="1">
        <v>1</v>
      </c>
      <c r="P804" s="1">
        <v>142</v>
      </c>
      <c r="Q804" s="18">
        <v>56</v>
      </c>
    </row>
    <row r="805" spans="3:17" ht="25.2" x14ac:dyDescent="0.25">
      <c r="C805" s="112"/>
      <c r="D805" s="109"/>
      <c r="E805" s="9" t="s">
        <v>37</v>
      </c>
      <c r="F805" s="12"/>
      <c r="G805" s="8">
        <v>178</v>
      </c>
      <c r="H805" s="16">
        <v>121</v>
      </c>
      <c r="I805" s="1">
        <v>14</v>
      </c>
      <c r="J805" s="1">
        <v>10</v>
      </c>
      <c r="K805" s="1">
        <v>17</v>
      </c>
      <c r="L805" s="1">
        <v>8</v>
      </c>
      <c r="M805" s="1">
        <v>4</v>
      </c>
      <c r="N805" s="1">
        <v>4</v>
      </c>
      <c r="O805" s="1">
        <v>0</v>
      </c>
      <c r="P805" s="1">
        <v>135</v>
      </c>
      <c r="Q805" s="18">
        <v>35</v>
      </c>
    </row>
    <row r="806" spans="3:17" x14ac:dyDescent="0.25">
      <c r="C806" s="112"/>
      <c r="D806" s="109"/>
      <c r="E806" s="9" t="s">
        <v>38</v>
      </c>
      <c r="F806" s="12"/>
      <c r="G806" s="13">
        <v>3</v>
      </c>
      <c r="H806" s="24">
        <v>0</v>
      </c>
      <c r="I806" s="3">
        <v>1</v>
      </c>
      <c r="J806" s="3">
        <v>0</v>
      </c>
      <c r="K806" s="3">
        <v>2</v>
      </c>
      <c r="L806" s="3">
        <v>0</v>
      </c>
      <c r="M806" s="3">
        <v>0</v>
      </c>
      <c r="N806" s="3">
        <v>0</v>
      </c>
      <c r="O806" s="3">
        <v>0</v>
      </c>
      <c r="P806" s="3">
        <v>1</v>
      </c>
      <c r="Q806" s="26">
        <v>2</v>
      </c>
    </row>
    <row r="807" spans="3:17" ht="25.2" x14ac:dyDescent="0.25">
      <c r="C807" s="112"/>
      <c r="D807" s="108" t="s">
        <v>22</v>
      </c>
      <c r="E807" s="10" t="s">
        <v>34</v>
      </c>
      <c r="F807" s="11"/>
      <c r="G807" s="40">
        <v>48</v>
      </c>
      <c r="H807" s="44">
        <v>18</v>
      </c>
      <c r="I807" s="19">
        <v>6</v>
      </c>
      <c r="J807" s="19">
        <v>5</v>
      </c>
      <c r="K807" s="19">
        <v>15</v>
      </c>
      <c r="L807" s="19">
        <v>2</v>
      </c>
      <c r="M807" s="19">
        <v>0</v>
      </c>
      <c r="N807" s="19">
        <v>2</v>
      </c>
      <c r="O807" s="19">
        <v>0</v>
      </c>
      <c r="P807" s="19">
        <v>24</v>
      </c>
      <c r="Q807" s="45">
        <v>22</v>
      </c>
    </row>
    <row r="808" spans="3:17" ht="25.2" x14ac:dyDescent="0.25">
      <c r="C808" s="112"/>
      <c r="D808" s="109"/>
      <c r="E808" s="9" t="s">
        <v>35</v>
      </c>
      <c r="F808" s="12"/>
      <c r="G808" s="8">
        <v>365</v>
      </c>
      <c r="H808" s="16">
        <v>316</v>
      </c>
      <c r="I808" s="1">
        <v>18</v>
      </c>
      <c r="J808" s="1">
        <v>9</v>
      </c>
      <c r="K808" s="1">
        <v>11</v>
      </c>
      <c r="L808" s="1">
        <v>4</v>
      </c>
      <c r="M808" s="1">
        <v>1</v>
      </c>
      <c r="N808" s="1">
        <v>6</v>
      </c>
      <c r="O808" s="1">
        <v>0</v>
      </c>
      <c r="P808" s="1">
        <v>334</v>
      </c>
      <c r="Q808" s="18">
        <v>24</v>
      </c>
    </row>
    <row r="809" spans="3:17" ht="25.2" x14ac:dyDescent="0.25">
      <c r="C809" s="112"/>
      <c r="D809" s="109"/>
      <c r="E809" s="9" t="s">
        <v>36</v>
      </c>
      <c r="F809" s="12"/>
      <c r="G809" s="8">
        <v>80</v>
      </c>
      <c r="H809" s="16">
        <v>51</v>
      </c>
      <c r="I809" s="1">
        <v>4</v>
      </c>
      <c r="J809" s="1">
        <v>5</v>
      </c>
      <c r="K809" s="1">
        <v>15</v>
      </c>
      <c r="L809" s="1">
        <v>3</v>
      </c>
      <c r="M809" s="1">
        <v>1</v>
      </c>
      <c r="N809" s="1">
        <v>1</v>
      </c>
      <c r="O809" s="1">
        <v>0</v>
      </c>
      <c r="P809" s="1">
        <v>55</v>
      </c>
      <c r="Q809" s="18">
        <v>23</v>
      </c>
    </row>
    <row r="810" spans="3:17" ht="25.2" x14ac:dyDescent="0.25">
      <c r="C810" s="112"/>
      <c r="D810" s="109"/>
      <c r="E810" s="9" t="s">
        <v>37</v>
      </c>
      <c r="F810" s="12"/>
      <c r="G810" s="13">
        <v>49</v>
      </c>
      <c r="H810" s="24">
        <v>35</v>
      </c>
      <c r="I810" s="3">
        <v>3</v>
      </c>
      <c r="J810" s="3">
        <v>1</v>
      </c>
      <c r="K810" s="3">
        <v>5</v>
      </c>
      <c r="L810" s="3">
        <v>1</v>
      </c>
      <c r="M810" s="3">
        <v>1</v>
      </c>
      <c r="N810" s="3">
        <v>3</v>
      </c>
      <c r="O810" s="3">
        <v>0</v>
      </c>
      <c r="P810" s="3">
        <v>38</v>
      </c>
      <c r="Q810" s="26">
        <v>7</v>
      </c>
    </row>
    <row r="811" spans="3:17" x14ac:dyDescent="0.25">
      <c r="C811" s="112"/>
      <c r="D811" s="109"/>
      <c r="E811" s="9" t="s">
        <v>38</v>
      </c>
      <c r="F811" s="12"/>
      <c r="G811" s="13">
        <v>1</v>
      </c>
      <c r="H811" s="24">
        <v>0</v>
      </c>
      <c r="I811" s="3">
        <v>0</v>
      </c>
      <c r="J811" s="3">
        <v>0</v>
      </c>
      <c r="K811" s="3">
        <v>1</v>
      </c>
      <c r="L811" s="3">
        <v>0</v>
      </c>
      <c r="M811" s="3">
        <v>0</v>
      </c>
      <c r="N811" s="3">
        <v>0</v>
      </c>
      <c r="O811" s="3">
        <v>0</v>
      </c>
      <c r="P811" s="3">
        <v>0</v>
      </c>
      <c r="Q811" s="26">
        <v>1</v>
      </c>
    </row>
    <row r="812" spans="3:17" ht="25.2" x14ac:dyDescent="0.25">
      <c r="C812" s="112"/>
      <c r="D812" s="108" t="s">
        <v>23</v>
      </c>
      <c r="E812" s="10" t="s">
        <v>34</v>
      </c>
      <c r="F812" s="11"/>
      <c r="G812" s="40">
        <v>45</v>
      </c>
      <c r="H812" s="44">
        <v>22</v>
      </c>
      <c r="I812" s="19">
        <v>4</v>
      </c>
      <c r="J812" s="19">
        <v>1</v>
      </c>
      <c r="K812" s="19">
        <v>7</v>
      </c>
      <c r="L812" s="19">
        <v>8</v>
      </c>
      <c r="M812" s="19">
        <v>2</v>
      </c>
      <c r="N812" s="19">
        <v>1</v>
      </c>
      <c r="O812" s="19">
        <v>0</v>
      </c>
      <c r="P812" s="19">
        <v>26</v>
      </c>
      <c r="Q812" s="45">
        <v>16</v>
      </c>
    </row>
    <row r="813" spans="3:17" ht="25.2" x14ac:dyDescent="0.25">
      <c r="C813" s="112"/>
      <c r="D813" s="109"/>
      <c r="E813" s="9" t="s">
        <v>35</v>
      </c>
      <c r="F813" s="12"/>
      <c r="G813" s="8">
        <v>258</v>
      </c>
      <c r="H813" s="16">
        <v>219</v>
      </c>
      <c r="I813" s="1">
        <v>20</v>
      </c>
      <c r="J813" s="1">
        <v>7</v>
      </c>
      <c r="K813" s="1">
        <v>9</v>
      </c>
      <c r="L813" s="1">
        <v>0</v>
      </c>
      <c r="M813" s="1">
        <v>0</v>
      </c>
      <c r="N813" s="1">
        <v>3</v>
      </c>
      <c r="O813" s="1">
        <v>0</v>
      </c>
      <c r="P813" s="1">
        <v>239</v>
      </c>
      <c r="Q813" s="18">
        <v>16</v>
      </c>
    </row>
    <row r="814" spans="3:17" ht="25.2" x14ac:dyDescent="0.25">
      <c r="C814" s="112"/>
      <c r="D814" s="109"/>
      <c r="E814" s="9" t="s">
        <v>36</v>
      </c>
      <c r="F814" s="12"/>
      <c r="G814" s="8">
        <v>127</v>
      </c>
      <c r="H814" s="16">
        <v>68</v>
      </c>
      <c r="I814" s="1">
        <v>19</v>
      </c>
      <c r="J814" s="1">
        <v>9</v>
      </c>
      <c r="K814" s="1">
        <v>19</v>
      </c>
      <c r="L814" s="1">
        <v>5</v>
      </c>
      <c r="M814" s="1">
        <v>0</v>
      </c>
      <c r="N814" s="1">
        <v>6</v>
      </c>
      <c r="O814" s="1">
        <v>1</v>
      </c>
      <c r="P814" s="1">
        <v>87</v>
      </c>
      <c r="Q814" s="18">
        <v>33</v>
      </c>
    </row>
    <row r="815" spans="3:17" ht="25.2" x14ac:dyDescent="0.25">
      <c r="C815" s="112"/>
      <c r="D815" s="109"/>
      <c r="E815" s="9" t="s">
        <v>37</v>
      </c>
      <c r="F815" s="12"/>
      <c r="G815" s="8">
        <v>129</v>
      </c>
      <c r="H815" s="16">
        <v>86</v>
      </c>
      <c r="I815" s="1">
        <v>11</v>
      </c>
      <c r="J815" s="1">
        <v>9</v>
      </c>
      <c r="K815" s="1">
        <v>12</v>
      </c>
      <c r="L815" s="1">
        <v>7</v>
      </c>
      <c r="M815" s="1">
        <v>3</v>
      </c>
      <c r="N815" s="1">
        <v>1</v>
      </c>
      <c r="O815" s="1">
        <v>0</v>
      </c>
      <c r="P815" s="1">
        <v>97</v>
      </c>
      <c r="Q815" s="18">
        <v>28</v>
      </c>
    </row>
    <row r="816" spans="3:17" x14ac:dyDescent="0.25">
      <c r="C816" s="112"/>
      <c r="D816" s="109"/>
      <c r="E816" s="9" t="s">
        <v>38</v>
      </c>
      <c r="F816" s="12"/>
      <c r="G816" s="13">
        <v>2</v>
      </c>
      <c r="H816" s="24">
        <v>0</v>
      </c>
      <c r="I816" s="3">
        <v>1</v>
      </c>
      <c r="J816" s="3">
        <v>0</v>
      </c>
      <c r="K816" s="3">
        <v>1</v>
      </c>
      <c r="L816" s="3">
        <v>0</v>
      </c>
      <c r="M816" s="3">
        <v>0</v>
      </c>
      <c r="N816" s="3">
        <v>0</v>
      </c>
      <c r="O816" s="3">
        <v>0</v>
      </c>
      <c r="P816" s="3">
        <v>1</v>
      </c>
      <c r="Q816" s="26">
        <v>1</v>
      </c>
    </row>
    <row r="817" spans="3:17" ht="25.2" x14ac:dyDescent="0.25">
      <c r="C817" s="108" t="s">
        <v>39</v>
      </c>
      <c r="D817" s="108" t="s">
        <v>25</v>
      </c>
      <c r="E817" s="10" t="s">
        <v>40</v>
      </c>
      <c r="F817" s="11"/>
      <c r="G817" s="14">
        <v>320</v>
      </c>
      <c r="H817" s="25">
        <v>175</v>
      </c>
      <c r="I817" s="4">
        <v>40</v>
      </c>
      <c r="J817" s="4">
        <v>15</v>
      </c>
      <c r="K817" s="4">
        <v>53</v>
      </c>
      <c r="L817" s="4">
        <v>24</v>
      </c>
      <c r="M817" s="4">
        <v>6</v>
      </c>
      <c r="N817" s="4">
        <v>7</v>
      </c>
      <c r="O817" s="4">
        <v>0</v>
      </c>
      <c r="P817" s="4">
        <v>215</v>
      </c>
      <c r="Q817" s="27">
        <v>92</v>
      </c>
    </row>
    <row r="818" spans="3:17" ht="25.2" x14ac:dyDescent="0.25">
      <c r="C818" s="112"/>
      <c r="D818" s="109"/>
      <c r="E818" s="9" t="s">
        <v>41</v>
      </c>
      <c r="F818" s="12"/>
      <c r="G818" s="8">
        <v>604</v>
      </c>
      <c r="H818" s="16">
        <v>518</v>
      </c>
      <c r="I818" s="1">
        <v>37</v>
      </c>
      <c r="J818" s="1">
        <v>13</v>
      </c>
      <c r="K818" s="1">
        <v>21</v>
      </c>
      <c r="L818" s="1">
        <v>3</v>
      </c>
      <c r="M818" s="1">
        <v>1</v>
      </c>
      <c r="N818" s="1">
        <v>11</v>
      </c>
      <c r="O818" s="1">
        <v>0</v>
      </c>
      <c r="P818" s="1">
        <v>555</v>
      </c>
      <c r="Q818" s="18">
        <v>37</v>
      </c>
    </row>
    <row r="819" spans="3:17" x14ac:dyDescent="0.25">
      <c r="C819" s="112"/>
      <c r="D819" s="109"/>
      <c r="E819" s="9" t="s">
        <v>42</v>
      </c>
      <c r="F819" s="12"/>
      <c r="G819" s="13">
        <v>20</v>
      </c>
      <c r="H819" s="24">
        <v>16</v>
      </c>
      <c r="I819" s="3">
        <v>1</v>
      </c>
      <c r="J819" s="3">
        <v>1</v>
      </c>
      <c r="K819" s="3">
        <v>1</v>
      </c>
      <c r="L819" s="3">
        <v>0</v>
      </c>
      <c r="M819" s="3">
        <v>0</v>
      </c>
      <c r="N819" s="3">
        <v>1</v>
      </c>
      <c r="O819" s="3">
        <v>0</v>
      </c>
      <c r="P819" s="3">
        <v>17</v>
      </c>
      <c r="Q819" s="26">
        <v>2</v>
      </c>
    </row>
    <row r="820" spans="3:17" x14ac:dyDescent="0.25">
      <c r="C820" s="112"/>
      <c r="D820" s="109"/>
      <c r="E820" s="9" t="s">
        <v>43</v>
      </c>
      <c r="F820" s="12"/>
      <c r="G820" s="8">
        <v>162</v>
      </c>
      <c r="H820" s="16">
        <v>124</v>
      </c>
      <c r="I820" s="1">
        <v>7</v>
      </c>
      <c r="J820" s="1">
        <v>11</v>
      </c>
      <c r="K820" s="1">
        <v>16</v>
      </c>
      <c r="L820" s="1">
        <v>1</v>
      </c>
      <c r="M820" s="1">
        <v>0</v>
      </c>
      <c r="N820" s="1">
        <v>2</v>
      </c>
      <c r="O820" s="1">
        <v>1</v>
      </c>
      <c r="P820" s="1">
        <v>131</v>
      </c>
      <c r="Q820" s="18">
        <v>28</v>
      </c>
    </row>
    <row r="821" spans="3:17" x14ac:dyDescent="0.25">
      <c r="C821" s="112"/>
      <c r="D821" s="109"/>
      <c r="E821" s="9" t="s">
        <v>44</v>
      </c>
      <c r="F821" s="12"/>
      <c r="G821" s="8">
        <v>50</v>
      </c>
      <c r="H821" s="16">
        <v>39</v>
      </c>
      <c r="I821" s="1">
        <v>1</v>
      </c>
      <c r="J821" s="1">
        <v>3</v>
      </c>
      <c r="K821" s="1">
        <v>6</v>
      </c>
      <c r="L821" s="1">
        <v>0</v>
      </c>
      <c r="M821" s="1">
        <v>0</v>
      </c>
      <c r="N821" s="1">
        <v>1</v>
      </c>
      <c r="O821" s="1">
        <v>0</v>
      </c>
      <c r="P821" s="1">
        <v>40</v>
      </c>
      <c r="Q821" s="18">
        <v>9</v>
      </c>
    </row>
    <row r="822" spans="3:17" ht="25.2" x14ac:dyDescent="0.25">
      <c r="C822" s="112"/>
      <c r="D822" s="109"/>
      <c r="E822" s="9" t="s">
        <v>45</v>
      </c>
      <c r="F822" s="12"/>
      <c r="G822" s="8">
        <v>53</v>
      </c>
      <c r="H822" s="16">
        <v>36</v>
      </c>
      <c r="I822" s="1">
        <v>3</v>
      </c>
      <c r="J822" s="1">
        <v>6</v>
      </c>
      <c r="K822" s="1">
        <v>5</v>
      </c>
      <c r="L822" s="1">
        <v>1</v>
      </c>
      <c r="M822" s="1">
        <v>1</v>
      </c>
      <c r="N822" s="1">
        <v>1</v>
      </c>
      <c r="O822" s="1">
        <v>0</v>
      </c>
      <c r="P822" s="1">
        <v>39</v>
      </c>
      <c r="Q822" s="18">
        <v>12</v>
      </c>
    </row>
    <row r="823" spans="3:17" x14ac:dyDescent="0.25">
      <c r="C823" s="112"/>
      <c r="D823" s="109"/>
      <c r="E823" s="9" t="s">
        <v>38</v>
      </c>
      <c r="F823" s="12"/>
      <c r="G823" s="13">
        <v>37</v>
      </c>
      <c r="H823" s="24">
        <v>26</v>
      </c>
      <c r="I823" s="3">
        <v>2</v>
      </c>
      <c r="J823" s="3">
        <v>3</v>
      </c>
      <c r="K823" s="3">
        <v>4</v>
      </c>
      <c r="L823" s="3">
        <v>1</v>
      </c>
      <c r="M823" s="3">
        <v>0</v>
      </c>
      <c r="N823" s="3">
        <v>1</v>
      </c>
      <c r="O823" s="3">
        <v>0</v>
      </c>
      <c r="P823" s="3">
        <v>28</v>
      </c>
      <c r="Q823" s="26">
        <v>8</v>
      </c>
    </row>
    <row r="824" spans="3:17" ht="25.2" x14ac:dyDescent="0.25">
      <c r="C824" s="112"/>
      <c r="D824" s="108" t="s">
        <v>22</v>
      </c>
      <c r="E824" s="10" t="s">
        <v>40</v>
      </c>
      <c r="F824" s="11"/>
      <c r="G824" s="14">
        <v>118</v>
      </c>
      <c r="H824" s="25">
        <v>63</v>
      </c>
      <c r="I824" s="4">
        <v>11</v>
      </c>
      <c r="J824" s="4">
        <v>6</v>
      </c>
      <c r="K824" s="4">
        <v>27</v>
      </c>
      <c r="L824" s="4">
        <v>6</v>
      </c>
      <c r="M824" s="4">
        <v>2</v>
      </c>
      <c r="N824" s="4">
        <v>3</v>
      </c>
      <c r="O824" s="4">
        <v>0</v>
      </c>
      <c r="P824" s="4">
        <v>74</v>
      </c>
      <c r="Q824" s="27">
        <v>39</v>
      </c>
    </row>
    <row r="825" spans="3:17" ht="25.2" x14ac:dyDescent="0.25">
      <c r="C825" s="112"/>
      <c r="D825" s="109"/>
      <c r="E825" s="9" t="s">
        <v>41</v>
      </c>
      <c r="F825" s="12"/>
      <c r="G825" s="8">
        <v>351</v>
      </c>
      <c r="H825" s="16">
        <v>303</v>
      </c>
      <c r="I825" s="1">
        <v>18</v>
      </c>
      <c r="J825" s="1">
        <v>6</v>
      </c>
      <c r="K825" s="1">
        <v>12</v>
      </c>
      <c r="L825" s="1">
        <v>3</v>
      </c>
      <c r="M825" s="1">
        <v>1</v>
      </c>
      <c r="N825" s="1">
        <v>8</v>
      </c>
      <c r="O825" s="1">
        <v>0</v>
      </c>
      <c r="P825" s="1">
        <v>321</v>
      </c>
      <c r="Q825" s="18">
        <v>21</v>
      </c>
    </row>
    <row r="826" spans="3:17" x14ac:dyDescent="0.25">
      <c r="C826" s="112"/>
      <c r="D826" s="109"/>
      <c r="E826" s="9" t="s">
        <v>42</v>
      </c>
      <c r="F826" s="12"/>
      <c r="G826" s="13">
        <v>9</v>
      </c>
      <c r="H826" s="24">
        <v>6</v>
      </c>
      <c r="I826" s="3">
        <v>1</v>
      </c>
      <c r="J826" s="3">
        <v>0</v>
      </c>
      <c r="K826" s="3">
        <v>1</v>
      </c>
      <c r="L826" s="3">
        <v>0</v>
      </c>
      <c r="M826" s="3">
        <v>0</v>
      </c>
      <c r="N826" s="3">
        <v>1</v>
      </c>
      <c r="O826" s="3">
        <v>0</v>
      </c>
      <c r="P826" s="3">
        <v>7</v>
      </c>
      <c r="Q826" s="26">
        <v>1</v>
      </c>
    </row>
    <row r="827" spans="3:17" x14ac:dyDescent="0.25">
      <c r="C827" s="112"/>
      <c r="D827" s="109"/>
      <c r="E827" s="9" t="s">
        <v>43</v>
      </c>
      <c r="F827" s="12"/>
      <c r="G827" s="8">
        <v>64</v>
      </c>
      <c r="H827" s="16">
        <v>55</v>
      </c>
      <c r="I827" s="1">
        <v>1</v>
      </c>
      <c r="J827" s="1">
        <v>2</v>
      </c>
      <c r="K827" s="1">
        <v>5</v>
      </c>
      <c r="L827" s="1">
        <v>0</v>
      </c>
      <c r="M827" s="1">
        <v>0</v>
      </c>
      <c r="N827" s="1">
        <v>1</v>
      </c>
      <c r="O827" s="1">
        <v>0</v>
      </c>
      <c r="P827" s="1">
        <v>56</v>
      </c>
      <c r="Q827" s="18">
        <v>7</v>
      </c>
    </row>
    <row r="828" spans="3:17" x14ac:dyDescent="0.25">
      <c r="C828" s="112"/>
      <c r="D828" s="109"/>
      <c r="E828" s="9" t="s">
        <v>44</v>
      </c>
      <c r="F828" s="12"/>
      <c r="G828" s="13">
        <v>19</v>
      </c>
      <c r="H828" s="24">
        <v>17</v>
      </c>
      <c r="I828" s="3">
        <v>1</v>
      </c>
      <c r="J828" s="3">
        <v>1</v>
      </c>
      <c r="K828" s="3">
        <v>0</v>
      </c>
      <c r="L828" s="3">
        <v>0</v>
      </c>
      <c r="M828" s="3">
        <v>0</v>
      </c>
      <c r="N828" s="3">
        <v>0</v>
      </c>
      <c r="O828" s="3">
        <v>0</v>
      </c>
      <c r="P828" s="3">
        <v>18</v>
      </c>
      <c r="Q828" s="26">
        <v>1</v>
      </c>
    </row>
    <row r="829" spans="3:17" ht="25.2" x14ac:dyDescent="0.25">
      <c r="C829" s="112"/>
      <c r="D829" s="109"/>
      <c r="E829" s="9" t="s">
        <v>45</v>
      </c>
      <c r="F829" s="12"/>
      <c r="G829" s="13">
        <v>30</v>
      </c>
      <c r="H829" s="24">
        <v>21</v>
      </c>
      <c r="I829" s="3">
        <v>0</v>
      </c>
      <c r="J829" s="3">
        <v>5</v>
      </c>
      <c r="K829" s="3">
        <v>3</v>
      </c>
      <c r="L829" s="3">
        <v>1</v>
      </c>
      <c r="M829" s="3">
        <v>0</v>
      </c>
      <c r="N829" s="3">
        <v>0</v>
      </c>
      <c r="O829" s="3">
        <v>0</v>
      </c>
      <c r="P829" s="3">
        <v>21</v>
      </c>
      <c r="Q829" s="26">
        <v>9</v>
      </c>
    </row>
    <row r="830" spans="3:17" x14ac:dyDescent="0.25">
      <c r="C830" s="112"/>
      <c r="D830" s="109"/>
      <c r="E830" s="9" t="s">
        <v>38</v>
      </c>
      <c r="F830" s="12"/>
      <c r="G830" s="13">
        <v>23</v>
      </c>
      <c r="H830" s="24">
        <v>18</v>
      </c>
      <c r="I830" s="3">
        <v>1</v>
      </c>
      <c r="J830" s="3">
        <v>2</v>
      </c>
      <c r="K830" s="3">
        <v>2</v>
      </c>
      <c r="L830" s="3">
        <v>0</v>
      </c>
      <c r="M830" s="3">
        <v>0</v>
      </c>
      <c r="N830" s="3">
        <v>0</v>
      </c>
      <c r="O830" s="3">
        <v>0</v>
      </c>
      <c r="P830" s="3">
        <v>19</v>
      </c>
      <c r="Q830" s="26">
        <v>4</v>
      </c>
    </row>
    <row r="831" spans="3:17" ht="25.2" x14ac:dyDescent="0.25">
      <c r="C831" s="112"/>
      <c r="D831" s="108" t="s">
        <v>23</v>
      </c>
      <c r="E831" s="10" t="s">
        <v>40</v>
      </c>
      <c r="F831" s="11"/>
      <c r="G831" s="14">
        <v>202</v>
      </c>
      <c r="H831" s="25">
        <v>112</v>
      </c>
      <c r="I831" s="4">
        <v>29</v>
      </c>
      <c r="J831" s="4">
        <v>9</v>
      </c>
      <c r="K831" s="4">
        <v>26</v>
      </c>
      <c r="L831" s="4">
        <v>18</v>
      </c>
      <c r="M831" s="4">
        <v>4</v>
      </c>
      <c r="N831" s="4">
        <v>4</v>
      </c>
      <c r="O831" s="4">
        <v>0</v>
      </c>
      <c r="P831" s="4">
        <v>141</v>
      </c>
      <c r="Q831" s="27">
        <v>53</v>
      </c>
    </row>
    <row r="832" spans="3:17" ht="25.2" x14ac:dyDescent="0.25">
      <c r="C832" s="112"/>
      <c r="D832" s="109"/>
      <c r="E832" s="9" t="s">
        <v>41</v>
      </c>
      <c r="F832" s="12"/>
      <c r="G832" s="8">
        <v>253</v>
      </c>
      <c r="H832" s="16">
        <v>215</v>
      </c>
      <c r="I832" s="1">
        <v>19</v>
      </c>
      <c r="J832" s="1">
        <v>7</v>
      </c>
      <c r="K832" s="1">
        <v>9</v>
      </c>
      <c r="L832" s="1">
        <v>0</v>
      </c>
      <c r="M832" s="1">
        <v>0</v>
      </c>
      <c r="N832" s="1">
        <v>3</v>
      </c>
      <c r="O832" s="1">
        <v>0</v>
      </c>
      <c r="P832" s="1">
        <v>234</v>
      </c>
      <c r="Q832" s="18">
        <v>16</v>
      </c>
    </row>
    <row r="833" spans="3:17" x14ac:dyDescent="0.25">
      <c r="C833" s="112"/>
      <c r="D833" s="109"/>
      <c r="E833" s="9" t="s">
        <v>42</v>
      </c>
      <c r="F833" s="12"/>
      <c r="G833" s="13">
        <v>11</v>
      </c>
      <c r="H833" s="24">
        <v>10</v>
      </c>
      <c r="I833" s="3">
        <v>0</v>
      </c>
      <c r="J833" s="3">
        <v>1</v>
      </c>
      <c r="K833" s="3">
        <v>0</v>
      </c>
      <c r="L833" s="3">
        <v>0</v>
      </c>
      <c r="M833" s="3">
        <v>0</v>
      </c>
      <c r="N833" s="3">
        <v>0</v>
      </c>
      <c r="O833" s="3">
        <v>0</v>
      </c>
      <c r="P833" s="3">
        <v>10</v>
      </c>
      <c r="Q833" s="26">
        <v>1</v>
      </c>
    </row>
    <row r="834" spans="3:17" x14ac:dyDescent="0.25">
      <c r="C834" s="112"/>
      <c r="D834" s="109"/>
      <c r="E834" s="9" t="s">
        <v>43</v>
      </c>
      <c r="F834" s="12"/>
      <c r="G834" s="8">
        <v>98</v>
      </c>
      <c r="H834" s="16">
        <v>69</v>
      </c>
      <c r="I834" s="1">
        <v>6</v>
      </c>
      <c r="J834" s="1">
        <v>9</v>
      </c>
      <c r="K834" s="1">
        <v>11</v>
      </c>
      <c r="L834" s="1">
        <v>1</v>
      </c>
      <c r="M834" s="1">
        <v>0</v>
      </c>
      <c r="N834" s="1">
        <v>1</v>
      </c>
      <c r="O834" s="1">
        <v>1</v>
      </c>
      <c r="P834" s="1">
        <v>75</v>
      </c>
      <c r="Q834" s="18">
        <v>21</v>
      </c>
    </row>
    <row r="835" spans="3:17" x14ac:dyDescent="0.25">
      <c r="C835" s="112"/>
      <c r="D835" s="109"/>
      <c r="E835" s="9" t="s">
        <v>44</v>
      </c>
      <c r="F835" s="12"/>
      <c r="G835" s="13">
        <v>31</v>
      </c>
      <c r="H835" s="24">
        <v>22</v>
      </c>
      <c r="I835" s="3">
        <v>0</v>
      </c>
      <c r="J835" s="3">
        <v>2</v>
      </c>
      <c r="K835" s="3">
        <v>6</v>
      </c>
      <c r="L835" s="3">
        <v>0</v>
      </c>
      <c r="M835" s="3">
        <v>0</v>
      </c>
      <c r="N835" s="3">
        <v>1</v>
      </c>
      <c r="O835" s="3">
        <v>0</v>
      </c>
      <c r="P835" s="3">
        <v>22</v>
      </c>
      <c r="Q835" s="26">
        <v>8</v>
      </c>
    </row>
    <row r="836" spans="3:17" ht="25.2" x14ac:dyDescent="0.25">
      <c r="C836" s="112"/>
      <c r="D836" s="109"/>
      <c r="E836" s="9" t="s">
        <v>45</v>
      </c>
      <c r="F836" s="12"/>
      <c r="G836" s="13">
        <v>23</v>
      </c>
      <c r="H836" s="24">
        <v>15</v>
      </c>
      <c r="I836" s="3">
        <v>3</v>
      </c>
      <c r="J836" s="3">
        <v>1</v>
      </c>
      <c r="K836" s="3">
        <v>2</v>
      </c>
      <c r="L836" s="3">
        <v>0</v>
      </c>
      <c r="M836" s="3">
        <v>1</v>
      </c>
      <c r="N836" s="3">
        <v>1</v>
      </c>
      <c r="O836" s="3">
        <v>0</v>
      </c>
      <c r="P836" s="3">
        <v>18</v>
      </c>
      <c r="Q836" s="26">
        <v>3</v>
      </c>
    </row>
    <row r="837" spans="3:17" x14ac:dyDescent="0.25">
      <c r="C837" s="112"/>
      <c r="D837" s="109"/>
      <c r="E837" s="9" t="s">
        <v>38</v>
      </c>
      <c r="F837" s="12"/>
      <c r="G837" s="13">
        <v>14</v>
      </c>
      <c r="H837" s="24">
        <v>8</v>
      </c>
      <c r="I837" s="3">
        <v>1</v>
      </c>
      <c r="J837" s="3">
        <v>1</v>
      </c>
      <c r="K837" s="3">
        <v>2</v>
      </c>
      <c r="L837" s="3">
        <v>1</v>
      </c>
      <c r="M837" s="3">
        <v>0</v>
      </c>
      <c r="N837" s="3">
        <v>1</v>
      </c>
      <c r="O837" s="3">
        <v>0</v>
      </c>
      <c r="P837" s="3">
        <v>9</v>
      </c>
      <c r="Q837" s="26">
        <v>4</v>
      </c>
    </row>
    <row r="838" spans="3:17" x14ac:dyDescent="0.25">
      <c r="C838" s="108" t="s">
        <v>46</v>
      </c>
      <c r="D838" s="106" t="s">
        <v>21</v>
      </c>
      <c r="E838" s="10" t="s">
        <v>47</v>
      </c>
      <c r="F838" s="11"/>
      <c r="G838" s="14">
        <v>815</v>
      </c>
      <c r="H838" s="25">
        <v>815</v>
      </c>
      <c r="I838" s="4">
        <v>0</v>
      </c>
      <c r="J838" s="4">
        <v>0</v>
      </c>
      <c r="K838" s="4">
        <v>0</v>
      </c>
      <c r="L838" s="4">
        <v>0</v>
      </c>
      <c r="M838" s="4">
        <v>0</v>
      </c>
      <c r="N838" s="4">
        <v>0</v>
      </c>
      <c r="O838" s="4">
        <v>0</v>
      </c>
      <c r="P838" s="4">
        <v>815</v>
      </c>
      <c r="Q838" s="27">
        <v>0</v>
      </c>
    </row>
    <row r="839" spans="3:17" ht="25.2" x14ac:dyDescent="0.25">
      <c r="C839" s="112"/>
      <c r="D839" s="107"/>
      <c r="E839" s="9" t="s">
        <v>48</v>
      </c>
      <c r="F839" s="12"/>
      <c r="G839" s="8">
        <v>86</v>
      </c>
      <c r="H839" s="16">
        <v>0</v>
      </c>
      <c r="I839" s="1">
        <v>86</v>
      </c>
      <c r="J839" s="1">
        <v>0</v>
      </c>
      <c r="K839" s="1">
        <v>0</v>
      </c>
      <c r="L839" s="1">
        <v>0</v>
      </c>
      <c r="M839" s="1">
        <v>0</v>
      </c>
      <c r="N839" s="1">
        <v>0</v>
      </c>
      <c r="O839" s="1">
        <v>0</v>
      </c>
      <c r="P839" s="1">
        <v>86</v>
      </c>
      <c r="Q839" s="18">
        <v>0</v>
      </c>
    </row>
    <row r="840" spans="3:17" x14ac:dyDescent="0.25">
      <c r="C840" s="112"/>
      <c r="D840" s="107"/>
      <c r="E840" s="9" t="s">
        <v>49</v>
      </c>
      <c r="F840" s="12"/>
      <c r="G840" s="13">
        <v>46</v>
      </c>
      <c r="H840" s="24">
        <v>0</v>
      </c>
      <c r="I840" s="3">
        <v>0</v>
      </c>
      <c r="J840" s="3">
        <v>46</v>
      </c>
      <c r="K840" s="3">
        <v>0</v>
      </c>
      <c r="L840" s="3">
        <v>0</v>
      </c>
      <c r="M840" s="3">
        <v>0</v>
      </c>
      <c r="N840" s="3">
        <v>0</v>
      </c>
      <c r="O840" s="3">
        <v>0</v>
      </c>
      <c r="P840" s="3">
        <v>0</v>
      </c>
      <c r="Q840" s="26">
        <v>46</v>
      </c>
    </row>
    <row r="841" spans="3:17" ht="25.2" x14ac:dyDescent="0.25">
      <c r="C841" s="112"/>
      <c r="D841" s="107"/>
      <c r="E841" s="9" t="s">
        <v>50</v>
      </c>
      <c r="F841" s="12"/>
      <c r="G841" s="8">
        <v>95</v>
      </c>
      <c r="H841" s="16">
        <v>0</v>
      </c>
      <c r="I841" s="1">
        <v>0</v>
      </c>
      <c r="J841" s="1">
        <v>0</v>
      </c>
      <c r="K841" s="1">
        <v>95</v>
      </c>
      <c r="L841" s="1">
        <v>0</v>
      </c>
      <c r="M841" s="1">
        <v>0</v>
      </c>
      <c r="N841" s="1">
        <v>0</v>
      </c>
      <c r="O841" s="1">
        <v>0</v>
      </c>
      <c r="P841" s="1">
        <v>0</v>
      </c>
      <c r="Q841" s="18">
        <v>95</v>
      </c>
    </row>
    <row r="842" spans="3:17" ht="25.2" x14ac:dyDescent="0.25">
      <c r="C842" s="112"/>
      <c r="D842" s="107"/>
      <c r="E842" s="9" t="s">
        <v>51</v>
      </c>
      <c r="F842" s="12"/>
      <c r="G842" s="13">
        <v>30</v>
      </c>
      <c r="H842" s="24">
        <v>0</v>
      </c>
      <c r="I842" s="3">
        <v>0</v>
      </c>
      <c r="J842" s="3">
        <v>0</v>
      </c>
      <c r="K842" s="3">
        <v>0</v>
      </c>
      <c r="L842" s="3">
        <v>30</v>
      </c>
      <c r="M842" s="3">
        <v>0</v>
      </c>
      <c r="N842" s="3">
        <v>0</v>
      </c>
      <c r="O842" s="3">
        <v>0</v>
      </c>
      <c r="P842" s="3">
        <v>0</v>
      </c>
      <c r="Q842" s="26">
        <v>30</v>
      </c>
    </row>
    <row r="843" spans="3:17" x14ac:dyDescent="0.25">
      <c r="C843" s="112"/>
      <c r="D843" s="107"/>
      <c r="E843" s="9" t="s">
        <v>52</v>
      </c>
      <c r="F843" s="12"/>
      <c r="G843" s="13">
        <v>8</v>
      </c>
      <c r="H843" s="24">
        <v>0</v>
      </c>
      <c r="I843" s="3">
        <v>0</v>
      </c>
      <c r="J843" s="3">
        <v>0</v>
      </c>
      <c r="K843" s="3">
        <v>0</v>
      </c>
      <c r="L843" s="3">
        <v>0</v>
      </c>
      <c r="M843" s="3">
        <v>8</v>
      </c>
      <c r="N843" s="3">
        <v>0</v>
      </c>
      <c r="O843" s="3">
        <v>0</v>
      </c>
      <c r="P843" s="3">
        <v>0</v>
      </c>
      <c r="Q843" s="26">
        <v>0</v>
      </c>
    </row>
    <row r="844" spans="3:17" x14ac:dyDescent="0.25">
      <c r="C844" s="112"/>
      <c r="D844" s="107"/>
      <c r="E844" s="9" t="s">
        <v>53</v>
      </c>
      <c r="F844" s="12"/>
      <c r="G844" s="13">
        <v>23</v>
      </c>
      <c r="H844" s="24">
        <v>0</v>
      </c>
      <c r="I844" s="3">
        <v>0</v>
      </c>
      <c r="J844" s="3">
        <v>0</v>
      </c>
      <c r="K844" s="3">
        <v>0</v>
      </c>
      <c r="L844" s="3">
        <v>0</v>
      </c>
      <c r="M844" s="3">
        <v>0</v>
      </c>
      <c r="N844" s="3">
        <v>23</v>
      </c>
      <c r="O844" s="3">
        <v>0</v>
      </c>
      <c r="P844" s="3">
        <v>0</v>
      </c>
      <c r="Q844" s="26">
        <v>0</v>
      </c>
    </row>
    <row r="845" spans="3:17" x14ac:dyDescent="0.25">
      <c r="C845" s="112"/>
      <c r="D845" s="107"/>
      <c r="E845" s="9" t="s">
        <v>38</v>
      </c>
      <c r="F845" s="12"/>
      <c r="G845" s="13">
        <v>1</v>
      </c>
      <c r="H845" s="24">
        <v>0</v>
      </c>
      <c r="I845" s="3">
        <v>0</v>
      </c>
      <c r="J845" s="3">
        <v>0</v>
      </c>
      <c r="K845" s="3">
        <v>0</v>
      </c>
      <c r="L845" s="3">
        <v>0</v>
      </c>
      <c r="M845" s="3">
        <v>0</v>
      </c>
      <c r="N845" s="3">
        <v>0</v>
      </c>
      <c r="O845" s="3">
        <v>1</v>
      </c>
      <c r="P845" s="3">
        <v>0</v>
      </c>
      <c r="Q845" s="26">
        <v>0</v>
      </c>
    </row>
    <row r="846" spans="3:17" x14ac:dyDescent="0.25">
      <c r="C846" s="112"/>
      <c r="D846" s="107"/>
      <c r="E846" s="9" t="s">
        <v>54</v>
      </c>
      <c r="F846" s="12"/>
      <c r="G846" s="8">
        <v>901</v>
      </c>
      <c r="H846" s="16">
        <v>815</v>
      </c>
      <c r="I846" s="1">
        <v>86</v>
      </c>
      <c r="J846" s="1">
        <v>0</v>
      </c>
      <c r="K846" s="1">
        <v>0</v>
      </c>
      <c r="L846" s="1">
        <v>0</v>
      </c>
      <c r="M846" s="1">
        <v>0</v>
      </c>
      <c r="N846" s="1">
        <v>0</v>
      </c>
      <c r="O846" s="1">
        <v>0</v>
      </c>
      <c r="P846" s="1">
        <v>901</v>
      </c>
      <c r="Q846" s="18">
        <v>0</v>
      </c>
    </row>
    <row r="847" spans="3:17" x14ac:dyDescent="0.25">
      <c r="C847" s="112"/>
      <c r="D847" s="107"/>
      <c r="E847" s="9" t="s">
        <v>55</v>
      </c>
      <c r="F847" s="12"/>
      <c r="G847" s="8">
        <v>171</v>
      </c>
      <c r="H847" s="16">
        <v>0</v>
      </c>
      <c r="I847" s="1">
        <v>0</v>
      </c>
      <c r="J847" s="1">
        <v>46</v>
      </c>
      <c r="K847" s="1">
        <v>95</v>
      </c>
      <c r="L847" s="1">
        <v>30</v>
      </c>
      <c r="M847" s="1">
        <v>0</v>
      </c>
      <c r="N847" s="1">
        <v>0</v>
      </c>
      <c r="O847" s="1">
        <v>0</v>
      </c>
      <c r="P847" s="1">
        <v>0</v>
      </c>
      <c r="Q847" s="18">
        <v>171</v>
      </c>
    </row>
    <row r="848" spans="3:17" x14ac:dyDescent="0.25">
      <c r="C848" s="108" t="s">
        <v>56</v>
      </c>
      <c r="D848" s="106" t="s">
        <v>21</v>
      </c>
      <c r="E848" s="10" t="s">
        <v>57</v>
      </c>
      <c r="F848" s="11"/>
      <c r="G848" s="14">
        <v>465</v>
      </c>
      <c r="H848" s="25">
        <v>299</v>
      </c>
      <c r="I848" s="4">
        <v>47</v>
      </c>
      <c r="J848" s="4">
        <v>26</v>
      </c>
      <c r="K848" s="4">
        <v>66</v>
      </c>
      <c r="L848" s="4">
        <v>15</v>
      </c>
      <c r="M848" s="4">
        <v>3</v>
      </c>
      <c r="N848" s="4">
        <v>8</v>
      </c>
      <c r="O848" s="4">
        <v>1</v>
      </c>
      <c r="P848" s="4">
        <v>346</v>
      </c>
      <c r="Q848" s="27">
        <v>107</v>
      </c>
    </row>
    <row r="849" spans="2:17" x14ac:dyDescent="0.25">
      <c r="C849" s="112"/>
      <c r="D849" s="107"/>
      <c r="E849" s="9" t="s">
        <v>58</v>
      </c>
      <c r="F849" s="12"/>
      <c r="G849" s="8">
        <v>396</v>
      </c>
      <c r="H849" s="16">
        <v>312</v>
      </c>
      <c r="I849" s="1">
        <v>26</v>
      </c>
      <c r="J849" s="1">
        <v>18</v>
      </c>
      <c r="K849" s="1">
        <v>20</v>
      </c>
      <c r="L849" s="1">
        <v>12</v>
      </c>
      <c r="M849" s="1">
        <v>3</v>
      </c>
      <c r="N849" s="1">
        <v>5</v>
      </c>
      <c r="O849" s="1">
        <v>0</v>
      </c>
      <c r="P849" s="1">
        <v>338</v>
      </c>
      <c r="Q849" s="18">
        <v>50</v>
      </c>
    </row>
    <row r="850" spans="2:17" x14ac:dyDescent="0.25">
      <c r="C850" s="112"/>
      <c r="D850" s="107"/>
      <c r="E850" s="9" t="s">
        <v>59</v>
      </c>
      <c r="F850" s="12"/>
      <c r="G850" s="8">
        <v>90</v>
      </c>
      <c r="H850" s="16">
        <v>69</v>
      </c>
      <c r="I850" s="1">
        <v>7</v>
      </c>
      <c r="J850" s="1">
        <v>0</v>
      </c>
      <c r="K850" s="1">
        <v>7</v>
      </c>
      <c r="L850" s="1">
        <v>1</v>
      </c>
      <c r="M850" s="1">
        <v>2</v>
      </c>
      <c r="N850" s="1">
        <v>4</v>
      </c>
      <c r="O850" s="1">
        <v>0</v>
      </c>
      <c r="P850" s="1">
        <v>76</v>
      </c>
      <c r="Q850" s="18">
        <v>8</v>
      </c>
    </row>
    <row r="851" spans="2:17" x14ac:dyDescent="0.25">
      <c r="C851" s="112"/>
      <c r="D851" s="107"/>
      <c r="E851" s="9" t="s">
        <v>60</v>
      </c>
      <c r="F851" s="12"/>
      <c r="G851" s="8">
        <v>153</v>
      </c>
      <c r="H851" s="16">
        <v>135</v>
      </c>
      <c r="I851" s="1">
        <v>6</v>
      </c>
      <c r="J851" s="1">
        <v>2</v>
      </c>
      <c r="K851" s="1">
        <v>2</v>
      </c>
      <c r="L851" s="1">
        <v>2</v>
      </c>
      <c r="M851" s="1">
        <v>0</v>
      </c>
      <c r="N851" s="1">
        <v>6</v>
      </c>
      <c r="O851" s="1">
        <v>0</v>
      </c>
      <c r="P851" s="1">
        <v>141</v>
      </c>
      <c r="Q851" s="18">
        <v>6</v>
      </c>
    </row>
    <row r="852" spans="2:17" x14ac:dyDescent="0.25">
      <c r="C852" s="108" t="s">
        <v>61</v>
      </c>
      <c r="D852" s="106" t="s">
        <v>21</v>
      </c>
      <c r="E852" s="10" t="s">
        <v>62</v>
      </c>
      <c r="F852" s="11"/>
      <c r="G852" s="14">
        <v>205</v>
      </c>
      <c r="H852" s="25">
        <v>149</v>
      </c>
      <c r="I852" s="4">
        <v>11</v>
      </c>
      <c r="J852" s="4">
        <v>4</v>
      </c>
      <c r="K852" s="4">
        <v>26</v>
      </c>
      <c r="L852" s="4">
        <v>7</v>
      </c>
      <c r="M852" s="4">
        <v>2</v>
      </c>
      <c r="N852" s="4">
        <v>5</v>
      </c>
      <c r="O852" s="4">
        <v>1</v>
      </c>
      <c r="P852" s="4">
        <v>160</v>
      </c>
      <c r="Q852" s="27">
        <v>37</v>
      </c>
    </row>
    <row r="853" spans="2:17" x14ac:dyDescent="0.25">
      <c r="C853" s="109"/>
      <c r="D853" s="107"/>
      <c r="E853" s="9" t="s">
        <v>63</v>
      </c>
      <c r="F853" s="12"/>
      <c r="G853" s="8">
        <v>256</v>
      </c>
      <c r="H853" s="16">
        <v>190</v>
      </c>
      <c r="I853" s="1">
        <v>25</v>
      </c>
      <c r="J853" s="1">
        <v>5</v>
      </c>
      <c r="K853" s="1">
        <v>21</v>
      </c>
      <c r="L853" s="1">
        <v>8</v>
      </c>
      <c r="M853" s="1">
        <v>3</v>
      </c>
      <c r="N853" s="1">
        <v>4</v>
      </c>
      <c r="O853" s="1">
        <v>0</v>
      </c>
      <c r="P853" s="1">
        <v>215</v>
      </c>
      <c r="Q853" s="18">
        <v>34</v>
      </c>
    </row>
    <row r="854" spans="2:17" x14ac:dyDescent="0.25">
      <c r="C854" s="109"/>
      <c r="D854" s="107"/>
      <c r="E854" s="9" t="s">
        <v>64</v>
      </c>
      <c r="F854" s="12"/>
      <c r="G854" s="8">
        <v>404</v>
      </c>
      <c r="H854" s="16">
        <v>308</v>
      </c>
      <c r="I854" s="1">
        <v>29</v>
      </c>
      <c r="J854" s="1">
        <v>19</v>
      </c>
      <c r="K854" s="1">
        <v>29</v>
      </c>
      <c r="L854" s="1">
        <v>6</v>
      </c>
      <c r="M854" s="1">
        <v>3</v>
      </c>
      <c r="N854" s="1">
        <v>10</v>
      </c>
      <c r="O854" s="1">
        <v>0</v>
      </c>
      <c r="P854" s="1">
        <v>337</v>
      </c>
      <c r="Q854" s="18">
        <v>54</v>
      </c>
    </row>
    <row r="855" spans="2:17" x14ac:dyDescent="0.25">
      <c r="C855" s="113"/>
      <c r="D855" s="110"/>
      <c r="E855" s="56" t="s">
        <v>65</v>
      </c>
      <c r="F855" s="48"/>
      <c r="G855" s="61">
        <v>239</v>
      </c>
      <c r="H855" s="65">
        <v>168</v>
      </c>
      <c r="I855" s="35">
        <v>21</v>
      </c>
      <c r="J855" s="35">
        <v>18</v>
      </c>
      <c r="K855" s="35">
        <v>19</v>
      </c>
      <c r="L855" s="35">
        <v>9</v>
      </c>
      <c r="M855" s="35">
        <v>0</v>
      </c>
      <c r="N855" s="35">
        <v>4</v>
      </c>
      <c r="O855" s="35">
        <v>0</v>
      </c>
      <c r="P855" s="35">
        <v>189</v>
      </c>
      <c r="Q855" s="66">
        <v>46</v>
      </c>
    </row>
    <row r="857" spans="2:17" x14ac:dyDescent="0.25">
      <c r="B857" s="54" t="str">
        <f xml:space="preserve"> HYPERLINK("#'目次'!B17", "[11]")</f>
        <v>[11]</v>
      </c>
      <c r="C857" s="42" t="s">
        <v>168</v>
      </c>
    </row>
    <row r="860" spans="2:17" x14ac:dyDescent="0.25">
      <c r="C860" s="42" t="s">
        <v>14</v>
      </c>
    </row>
    <row r="861" spans="2:17" ht="63" x14ac:dyDescent="0.25">
      <c r="C861" s="102"/>
      <c r="D861" s="103"/>
      <c r="E861" s="103"/>
      <c r="F861" s="103"/>
      <c r="G861" s="53" t="s">
        <v>15</v>
      </c>
      <c r="H861" s="50" t="s">
        <v>169</v>
      </c>
      <c r="I861" s="21" t="s">
        <v>170</v>
      </c>
      <c r="J861" s="21" t="s">
        <v>171</v>
      </c>
      <c r="K861" s="21" t="s">
        <v>172</v>
      </c>
      <c r="L861" s="21" t="s">
        <v>173</v>
      </c>
      <c r="M861" s="21" t="s">
        <v>174</v>
      </c>
      <c r="N861" s="21" t="s">
        <v>53</v>
      </c>
      <c r="O861" s="21" t="s">
        <v>175</v>
      </c>
      <c r="P861" s="21" t="s">
        <v>38</v>
      </c>
      <c r="Q861" s="57" t="s">
        <v>176</v>
      </c>
    </row>
    <row r="862" spans="2:17" x14ac:dyDescent="0.25">
      <c r="C862" s="104"/>
      <c r="D862" s="105"/>
      <c r="E862" s="105"/>
      <c r="F862" s="105"/>
      <c r="G862" s="47"/>
      <c r="H862" s="60"/>
      <c r="I862" s="22"/>
      <c r="J862" s="22"/>
      <c r="K862" s="22"/>
      <c r="L862" s="22"/>
      <c r="M862" s="22"/>
      <c r="N862" s="22"/>
      <c r="O862" s="22"/>
      <c r="P862" s="22"/>
      <c r="Q862" s="55"/>
    </row>
    <row r="863" spans="2:17" x14ac:dyDescent="0.25">
      <c r="C863" s="52"/>
      <c r="D863" s="49"/>
      <c r="E863" s="46" t="s">
        <v>15</v>
      </c>
      <c r="F863" s="51"/>
      <c r="G863" s="59">
        <v>1104</v>
      </c>
      <c r="H863" s="31">
        <v>888</v>
      </c>
      <c r="I863" s="31">
        <v>86</v>
      </c>
      <c r="J863" s="31">
        <v>596</v>
      </c>
      <c r="K863" s="31">
        <v>375</v>
      </c>
      <c r="L863" s="31">
        <v>527</v>
      </c>
      <c r="M863" s="31">
        <v>177</v>
      </c>
      <c r="N863" s="31">
        <v>44</v>
      </c>
      <c r="O863" s="31">
        <v>84</v>
      </c>
      <c r="P863" s="31">
        <v>2</v>
      </c>
      <c r="Q863" s="67">
        <v>1018</v>
      </c>
    </row>
    <row r="864" spans="2:17" x14ac:dyDescent="0.25">
      <c r="C864" s="111" t="s">
        <v>20</v>
      </c>
      <c r="D864" s="106" t="s">
        <v>21</v>
      </c>
      <c r="E864" s="10" t="s">
        <v>22</v>
      </c>
      <c r="F864" s="11"/>
      <c r="G864" s="14">
        <v>543</v>
      </c>
      <c r="H864" s="25">
        <v>452</v>
      </c>
      <c r="I864" s="4">
        <v>34</v>
      </c>
      <c r="J864" s="4">
        <v>298</v>
      </c>
      <c r="K864" s="4">
        <v>229</v>
      </c>
      <c r="L864" s="4">
        <v>338</v>
      </c>
      <c r="M864" s="4">
        <v>71</v>
      </c>
      <c r="N864" s="4">
        <v>21</v>
      </c>
      <c r="O864" s="4">
        <v>36</v>
      </c>
      <c r="P864" s="4">
        <v>1</v>
      </c>
      <c r="Q864" s="27">
        <v>506</v>
      </c>
    </row>
    <row r="865" spans="3:17" x14ac:dyDescent="0.25">
      <c r="C865" s="112"/>
      <c r="D865" s="107"/>
      <c r="E865" s="9" t="s">
        <v>23</v>
      </c>
      <c r="F865" s="12"/>
      <c r="G865" s="8">
        <v>561</v>
      </c>
      <c r="H865" s="16">
        <v>436</v>
      </c>
      <c r="I865" s="1">
        <v>52</v>
      </c>
      <c r="J865" s="1">
        <v>298</v>
      </c>
      <c r="K865" s="1">
        <v>146</v>
      </c>
      <c r="L865" s="1">
        <v>189</v>
      </c>
      <c r="M865" s="1">
        <v>106</v>
      </c>
      <c r="N865" s="1">
        <v>23</v>
      </c>
      <c r="O865" s="1">
        <v>48</v>
      </c>
      <c r="P865" s="1">
        <v>1</v>
      </c>
      <c r="Q865" s="18">
        <v>512</v>
      </c>
    </row>
    <row r="866" spans="3:17" x14ac:dyDescent="0.25">
      <c r="C866" s="108" t="s">
        <v>24</v>
      </c>
      <c r="D866" s="108" t="s">
        <v>25</v>
      </c>
      <c r="E866" s="10" t="s">
        <v>26</v>
      </c>
      <c r="F866" s="11"/>
      <c r="G866" s="14">
        <v>261</v>
      </c>
      <c r="H866" s="25">
        <v>208</v>
      </c>
      <c r="I866" s="4">
        <v>27</v>
      </c>
      <c r="J866" s="4">
        <v>151</v>
      </c>
      <c r="K866" s="4">
        <v>107</v>
      </c>
      <c r="L866" s="4">
        <v>125</v>
      </c>
      <c r="M866" s="4">
        <v>54</v>
      </c>
      <c r="N866" s="4">
        <v>6</v>
      </c>
      <c r="O866" s="4">
        <v>20</v>
      </c>
      <c r="P866" s="4">
        <v>0</v>
      </c>
      <c r="Q866" s="27">
        <v>241</v>
      </c>
    </row>
    <row r="867" spans="3:17" x14ac:dyDescent="0.25">
      <c r="C867" s="112"/>
      <c r="D867" s="109"/>
      <c r="E867" s="9" t="s">
        <v>27</v>
      </c>
      <c r="F867" s="12"/>
      <c r="G867" s="8">
        <v>267</v>
      </c>
      <c r="H867" s="16">
        <v>228</v>
      </c>
      <c r="I867" s="1">
        <v>27</v>
      </c>
      <c r="J867" s="1">
        <v>157</v>
      </c>
      <c r="K867" s="1">
        <v>104</v>
      </c>
      <c r="L867" s="1">
        <v>138</v>
      </c>
      <c r="M867" s="1">
        <v>49</v>
      </c>
      <c r="N867" s="1">
        <v>7</v>
      </c>
      <c r="O867" s="1">
        <v>16</v>
      </c>
      <c r="P867" s="1">
        <v>0</v>
      </c>
      <c r="Q867" s="18">
        <v>251</v>
      </c>
    </row>
    <row r="868" spans="3:17" x14ac:dyDescent="0.25">
      <c r="C868" s="112"/>
      <c r="D868" s="109"/>
      <c r="E868" s="9" t="s">
        <v>28</v>
      </c>
      <c r="F868" s="12"/>
      <c r="G868" s="8">
        <v>261</v>
      </c>
      <c r="H868" s="16">
        <v>204</v>
      </c>
      <c r="I868" s="1">
        <v>24</v>
      </c>
      <c r="J868" s="1">
        <v>135</v>
      </c>
      <c r="K868" s="1">
        <v>82</v>
      </c>
      <c r="L868" s="1">
        <v>114</v>
      </c>
      <c r="M868" s="1">
        <v>37</v>
      </c>
      <c r="N868" s="1">
        <v>12</v>
      </c>
      <c r="O868" s="1">
        <v>18</v>
      </c>
      <c r="P868" s="1">
        <v>0</v>
      </c>
      <c r="Q868" s="18">
        <v>243</v>
      </c>
    </row>
    <row r="869" spans="3:17" x14ac:dyDescent="0.25">
      <c r="C869" s="112"/>
      <c r="D869" s="109"/>
      <c r="E869" s="9" t="s">
        <v>29</v>
      </c>
      <c r="F869" s="12"/>
      <c r="G869" s="8">
        <v>195</v>
      </c>
      <c r="H869" s="16">
        <v>158</v>
      </c>
      <c r="I869" s="1">
        <v>6</v>
      </c>
      <c r="J869" s="1">
        <v>94</v>
      </c>
      <c r="K869" s="1">
        <v>47</v>
      </c>
      <c r="L869" s="1">
        <v>87</v>
      </c>
      <c r="M869" s="1">
        <v>19</v>
      </c>
      <c r="N869" s="1">
        <v>13</v>
      </c>
      <c r="O869" s="1">
        <v>21</v>
      </c>
      <c r="P869" s="1">
        <v>0</v>
      </c>
      <c r="Q869" s="18">
        <v>174</v>
      </c>
    </row>
    <row r="870" spans="3:17" x14ac:dyDescent="0.25">
      <c r="C870" s="112"/>
      <c r="D870" s="109"/>
      <c r="E870" s="9" t="s">
        <v>30</v>
      </c>
      <c r="F870" s="12"/>
      <c r="G870" s="8">
        <v>120</v>
      </c>
      <c r="H870" s="16">
        <v>90</v>
      </c>
      <c r="I870" s="1">
        <v>2</v>
      </c>
      <c r="J870" s="1">
        <v>59</v>
      </c>
      <c r="K870" s="1">
        <v>35</v>
      </c>
      <c r="L870" s="1">
        <v>63</v>
      </c>
      <c r="M870" s="1">
        <v>18</v>
      </c>
      <c r="N870" s="1">
        <v>6</v>
      </c>
      <c r="O870" s="1">
        <v>9</v>
      </c>
      <c r="P870" s="1">
        <v>2</v>
      </c>
      <c r="Q870" s="18">
        <v>109</v>
      </c>
    </row>
    <row r="871" spans="3:17" x14ac:dyDescent="0.25">
      <c r="C871" s="112"/>
      <c r="D871" s="109"/>
      <c r="E871" s="9" t="s">
        <v>31</v>
      </c>
      <c r="F871" s="12"/>
      <c r="G871" s="8">
        <v>843</v>
      </c>
      <c r="H871" s="16">
        <v>680</v>
      </c>
      <c r="I871" s="1">
        <v>59</v>
      </c>
      <c r="J871" s="1">
        <v>445</v>
      </c>
      <c r="K871" s="1">
        <v>268</v>
      </c>
      <c r="L871" s="1">
        <v>402</v>
      </c>
      <c r="M871" s="1">
        <v>123</v>
      </c>
      <c r="N871" s="1">
        <v>38</v>
      </c>
      <c r="O871" s="1">
        <v>64</v>
      </c>
      <c r="P871" s="1">
        <v>2</v>
      </c>
      <c r="Q871" s="18">
        <v>777</v>
      </c>
    </row>
    <row r="872" spans="3:17" x14ac:dyDescent="0.25">
      <c r="C872" s="112"/>
      <c r="D872" s="109"/>
      <c r="E872" s="9" t="s">
        <v>32</v>
      </c>
      <c r="F872" s="12"/>
      <c r="G872" s="8">
        <v>315</v>
      </c>
      <c r="H872" s="16">
        <v>248</v>
      </c>
      <c r="I872" s="1">
        <v>8</v>
      </c>
      <c r="J872" s="1">
        <v>153</v>
      </c>
      <c r="K872" s="1">
        <v>82</v>
      </c>
      <c r="L872" s="1">
        <v>150</v>
      </c>
      <c r="M872" s="1">
        <v>37</v>
      </c>
      <c r="N872" s="1">
        <v>19</v>
      </c>
      <c r="O872" s="1">
        <v>30</v>
      </c>
      <c r="P872" s="1">
        <v>2</v>
      </c>
      <c r="Q872" s="18">
        <v>283</v>
      </c>
    </row>
    <row r="873" spans="3:17" x14ac:dyDescent="0.25">
      <c r="C873" s="112"/>
      <c r="D873" s="108" t="s">
        <v>22</v>
      </c>
      <c r="E873" s="10" t="s">
        <v>26</v>
      </c>
      <c r="F873" s="11"/>
      <c r="G873" s="14">
        <v>120</v>
      </c>
      <c r="H873" s="25">
        <v>103</v>
      </c>
      <c r="I873" s="4">
        <v>7</v>
      </c>
      <c r="J873" s="4">
        <v>74</v>
      </c>
      <c r="K873" s="4">
        <v>64</v>
      </c>
      <c r="L873" s="4">
        <v>76</v>
      </c>
      <c r="M873" s="4">
        <v>20</v>
      </c>
      <c r="N873" s="4">
        <v>4</v>
      </c>
      <c r="O873" s="4">
        <v>6</v>
      </c>
      <c r="P873" s="4">
        <v>0</v>
      </c>
      <c r="Q873" s="27">
        <v>114</v>
      </c>
    </row>
    <row r="874" spans="3:17" x14ac:dyDescent="0.25">
      <c r="C874" s="112"/>
      <c r="D874" s="109"/>
      <c r="E874" s="9" t="s">
        <v>27</v>
      </c>
      <c r="F874" s="12"/>
      <c r="G874" s="8">
        <v>159</v>
      </c>
      <c r="H874" s="16">
        <v>134</v>
      </c>
      <c r="I874" s="1">
        <v>12</v>
      </c>
      <c r="J874" s="1">
        <v>86</v>
      </c>
      <c r="K874" s="1">
        <v>69</v>
      </c>
      <c r="L874" s="1">
        <v>98</v>
      </c>
      <c r="M874" s="1">
        <v>22</v>
      </c>
      <c r="N874" s="1">
        <v>4</v>
      </c>
      <c r="O874" s="1">
        <v>12</v>
      </c>
      <c r="P874" s="1">
        <v>0</v>
      </c>
      <c r="Q874" s="18">
        <v>147</v>
      </c>
    </row>
    <row r="875" spans="3:17" x14ac:dyDescent="0.25">
      <c r="C875" s="112"/>
      <c r="D875" s="109"/>
      <c r="E875" s="9" t="s">
        <v>28</v>
      </c>
      <c r="F875" s="12"/>
      <c r="G875" s="8">
        <v>113</v>
      </c>
      <c r="H875" s="16">
        <v>95</v>
      </c>
      <c r="I875" s="1">
        <v>11</v>
      </c>
      <c r="J875" s="1">
        <v>56</v>
      </c>
      <c r="K875" s="1">
        <v>51</v>
      </c>
      <c r="L875" s="1">
        <v>74</v>
      </c>
      <c r="M875" s="1">
        <v>13</v>
      </c>
      <c r="N875" s="1">
        <v>4</v>
      </c>
      <c r="O875" s="1">
        <v>5</v>
      </c>
      <c r="P875" s="1">
        <v>0</v>
      </c>
      <c r="Q875" s="18">
        <v>108</v>
      </c>
    </row>
    <row r="876" spans="3:17" x14ac:dyDescent="0.25">
      <c r="C876" s="112"/>
      <c r="D876" s="109"/>
      <c r="E876" s="9" t="s">
        <v>29</v>
      </c>
      <c r="F876" s="12"/>
      <c r="G876" s="8">
        <v>94</v>
      </c>
      <c r="H876" s="16">
        <v>77</v>
      </c>
      <c r="I876" s="1">
        <v>3</v>
      </c>
      <c r="J876" s="1">
        <v>49</v>
      </c>
      <c r="K876" s="1">
        <v>25</v>
      </c>
      <c r="L876" s="1">
        <v>57</v>
      </c>
      <c r="M876" s="1">
        <v>7</v>
      </c>
      <c r="N876" s="1">
        <v>6</v>
      </c>
      <c r="O876" s="1">
        <v>7</v>
      </c>
      <c r="P876" s="1">
        <v>0</v>
      </c>
      <c r="Q876" s="18">
        <v>87</v>
      </c>
    </row>
    <row r="877" spans="3:17" x14ac:dyDescent="0.25">
      <c r="C877" s="112"/>
      <c r="D877" s="109"/>
      <c r="E877" s="9" t="s">
        <v>30</v>
      </c>
      <c r="F877" s="12"/>
      <c r="G877" s="8">
        <v>57</v>
      </c>
      <c r="H877" s="16">
        <v>43</v>
      </c>
      <c r="I877" s="1">
        <v>1</v>
      </c>
      <c r="J877" s="1">
        <v>33</v>
      </c>
      <c r="K877" s="1">
        <v>20</v>
      </c>
      <c r="L877" s="1">
        <v>33</v>
      </c>
      <c r="M877" s="1">
        <v>9</v>
      </c>
      <c r="N877" s="1">
        <v>3</v>
      </c>
      <c r="O877" s="1">
        <v>6</v>
      </c>
      <c r="P877" s="1">
        <v>1</v>
      </c>
      <c r="Q877" s="18">
        <v>50</v>
      </c>
    </row>
    <row r="878" spans="3:17" x14ac:dyDescent="0.25">
      <c r="C878" s="112"/>
      <c r="D878" s="109"/>
      <c r="E878" s="9" t="s">
        <v>31</v>
      </c>
      <c r="F878" s="12"/>
      <c r="G878" s="8">
        <v>423</v>
      </c>
      <c r="H878" s="16">
        <v>349</v>
      </c>
      <c r="I878" s="1">
        <v>27</v>
      </c>
      <c r="J878" s="1">
        <v>224</v>
      </c>
      <c r="K878" s="1">
        <v>165</v>
      </c>
      <c r="L878" s="1">
        <v>262</v>
      </c>
      <c r="M878" s="1">
        <v>51</v>
      </c>
      <c r="N878" s="1">
        <v>17</v>
      </c>
      <c r="O878" s="1">
        <v>30</v>
      </c>
      <c r="P878" s="1">
        <v>1</v>
      </c>
      <c r="Q878" s="18">
        <v>392</v>
      </c>
    </row>
    <row r="879" spans="3:17" x14ac:dyDescent="0.25">
      <c r="C879" s="112"/>
      <c r="D879" s="109"/>
      <c r="E879" s="9" t="s">
        <v>32</v>
      </c>
      <c r="F879" s="12"/>
      <c r="G879" s="8">
        <v>151</v>
      </c>
      <c r="H879" s="16">
        <v>120</v>
      </c>
      <c r="I879" s="1">
        <v>4</v>
      </c>
      <c r="J879" s="1">
        <v>82</v>
      </c>
      <c r="K879" s="1">
        <v>45</v>
      </c>
      <c r="L879" s="1">
        <v>90</v>
      </c>
      <c r="M879" s="1">
        <v>16</v>
      </c>
      <c r="N879" s="1">
        <v>9</v>
      </c>
      <c r="O879" s="1">
        <v>13</v>
      </c>
      <c r="P879" s="1">
        <v>1</v>
      </c>
      <c r="Q879" s="18">
        <v>137</v>
      </c>
    </row>
    <row r="880" spans="3:17" x14ac:dyDescent="0.25">
      <c r="C880" s="112"/>
      <c r="D880" s="108" t="s">
        <v>23</v>
      </c>
      <c r="E880" s="10" t="s">
        <v>26</v>
      </c>
      <c r="F880" s="11"/>
      <c r="G880" s="14">
        <v>141</v>
      </c>
      <c r="H880" s="25">
        <v>105</v>
      </c>
      <c r="I880" s="4">
        <v>20</v>
      </c>
      <c r="J880" s="4">
        <v>77</v>
      </c>
      <c r="K880" s="4">
        <v>43</v>
      </c>
      <c r="L880" s="4">
        <v>49</v>
      </c>
      <c r="M880" s="4">
        <v>34</v>
      </c>
      <c r="N880" s="4">
        <v>2</v>
      </c>
      <c r="O880" s="4">
        <v>14</v>
      </c>
      <c r="P880" s="4">
        <v>0</v>
      </c>
      <c r="Q880" s="27">
        <v>127</v>
      </c>
    </row>
    <row r="881" spans="3:17" x14ac:dyDescent="0.25">
      <c r="C881" s="112"/>
      <c r="D881" s="109"/>
      <c r="E881" s="9" t="s">
        <v>27</v>
      </c>
      <c r="F881" s="12"/>
      <c r="G881" s="8">
        <v>108</v>
      </c>
      <c r="H881" s="16">
        <v>94</v>
      </c>
      <c r="I881" s="1">
        <v>15</v>
      </c>
      <c r="J881" s="1">
        <v>71</v>
      </c>
      <c r="K881" s="1">
        <v>35</v>
      </c>
      <c r="L881" s="1">
        <v>40</v>
      </c>
      <c r="M881" s="1">
        <v>27</v>
      </c>
      <c r="N881" s="1">
        <v>3</v>
      </c>
      <c r="O881" s="1">
        <v>4</v>
      </c>
      <c r="P881" s="1">
        <v>0</v>
      </c>
      <c r="Q881" s="18">
        <v>104</v>
      </c>
    </row>
    <row r="882" spans="3:17" x14ac:dyDescent="0.25">
      <c r="C882" s="112"/>
      <c r="D882" s="109"/>
      <c r="E882" s="9" t="s">
        <v>28</v>
      </c>
      <c r="F882" s="12"/>
      <c r="G882" s="8">
        <v>148</v>
      </c>
      <c r="H882" s="16">
        <v>109</v>
      </c>
      <c r="I882" s="1">
        <v>13</v>
      </c>
      <c r="J882" s="1">
        <v>79</v>
      </c>
      <c r="K882" s="1">
        <v>31</v>
      </c>
      <c r="L882" s="1">
        <v>40</v>
      </c>
      <c r="M882" s="1">
        <v>24</v>
      </c>
      <c r="N882" s="1">
        <v>8</v>
      </c>
      <c r="O882" s="1">
        <v>13</v>
      </c>
      <c r="P882" s="1">
        <v>0</v>
      </c>
      <c r="Q882" s="18">
        <v>135</v>
      </c>
    </row>
    <row r="883" spans="3:17" x14ac:dyDescent="0.25">
      <c r="C883" s="112"/>
      <c r="D883" s="109"/>
      <c r="E883" s="9" t="s">
        <v>29</v>
      </c>
      <c r="F883" s="12"/>
      <c r="G883" s="8">
        <v>101</v>
      </c>
      <c r="H883" s="16">
        <v>81</v>
      </c>
      <c r="I883" s="1">
        <v>3</v>
      </c>
      <c r="J883" s="1">
        <v>45</v>
      </c>
      <c r="K883" s="1">
        <v>22</v>
      </c>
      <c r="L883" s="1">
        <v>30</v>
      </c>
      <c r="M883" s="1">
        <v>12</v>
      </c>
      <c r="N883" s="1">
        <v>7</v>
      </c>
      <c r="O883" s="1">
        <v>14</v>
      </c>
      <c r="P883" s="1">
        <v>0</v>
      </c>
      <c r="Q883" s="18">
        <v>87</v>
      </c>
    </row>
    <row r="884" spans="3:17" x14ac:dyDescent="0.25">
      <c r="C884" s="112"/>
      <c r="D884" s="109"/>
      <c r="E884" s="9" t="s">
        <v>30</v>
      </c>
      <c r="F884" s="12"/>
      <c r="G884" s="8">
        <v>63</v>
      </c>
      <c r="H884" s="16">
        <v>47</v>
      </c>
      <c r="I884" s="1">
        <v>1</v>
      </c>
      <c r="J884" s="1">
        <v>26</v>
      </c>
      <c r="K884" s="1">
        <v>15</v>
      </c>
      <c r="L884" s="1">
        <v>30</v>
      </c>
      <c r="M884" s="1">
        <v>9</v>
      </c>
      <c r="N884" s="1">
        <v>3</v>
      </c>
      <c r="O884" s="1">
        <v>3</v>
      </c>
      <c r="P884" s="1">
        <v>1</v>
      </c>
      <c r="Q884" s="18">
        <v>59</v>
      </c>
    </row>
    <row r="885" spans="3:17" x14ac:dyDescent="0.25">
      <c r="C885" s="112"/>
      <c r="D885" s="109"/>
      <c r="E885" s="9" t="s">
        <v>31</v>
      </c>
      <c r="F885" s="12"/>
      <c r="G885" s="8">
        <v>420</v>
      </c>
      <c r="H885" s="16">
        <v>331</v>
      </c>
      <c r="I885" s="1">
        <v>32</v>
      </c>
      <c r="J885" s="1">
        <v>221</v>
      </c>
      <c r="K885" s="1">
        <v>103</v>
      </c>
      <c r="L885" s="1">
        <v>140</v>
      </c>
      <c r="M885" s="1">
        <v>72</v>
      </c>
      <c r="N885" s="1">
        <v>21</v>
      </c>
      <c r="O885" s="1">
        <v>34</v>
      </c>
      <c r="P885" s="1">
        <v>1</v>
      </c>
      <c r="Q885" s="18">
        <v>385</v>
      </c>
    </row>
    <row r="886" spans="3:17" x14ac:dyDescent="0.25">
      <c r="C886" s="112"/>
      <c r="D886" s="109"/>
      <c r="E886" s="9" t="s">
        <v>32</v>
      </c>
      <c r="F886" s="12"/>
      <c r="G886" s="8">
        <v>164</v>
      </c>
      <c r="H886" s="16">
        <v>128</v>
      </c>
      <c r="I886" s="1">
        <v>4</v>
      </c>
      <c r="J886" s="1">
        <v>71</v>
      </c>
      <c r="K886" s="1">
        <v>37</v>
      </c>
      <c r="L886" s="1">
        <v>60</v>
      </c>
      <c r="M886" s="1">
        <v>21</v>
      </c>
      <c r="N886" s="1">
        <v>10</v>
      </c>
      <c r="O886" s="1">
        <v>17</v>
      </c>
      <c r="P886" s="1">
        <v>1</v>
      </c>
      <c r="Q886" s="18">
        <v>146</v>
      </c>
    </row>
    <row r="887" spans="3:17" ht="25.2" x14ac:dyDescent="0.25">
      <c r="C887" s="108" t="s">
        <v>33</v>
      </c>
      <c r="D887" s="108" t="s">
        <v>25</v>
      </c>
      <c r="E887" s="10" t="s">
        <v>34</v>
      </c>
      <c r="F887" s="11"/>
      <c r="G887" s="14">
        <v>93</v>
      </c>
      <c r="H887" s="25">
        <v>63</v>
      </c>
      <c r="I887" s="4">
        <v>2</v>
      </c>
      <c r="J887" s="4">
        <v>29</v>
      </c>
      <c r="K887" s="4">
        <v>39</v>
      </c>
      <c r="L887" s="4">
        <v>44</v>
      </c>
      <c r="M887" s="4">
        <v>9</v>
      </c>
      <c r="N887" s="4">
        <v>3</v>
      </c>
      <c r="O887" s="4">
        <v>15</v>
      </c>
      <c r="P887" s="4">
        <v>0</v>
      </c>
      <c r="Q887" s="27">
        <v>78</v>
      </c>
    </row>
    <row r="888" spans="3:17" ht="25.2" x14ac:dyDescent="0.25">
      <c r="C888" s="112"/>
      <c r="D888" s="109"/>
      <c r="E888" s="9" t="s">
        <v>35</v>
      </c>
      <c r="F888" s="12"/>
      <c r="G888" s="8">
        <v>623</v>
      </c>
      <c r="H888" s="16">
        <v>554</v>
      </c>
      <c r="I888" s="1">
        <v>58</v>
      </c>
      <c r="J888" s="1">
        <v>380</v>
      </c>
      <c r="K888" s="1">
        <v>180</v>
      </c>
      <c r="L888" s="1">
        <v>273</v>
      </c>
      <c r="M888" s="1">
        <v>128</v>
      </c>
      <c r="N888" s="1">
        <v>25</v>
      </c>
      <c r="O888" s="1">
        <v>22</v>
      </c>
      <c r="P888" s="1">
        <v>1</v>
      </c>
      <c r="Q888" s="18">
        <v>600</v>
      </c>
    </row>
    <row r="889" spans="3:17" ht="25.2" x14ac:dyDescent="0.25">
      <c r="C889" s="112"/>
      <c r="D889" s="109"/>
      <c r="E889" s="9" t="s">
        <v>36</v>
      </c>
      <c r="F889" s="12"/>
      <c r="G889" s="8">
        <v>207</v>
      </c>
      <c r="H889" s="16">
        <v>140</v>
      </c>
      <c r="I889" s="1">
        <v>18</v>
      </c>
      <c r="J889" s="1">
        <v>101</v>
      </c>
      <c r="K889" s="1">
        <v>90</v>
      </c>
      <c r="L889" s="1">
        <v>102</v>
      </c>
      <c r="M889" s="1">
        <v>24</v>
      </c>
      <c r="N889" s="1">
        <v>6</v>
      </c>
      <c r="O889" s="1">
        <v>30</v>
      </c>
      <c r="P889" s="1">
        <v>0</v>
      </c>
      <c r="Q889" s="18">
        <v>177</v>
      </c>
    </row>
    <row r="890" spans="3:17" ht="25.2" x14ac:dyDescent="0.25">
      <c r="C890" s="112"/>
      <c r="D890" s="109"/>
      <c r="E890" s="9" t="s">
        <v>37</v>
      </c>
      <c r="F890" s="12"/>
      <c r="G890" s="8">
        <v>178</v>
      </c>
      <c r="H890" s="16">
        <v>129</v>
      </c>
      <c r="I890" s="1">
        <v>8</v>
      </c>
      <c r="J890" s="1">
        <v>85</v>
      </c>
      <c r="K890" s="1">
        <v>64</v>
      </c>
      <c r="L890" s="1">
        <v>107</v>
      </c>
      <c r="M890" s="1">
        <v>15</v>
      </c>
      <c r="N890" s="1">
        <v>10</v>
      </c>
      <c r="O890" s="1">
        <v>17</v>
      </c>
      <c r="P890" s="1">
        <v>1</v>
      </c>
      <c r="Q890" s="18">
        <v>160</v>
      </c>
    </row>
    <row r="891" spans="3:17" x14ac:dyDescent="0.25">
      <c r="C891" s="112"/>
      <c r="D891" s="109"/>
      <c r="E891" s="9" t="s">
        <v>38</v>
      </c>
      <c r="F891" s="12"/>
      <c r="G891" s="13">
        <v>3</v>
      </c>
      <c r="H891" s="24">
        <v>2</v>
      </c>
      <c r="I891" s="3">
        <v>0</v>
      </c>
      <c r="J891" s="3">
        <v>1</v>
      </c>
      <c r="K891" s="3">
        <v>2</v>
      </c>
      <c r="L891" s="3">
        <v>1</v>
      </c>
      <c r="M891" s="3">
        <v>1</v>
      </c>
      <c r="N891" s="3">
        <v>0</v>
      </c>
      <c r="O891" s="3">
        <v>0</v>
      </c>
      <c r="P891" s="3">
        <v>0</v>
      </c>
      <c r="Q891" s="26">
        <v>3</v>
      </c>
    </row>
    <row r="892" spans="3:17" ht="25.2" x14ac:dyDescent="0.25">
      <c r="C892" s="112"/>
      <c r="D892" s="108" t="s">
        <v>22</v>
      </c>
      <c r="E892" s="10" t="s">
        <v>34</v>
      </c>
      <c r="F892" s="11"/>
      <c r="G892" s="40">
        <v>48</v>
      </c>
      <c r="H892" s="44">
        <v>35</v>
      </c>
      <c r="I892" s="19">
        <v>1</v>
      </c>
      <c r="J892" s="19">
        <v>11</v>
      </c>
      <c r="K892" s="19">
        <v>24</v>
      </c>
      <c r="L892" s="19">
        <v>22</v>
      </c>
      <c r="M892" s="19">
        <v>2</v>
      </c>
      <c r="N892" s="19">
        <v>3</v>
      </c>
      <c r="O892" s="19">
        <v>5</v>
      </c>
      <c r="P892" s="19">
        <v>0</v>
      </c>
      <c r="Q892" s="45">
        <v>43</v>
      </c>
    </row>
    <row r="893" spans="3:17" ht="25.2" x14ac:dyDescent="0.25">
      <c r="C893" s="112"/>
      <c r="D893" s="109"/>
      <c r="E893" s="9" t="s">
        <v>35</v>
      </c>
      <c r="F893" s="12"/>
      <c r="G893" s="8">
        <v>365</v>
      </c>
      <c r="H893" s="16">
        <v>321</v>
      </c>
      <c r="I893" s="1">
        <v>29</v>
      </c>
      <c r="J893" s="1">
        <v>223</v>
      </c>
      <c r="K893" s="1">
        <v>143</v>
      </c>
      <c r="L893" s="1">
        <v>244</v>
      </c>
      <c r="M893" s="1">
        <v>54</v>
      </c>
      <c r="N893" s="1">
        <v>11</v>
      </c>
      <c r="O893" s="1">
        <v>11</v>
      </c>
      <c r="P893" s="1">
        <v>1</v>
      </c>
      <c r="Q893" s="18">
        <v>353</v>
      </c>
    </row>
    <row r="894" spans="3:17" ht="25.2" x14ac:dyDescent="0.25">
      <c r="C894" s="112"/>
      <c r="D894" s="109"/>
      <c r="E894" s="9" t="s">
        <v>36</v>
      </c>
      <c r="F894" s="12"/>
      <c r="G894" s="8">
        <v>80</v>
      </c>
      <c r="H894" s="16">
        <v>60</v>
      </c>
      <c r="I894" s="1">
        <v>4</v>
      </c>
      <c r="J894" s="1">
        <v>43</v>
      </c>
      <c r="K894" s="1">
        <v>42</v>
      </c>
      <c r="L894" s="1">
        <v>46</v>
      </c>
      <c r="M894" s="1">
        <v>12</v>
      </c>
      <c r="N894" s="1">
        <v>3</v>
      </c>
      <c r="O894" s="1">
        <v>11</v>
      </c>
      <c r="P894" s="1">
        <v>0</v>
      </c>
      <c r="Q894" s="18">
        <v>69</v>
      </c>
    </row>
    <row r="895" spans="3:17" ht="25.2" x14ac:dyDescent="0.25">
      <c r="C895" s="112"/>
      <c r="D895" s="109"/>
      <c r="E895" s="9" t="s">
        <v>37</v>
      </c>
      <c r="F895" s="12"/>
      <c r="G895" s="13">
        <v>49</v>
      </c>
      <c r="H895" s="24">
        <v>35</v>
      </c>
      <c r="I895" s="3">
        <v>0</v>
      </c>
      <c r="J895" s="3">
        <v>20</v>
      </c>
      <c r="K895" s="3">
        <v>19</v>
      </c>
      <c r="L895" s="3">
        <v>25</v>
      </c>
      <c r="M895" s="3">
        <v>3</v>
      </c>
      <c r="N895" s="3">
        <v>4</v>
      </c>
      <c r="O895" s="3">
        <v>9</v>
      </c>
      <c r="P895" s="3">
        <v>0</v>
      </c>
      <c r="Q895" s="26">
        <v>40</v>
      </c>
    </row>
    <row r="896" spans="3:17" x14ac:dyDescent="0.25">
      <c r="C896" s="112"/>
      <c r="D896" s="109"/>
      <c r="E896" s="9" t="s">
        <v>38</v>
      </c>
      <c r="F896" s="12"/>
      <c r="G896" s="13">
        <v>1</v>
      </c>
      <c r="H896" s="24">
        <v>1</v>
      </c>
      <c r="I896" s="3">
        <v>0</v>
      </c>
      <c r="J896" s="3">
        <v>1</v>
      </c>
      <c r="K896" s="3">
        <v>1</v>
      </c>
      <c r="L896" s="3">
        <v>1</v>
      </c>
      <c r="M896" s="3">
        <v>0</v>
      </c>
      <c r="N896" s="3">
        <v>0</v>
      </c>
      <c r="O896" s="3">
        <v>0</v>
      </c>
      <c r="P896" s="3">
        <v>0</v>
      </c>
      <c r="Q896" s="26">
        <v>1</v>
      </c>
    </row>
    <row r="897" spans="3:17" ht="25.2" x14ac:dyDescent="0.25">
      <c r="C897" s="112"/>
      <c r="D897" s="108" t="s">
        <v>23</v>
      </c>
      <c r="E897" s="10" t="s">
        <v>34</v>
      </c>
      <c r="F897" s="11"/>
      <c r="G897" s="40">
        <v>45</v>
      </c>
      <c r="H897" s="44">
        <v>28</v>
      </c>
      <c r="I897" s="19">
        <v>1</v>
      </c>
      <c r="J897" s="19">
        <v>18</v>
      </c>
      <c r="K897" s="19">
        <v>15</v>
      </c>
      <c r="L897" s="19">
        <v>22</v>
      </c>
      <c r="M897" s="19">
        <v>7</v>
      </c>
      <c r="N897" s="19">
        <v>0</v>
      </c>
      <c r="O897" s="19">
        <v>10</v>
      </c>
      <c r="P897" s="19">
        <v>0</v>
      </c>
      <c r="Q897" s="45">
        <v>35</v>
      </c>
    </row>
    <row r="898" spans="3:17" ht="25.2" x14ac:dyDescent="0.25">
      <c r="C898" s="112"/>
      <c r="D898" s="109"/>
      <c r="E898" s="9" t="s">
        <v>35</v>
      </c>
      <c r="F898" s="12"/>
      <c r="G898" s="8">
        <v>258</v>
      </c>
      <c r="H898" s="16">
        <v>233</v>
      </c>
      <c r="I898" s="1">
        <v>29</v>
      </c>
      <c r="J898" s="1">
        <v>157</v>
      </c>
      <c r="K898" s="1">
        <v>37</v>
      </c>
      <c r="L898" s="1">
        <v>29</v>
      </c>
      <c r="M898" s="1">
        <v>74</v>
      </c>
      <c r="N898" s="1">
        <v>14</v>
      </c>
      <c r="O898" s="1">
        <v>11</v>
      </c>
      <c r="P898" s="1">
        <v>0</v>
      </c>
      <c r="Q898" s="18">
        <v>247</v>
      </c>
    </row>
    <row r="899" spans="3:17" ht="25.2" x14ac:dyDescent="0.25">
      <c r="C899" s="112"/>
      <c r="D899" s="109"/>
      <c r="E899" s="9" t="s">
        <v>36</v>
      </c>
      <c r="F899" s="12"/>
      <c r="G899" s="8">
        <v>127</v>
      </c>
      <c r="H899" s="16">
        <v>80</v>
      </c>
      <c r="I899" s="1">
        <v>14</v>
      </c>
      <c r="J899" s="1">
        <v>58</v>
      </c>
      <c r="K899" s="1">
        <v>48</v>
      </c>
      <c r="L899" s="1">
        <v>56</v>
      </c>
      <c r="M899" s="1">
        <v>12</v>
      </c>
      <c r="N899" s="1">
        <v>3</v>
      </c>
      <c r="O899" s="1">
        <v>19</v>
      </c>
      <c r="P899" s="1">
        <v>0</v>
      </c>
      <c r="Q899" s="18">
        <v>108</v>
      </c>
    </row>
    <row r="900" spans="3:17" ht="25.2" x14ac:dyDescent="0.25">
      <c r="C900" s="112"/>
      <c r="D900" s="109"/>
      <c r="E900" s="9" t="s">
        <v>37</v>
      </c>
      <c r="F900" s="12"/>
      <c r="G900" s="8">
        <v>129</v>
      </c>
      <c r="H900" s="16">
        <v>94</v>
      </c>
      <c r="I900" s="1">
        <v>8</v>
      </c>
      <c r="J900" s="1">
        <v>65</v>
      </c>
      <c r="K900" s="1">
        <v>45</v>
      </c>
      <c r="L900" s="1">
        <v>82</v>
      </c>
      <c r="M900" s="1">
        <v>12</v>
      </c>
      <c r="N900" s="1">
        <v>6</v>
      </c>
      <c r="O900" s="1">
        <v>8</v>
      </c>
      <c r="P900" s="1">
        <v>1</v>
      </c>
      <c r="Q900" s="18">
        <v>120</v>
      </c>
    </row>
    <row r="901" spans="3:17" x14ac:dyDescent="0.25">
      <c r="C901" s="112"/>
      <c r="D901" s="109"/>
      <c r="E901" s="9" t="s">
        <v>38</v>
      </c>
      <c r="F901" s="12"/>
      <c r="G901" s="13">
        <v>2</v>
      </c>
      <c r="H901" s="24">
        <v>1</v>
      </c>
      <c r="I901" s="3">
        <v>0</v>
      </c>
      <c r="J901" s="3">
        <v>0</v>
      </c>
      <c r="K901" s="3">
        <v>1</v>
      </c>
      <c r="L901" s="3">
        <v>0</v>
      </c>
      <c r="M901" s="3">
        <v>1</v>
      </c>
      <c r="N901" s="3">
        <v>0</v>
      </c>
      <c r="O901" s="3">
        <v>0</v>
      </c>
      <c r="P901" s="3">
        <v>0</v>
      </c>
      <c r="Q901" s="26">
        <v>2</v>
      </c>
    </row>
    <row r="902" spans="3:17" ht="25.2" x14ac:dyDescent="0.25">
      <c r="C902" s="108" t="s">
        <v>39</v>
      </c>
      <c r="D902" s="108" t="s">
        <v>25</v>
      </c>
      <c r="E902" s="10" t="s">
        <v>40</v>
      </c>
      <c r="F902" s="11"/>
      <c r="G902" s="14">
        <v>320</v>
      </c>
      <c r="H902" s="25">
        <v>203</v>
      </c>
      <c r="I902" s="4">
        <v>9</v>
      </c>
      <c r="J902" s="4">
        <v>132</v>
      </c>
      <c r="K902" s="4">
        <v>141</v>
      </c>
      <c r="L902" s="4">
        <v>169</v>
      </c>
      <c r="M902" s="4">
        <v>24</v>
      </c>
      <c r="N902" s="4">
        <v>12</v>
      </c>
      <c r="O902" s="4">
        <v>54</v>
      </c>
      <c r="P902" s="4">
        <v>1</v>
      </c>
      <c r="Q902" s="27">
        <v>265</v>
      </c>
    </row>
    <row r="903" spans="3:17" ht="25.2" x14ac:dyDescent="0.25">
      <c r="C903" s="112"/>
      <c r="D903" s="109"/>
      <c r="E903" s="9" t="s">
        <v>41</v>
      </c>
      <c r="F903" s="12"/>
      <c r="G903" s="8">
        <v>604</v>
      </c>
      <c r="H903" s="16">
        <v>541</v>
      </c>
      <c r="I903" s="1">
        <v>54</v>
      </c>
      <c r="J903" s="1">
        <v>372</v>
      </c>
      <c r="K903" s="1">
        <v>177</v>
      </c>
      <c r="L903" s="1">
        <v>265</v>
      </c>
      <c r="M903" s="1">
        <v>125</v>
      </c>
      <c r="N903" s="1">
        <v>24</v>
      </c>
      <c r="O903" s="1">
        <v>21</v>
      </c>
      <c r="P903" s="1">
        <v>1</v>
      </c>
      <c r="Q903" s="18">
        <v>582</v>
      </c>
    </row>
    <row r="904" spans="3:17" x14ac:dyDescent="0.25">
      <c r="C904" s="112"/>
      <c r="D904" s="109"/>
      <c r="E904" s="9" t="s">
        <v>42</v>
      </c>
      <c r="F904" s="12"/>
      <c r="G904" s="13">
        <v>20</v>
      </c>
      <c r="H904" s="24">
        <v>17</v>
      </c>
      <c r="I904" s="3">
        <v>2</v>
      </c>
      <c r="J904" s="3">
        <v>15</v>
      </c>
      <c r="K904" s="3">
        <v>8</v>
      </c>
      <c r="L904" s="3">
        <v>12</v>
      </c>
      <c r="M904" s="3">
        <v>9</v>
      </c>
      <c r="N904" s="3">
        <v>1</v>
      </c>
      <c r="O904" s="3">
        <v>1</v>
      </c>
      <c r="P904" s="3">
        <v>0</v>
      </c>
      <c r="Q904" s="26">
        <v>19</v>
      </c>
    </row>
    <row r="905" spans="3:17" x14ac:dyDescent="0.25">
      <c r="C905" s="112"/>
      <c r="D905" s="109"/>
      <c r="E905" s="9" t="s">
        <v>43</v>
      </c>
      <c r="F905" s="12"/>
      <c r="G905" s="8">
        <v>162</v>
      </c>
      <c r="H905" s="16">
        <v>143</v>
      </c>
      <c r="I905" s="1">
        <v>26</v>
      </c>
      <c r="J905" s="1">
        <v>102</v>
      </c>
      <c r="K905" s="1">
        <v>50</v>
      </c>
      <c r="L905" s="1">
        <v>89</v>
      </c>
      <c r="M905" s="1">
        <v>32</v>
      </c>
      <c r="N905" s="1">
        <v>8</v>
      </c>
      <c r="O905" s="1">
        <v>5</v>
      </c>
      <c r="P905" s="1">
        <v>0</v>
      </c>
      <c r="Q905" s="18">
        <v>157</v>
      </c>
    </row>
    <row r="906" spans="3:17" x14ac:dyDescent="0.25">
      <c r="C906" s="112"/>
      <c r="D906" s="109"/>
      <c r="E906" s="9" t="s">
        <v>44</v>
      </c>
      <c r="F906" s="12"/>
      <c r="G906" s="8">
        <v>50</v>
      </c>
      <c r="H906" s="16">
        <v>42</v>
      </c>
      <c r="I906" s="1">
        <v>25</v>
      </c>
      <c r="J906" s="1">
        <v>38</v>
      </c>
      <c r="K906" s="1">
        <v>21</v>
      </c>
      <c r="L906" s="1">
        <v>25</v>
      </c>
      <c r="M906" s="1">
        <v>13</v>
      </c>
      <c r="N906" s="1">
        <v>0</v>
      </c>
      <c r="O906" s="1">
        <v>1</v>
      </c>
      <c r="P906" s="1">
        <v>0</v>
      </c>
      <c r="Q906" s="18">
        <v>49</v>
      </c>
    </row>
    <row r="907" spans="3:17" ht="25.2" x14ac:dyDescent="0.25">
      <c r="C907" s="112"/>
      <c r="D907" s="109"/>
      <c r="E907" s="9" t="s">
        <v>45</v>
      </c>
      <c r="F907" s="12"/>
      <c r="G907" s="8">
        <v>53</v>
      </c>
      <c r="H907" s="16">
        <v>43</v>
      </c>
      <c r="I907" s="1">
        <v>3</v>
      </c>
      <c r="J907" s="1">
        <v>27</v>
      </c>
      <c r="K907" s="1">
        <v>17</v>
      </c>
      <c r="L907" s="1">
        <v>23</v>
      </c>
      <c r="M907" s="1">
        <v>10</v>
      </c>
      <c r="N907" s="1">
        <v>4</v>
      </c>
      <c r="O907" s="1">
        <v>3</v>
      </c>
      <c r="P907" s="1">
        <v>0</v>
      </c>
      <c r="Q907" s="18">
        <v>50</v>
      </c>
    </row>
    <row r="908" spans="3:17" x14ac:dyDescent="0.25">
      <c r="C908" s="112"/>
      <c r="D908" s="109"/>
      <c r="E908" s="9" t="s">
        <v>38</v>
      </c>
      <c r="F908" s="12"/>
      <c r="G908" s="13">
        <v>37</v>
      </c>
      <c r="H908" s="24">
        <v>30</v>
      </c>
      <c r="I908" s="3">
        <v>7</v>
      </c>
      <c r="J908" s="3">
        <v>19</v>
      </c>
      <c r="K908" s="3">
        <v>15</v>
      </c>
      <c r="L908" s="3">
        <v>23</v>
      </c>
      <c r="M908" s="3">
        <v>7</v>
      </c>
      <c r="N908" s="3">
        <v>1</v>
      </c>
      <c r="O908" s="3">
        <v>1</v>
      </c>
      <c r="P908" s="3">
        <v>0</v>
      </c>
      <c r="Q908" s="26">
        <v>36</v>
      </c>
    </row>
    <row r="909" spans="3:17" ht="25.2" x14ac:dyDescent="0.25">
      <c r="C909" s="112"/>
      <c r="D909" s="108" t="s">
        <v>22</v>
      </c>
      <c r="E909" s="10" t="s">
        <v>40</v>
      </c>
      <c r="F909" s="11"/>
      <c r="G909" s="14">
        <v>118</v>
      </c>
      <c r="H909" s="25">
        <v>82</v>
      </c>
      <c r="I909" s="4">
        <v>2</v>
      </c>
      <c r="J909" s="4">
        <v>42</v>
      </c>
      <c r="K909" s="4">
        <v>59</v>
      </c>
      <c r="L909" s="4">
        <v>59</v>
      </c>
      <c r="M909" s="4">
        <v>7</v>
      </c>
      <c r="N909" s="4">
        <v>6</v>
      </c>
      <c r="O909" s="4">
        <v>20</v>
      </c>
      <c r="P909" s="4">
        <v>0</v>
      </c>
      <c r="Q909" s="27">
        <v>98</v>
      </c>
    </row>
    <row r="910" spans="3:17" ht="25.2" x14ac:dyDescent="0.25">
      <c r="C910" s="112"/>
      <c r="D910" s="109"/>
      <c r="E910" s="9" t="s">
        <v>41</v>
      </c>
      <c r="F910" s="12"/>
      <c r="G910" s="8">
        <v>351</v>
      </c>
      <c r="H910" s="16">
        <v>312</v>
      </c>
      <c r="I910" s="1">
        <v>26</v>
      </c>
      <c r="J910" s="1">
        <v>218</v>
      </c>
      <c r="K910" s="1">
        <v>140</v>
      </c>
      <c r="L910" s="1">
        <v>234</v>
      </c>
      <c r="M910" s="1">
        <v>53</v>
      </c>
      <c r="N910" s="1">
        <v>11</v>
      </c>
      <c r="O910" s="1">
        <v>10</v>
      </c>
      <c r="P910" s="1">
        <v>1</v>
      </c>
      <c r="Q910" s="18">
        <v>340</v>
      </c>
    </row>
    <row r="911" spans="3:17" x14ac:dyDescent="0.25">
      <c r="C911" s="112"/>
      <c r="D911" s="109"/>
      <c r="E911" s="9" t="s">
        <v>42</v>
      </c>
      <c r="F911" s="12"/>
      <c r="G911" s="13">
        <v>9</v>
      </c>
      <c r="H911" s="24">
        <v>7</v>
      </c>
      <c r="I911" s="3">
        <v>2</v>
      </c>
      <c r="J911" s="3">
        <v>7</v>
      </c>
      <c r="K911" s="3">
        <v>4</v>
      </c>
      <c r="L911" s="3">
        <v>7</v>
      </c>
      <c r="M911" s="3">
        <v>3</v>
      </c>
      <c r="N911" s="3">
        <v>0</v>
      </c>
      <c r="O911" s="3">
        <v>1</v>
      </c>
      <c r="P911" s="3">
        <v>0</v>
      </c>
      <c r="Q911" s="26">
        <v>8</v>
      </c>
    </row>
    <row r="912" spans="3:17" x14ac:dyDescent="0.25">
      <c r="C912" s="112"/>
      <c r="D912" s="109"/>
      <c r="E912" s="9" t="s">
        <v>43</v>
      </c>
      <c r="F912" s="12"/>
      <c r="G912" s="8">
        <v>64</v>
      </c>
      <c r="H912" s="16">
        <v>55</v>
      </c>
      <c r="I912" s="1">
        <v>8</v>
      </c>
      <c r="J912" s="1">
        <v>45</v>
      </c>
      <c r="K912" s="1">
        <v>26</v>
      </c>
      <c r="L912" s="1">
        <v>48</v>
      </c>
      <c r="M912" s="1">
        <v>11</v>
      </c>
      <c r="N912" s="1">
        <v>4</v>
      </c>
      <c r="O912" s="1">
        <v>4</v>
      </c>
      <c r="P912" s="1">
        <v>0</v>
      </c>
      <c r="Q912" s="18">
        <v>60</v>
      </c>
    </row>
    <row r="913" spans="3:17" x14ac:dyDescent="0.25">
      <c r="C913" s="112"/>
      <c r="D913" s="109"/>
      <c r="E913" s="9" t="s">
        <v>44</v>
      </c>
      <c r="F913" s="12"/>
      <c r="G913" s="13">
        <v>19</v>
      </c>
      <c r="H913" s="24">
        <v>15</v>
      </c>
      <c r="I913" s="3">
        <v>7</v>
      </c>
      <c r="J913" s="3">
        <v>15</v>
      </c>
      <c r="K913" s="3">
        <v>11</v>
      </c>
      <c r="L913" s="3">
        <v>15</v>
      </c>
      <c r="M913" s="3">
        <v>5</v>
      </c>
      <c r="N913" s="3">
        <v>0</v>
      </c>
      <c r="O913" s="3">
        <v>1</v>
      </c>
      <c r="P913" s="3">
        <v>0</v>
      </c>
      <c r="Q913" s="26">
        <v>18</v>
      </c>
    </row>
    <row r="914" spans="3:17" ht="25.2" x14ac:dyDescent="0.25">
      <c r="C914" s="112"/>
      <c r="D914" s="109"/>
      <c r="E914" s="9" t="s">
        <v>45</v>
      </c>
      <c r="F914" s="12"/>
      <c r="G914" s="13">
        <v>30</v>
      </c>
      <c r="H914" s="24">
        <v>26</v>
      </c>
      <c r="I914" s="3">
        <v>0</v>
      </c>
      <c r="J914" s="3">
        <v>15</v>
      </c>
      <c r="K914" s="3">
        <v>12</v>
      </c>
      <c r="L914" s="3">
        <v>15</v>
      </c>
      <c r="M914" s="3">
        <v>5</v>
      </c>
      <c r="N914" s="3">
        <v>2</v>
      </c>
      <c r="O914" s="3">
        <v>1</v>
      </c>
      <c r="P914" s="3">
        <v>0</v>
      </c>
      <c r="Q914" s="26">
        <v>29</v>
      </c>
    </row>
    <row r="915" spans="3:17" x14ac:dyDescent="0.25">
      <c r="C915" s="112"/>
      <c r="D915" s="109"/>
      <c r="E915" s="9" t="s">
        <v>38</v>
      </c>
      <c r="F915" s="12"/>
      <c r="G915" s="13">
        <v>23</v>
      </c>
      <c r="H915" s="24">
        <v>19</v>
      </c>
      <c r="I915" s="3">
        <v>4</v>
      </c>
      <c r="J915" s="3">
        <v>13</v>
      </c>
      <c r="K915" s="3">
        <v>12</v>
      </c>
      <c r="L915" s="3">
        <v>18</v>
      </c>
      <c r="M915" s="3">
        <v>3</v>
      </c>
      <c r="N915" s="3">
        <v>0</v>
      </c>
      <c r="O915" s="3">
        <v>1</v>
      </c>
      <c r="P915" s="3">
        <v>0</v>
      </c>
      <c r="Q915" s="26">
        <v>22</v>
      </c>
    </row>
    <row r="916" spans="3:17" ht="25.2" x14ac:dyDescent="0.25">
      <c r="C916" s="112"/>
      <c r="D916" s="108" t="s">
        <v>23</v>
      </c>
      <c r="E916" s="10" t="s">
        <v>40</v>
      </c>
      <c r="F916" s="11"/>
      <c r="G916" s="14">
        <v>202</v>
      </c>
      <c r="H916" s="25">
        <v>121</v>
      </c>
      <c r="I916" s="4">
        <v>7</v>
      </c>
      <c r="J916" s="4">
        <v>90</v>
      </c>
      <c r="K916" s="4">
        <v>82</v>
      </c>
      <c r="L916" s="4">
        <v>110</v>
      </c>
      <c r="M916" s="4">
        <v>17</v>
      </c>
      <c r="N916" s="4">
        <v>6</v>
      </c>
      <c r="O916" s="4">
        <v>34</v>
      </c>
      <c r="P916" s="4">
        <v>1</v>
      </c>
      <c r="Q916" s="27">
        <v>167</v>
      </c>
    </row>
    <row r="917" spans="3:17" ht="25.2" x14ac:dyDescent="0.25">
      <c r="C917" s="112"/>
      <c r="D917" s="109"/>
      <c r="E917" s="9" t="s">
        <v>41</v>
      </c>
      <c r="F917" s="12"/>
      <c r="G917" s="8">
        <v>253</v>
      </c>
      <c r="H917" s="16">
        <v>229</v>
      </c>
      <c r="I917" s="1">
        <v>28</v>
      </c>
      <c r="J917" s="1">
        <v>154</v>
      </c>
      <c r="K917" s="1">
        <v>37</v>
      </c>
      <c r="L917" s="1">
        <v>31</v>
      </c>
      <c r="M917" s="1">
        <v>72</v>
      </c>
      <c r="N917" s="1">
        <v>13</v>
      </c>
      <c r="O917" s="1">
        <v>11</v>
      </c>
      <c r="P917" s="1">
        <v>0</v>
      </c>
      <c r="Q917" s="18">
        <v>242</v>
      </c>
    </row>
    <row r="918" spans="3:17" x14ac:dyDescent="0.25">
      <c r="C918" s="112"/>
      <c r="D918" s="109"/>
      <c r="E918" s="9" t="s">
        <v>42</v>
      </c>
      <c r="F918" s="12"/>
      <c r="G918" s="13">
        <v>11</v>
      </c>
      <c r="H918" s="24">
        <v>10</v>
      </c>
      <c r="I918" s="3">
        <v>0</v>
      </c>
      <c r="J918" s="3">
        <v>8</v>
      </c>
      <c r="K918" s="3">
        <v>4</v>
      </c>
      <c r="L918" s="3">
        <v>5</v>
      </c>
      <c r="M918" s="3">
        <v>6</v>
      </c>
      <c r="N918" s="3">
        <v>1</v>
      </c>
      <c r="O918" s="3">
        <v>0</v>
      </c>
      <c r="P918" s="3">
        <v>0</v>
      </c>
      <c r="Q918" s="26">
        <v>11</v>
      </c>
    </row>
    <row r="919" spans="3:17" x14ac:dyDescent="0.25">
      <c r="C919" s="112"/>
      <c r="D919" s="109"/>
      <c r="E919" s="9" t="s">
        <v>43</v>
      </c>
      <c r="F919" s="12"/>
      <c r="G919" s="8">
        <v>98</v>
      </c>
      <c r="H919" s="16">
        <v>88</v>
      </c>
      <c r="I919" s="1">
        <v>18</v>
      </c>
      <c r="J919" s="1">
        <v>57</v>
      </c>
      <c r="K919" s="1">
        <v>24</v>
      </c>
      <c r="L919" s="1">
        <v>41</v>
      </c>
      <c r="M919" s="1">
        <v>21</v>
      </c>
      <c r="N919" s="1">
        <v>4</v>
      </c>
      <c r="O919" s="1">
        <v>1</v>
      </c>
      <c r="P919" s="1">
        <v>0</v>
      </c>
      <c r="Q919" s="18">
        <v>97</v>
      </c>
    </row>
    <row r="920" spans="3:17" x14ac:dyDescent="0.25">
      <c r="C920" s="112"/>
      <c r="D920" s="109"/>
      <c r="E920" s="9" t="s">
        <v>44</v>
      </c>
      <c r="F920" s="12"/>
      <c r="G920" s="13">
        <v>31</v>
      </c>
      <c r="H920" s="24">
        <v>27</v>
      </c>
      <c r="I920" s="3">
        <v>18</v>
      </c>
      <c r="J920" s="3">
        <v>23</v>
      </c>
      <c r="K920" s="3">
        <v>10</v>
      </c>
      <c r="L920" s="3">
        <v>10</v>
      </c>
      <c r="M920" s="3">
        <v>8</v>
      </c>
      <c r="N920" s="3">
        <v>0</v>
      </c>
      <c r="O920" s="3">
        <v>0</v>
      </c>
      <c r="P920" s="3">
        <v>0</v>
      </c>
      <c r="Q920" s="26">
        <v>31</v>
      </c>
    </row>
    <row r="921" spans="3:17" ht="25.2" x14ac:dyDescent="0.25">
      <c r="C921" s="112"/>
      <c r="D921" s="109"/>
      <c r="E921" s="9" t="s">
        <v>45</v>
      </c>
      <c r="F921" s="12"/>
      <c r="G921" s="13">
        <v>23</v>
      </c>
      <c r="H921" s="24">
        <v>17</v>
      </c>
      <c r="I921" s="3">
        <v>3</v>
      </c>
      <c r="J921" s="3">
        <v>12</v>
      </c>
      <c r="K921" s="3">
        <v>5</v>
      </c>
      <c r="L921" s="3">
        <v>8</v>
      </c>
      <c r="M921" s="3">
        <v>5</v>
      </c>
      <c r="N921" s="3">
        <v>2</v>
      </c>
      <c r="O921" s="3">
        <v>2</v>
      </c>
      <c r="P921" s="3">
        <v>0</v>
      </c>
      <c r="Q921" s="26">
        <v>21</v>
      </c>
    </row>
    <row r="922" spans="3:17" x14ac:dyDescent="0.25">
      <c r="C922" s="112"/>
      <c r="D922" s="109"/>
      <c r="E922" s="9" t="s">
        <v>38</v>
      </c>
      <c r="F922" s="12"/>
      <c r="G922" s="13">
        <v>14</v>
      </c>
      <c r="H922" s="24">
        <v>11</v>
      </c>
      <c r="I922" s="3">
        <v>3</v>
      </c>
      <c r="J922" s="3">
        <v>6</v>
      </c>
      <c r="K922" s="3">
        <v>3</v>
      </c>
      <c r="L922" s="3">
        <v>5</v>
      </c>
      <c r="M922" s="3">
        <v>4</v>
      </c>
      <c r="N922" s="3">
        <v>1</v>
      </c>
      <c r="O922" s="3">
        <v>0</v>
      </c>
      <c r="P922" s="3">
        <v>0</v>
      </c>
      <c r="Q922" s="26">
        <v>14</v>
      </c>
    </row>
    <row r="923" spans="3:17" x14ac:dyDescent="0.25">
      <c r="C923" s="108" t="s">
        <v>46</v>
      </c>
      <c r="D923" s="106" t="s">
        <v>21</v>
      </c>
      <c r="E923" s="10" t="s">
        <v>47</v>
      </c>
      <c r="F923" s="11"/>
      <c r="G923" s="14">
        <v>815</v>
      </c>
      <c r="H923" s="25">
        <v>700</v>
      </c>
      <c r="I923" s="4">
        <v>66</v>
      </c>
      <c r="J923" s="4">
        <v>473</v>
      </c>
      <c r="K923" s="4">
        <v>282</v>
      </c>
      <c r="L923" s="4">
        <v>396</v>
      </c>
      <c r="M923" s="4">
        <v>144</v>
      </c>
      <c r="N923" s="4">
        <v>26</v>
      </c>
      <c r="O923" s="4">
        <v>47</v>
      </c>
      <c r="P923" s="4">
        <v>1</v>
      </c>
      <c r="Q923" s="27">
        <v>767</v>
      </c>
    </row>
    <row r="924" spans="3:17" ht="25.2" x14ac:dyDescent="0.25">
      <c r="C924" s="112"/>
      <c r="D924" s="107"/>
      <c r="E924" s="9" t="s">
        <v>48</v>
      </c>
      <c r="F924" s="12"/>
      <c r="G924" s="8">
        <v>86</v>
      </c>
      <c r="H924" s="16">
        <v>61</v>
      </c>
      <c r="I924" s="1">
        <v>6</v>
      </c>
      <c r="J924" s="1">
        <v>41</v>
      </c>
      <c r="K924" s="1">
        <v>22</v>
      </c>
      <c r="L924" s="1">
        <v>32</v>
      </c>
      <c r="M924" s="1">
        <v>12</v>
      </c>
      <c r="N924" s="1">
        <v>3</v>
      </c>
      <c r="O924" s="1">
        <v>11</v>
      </c>
      <c r="P924" s="1">
        <v>0</v>
      </c>
      <c r="Q924" s="18">
        <v>75</v>
      </c>
    </row>
    <row r="925" spans="3:17" x14ac:dyDescent="0.25">
      <c r="C925" s="112"/>
      <c r="D925" s="107"/>
      <c r="E925" s="9" t="s">
        <v>49</v>
      </c>
      <c r="F925" s="12"/>
      <c r="G925" s="13">
        <v>46</v>
      </c>
      <c r="H925" s="24">
        <v>30</v>
      </c>
      <c r="I925" s="3">
        <v>4</v>
      </c>
      <c r="J925" s="3">
        <v>15</v>
      </c>
      <c r="K925" s="3">
        <v>16</v>
      </c>
      <c r="L925" s="3">
        <v>19</v>
      </c>
      <c r="M925" s="3">
        <v>6</v>
      </c>
      <c r="N925" s="3">
        <v>3</v>
      </c>
      <c r="O925" s="3">
        <v>5</v>
      </c>
      <c r="P925" s="3">
        <v>0</v>
      </c>
      <c r="Q925" s="26">
        <v>41</v>
      </c>
    </row>
    <row r="926" spans="3:17" ht="25.2" x14ac:dyDescent="0.25">
      <c r="C926" s="112"/>
      <c r="D926" s="107"/>
      <c r="E926" s="9" t="s">
        <v>50</v>
      </c>
      <c r="F926" s="12"/>
      <c r="G926" s="8">
        <v>95</v>
      </c>
      <c r="H926" s="16">
        <v>58</v>
      </c>
      <c r="I926" s="1">
        <v>7</v>
      </c>
      <c r="J926" s="1">
        <v>43</v>
      </c>
      <c r="K926" s="1">
        <v>36</v>
      </c>
      <c r="L926" s="1">
        <v>50</v>
      </c>
      <c r="M926" s="1">
        <v>9</v>
      </c>
      <c r="N926" s="1">
        <v>7</v>
      </c>
      <c r="O926" s="1">
        <v>12</v>
      </c>
      <c r="P926" s="1">
        <v>0</v>
      </c>
      <c r="Q926" s="18">
        <v>83</v>
      </c>
    </row>
    <row r="927" spans="3:17" ht="25.2" x14ac:dyDescent="0.25">
      <c r="C927" s="112"/>
      <c r="D927" s="107"/>
      <c r="E927" s="9" t="s">
        <v>51</v>
      </c>
      <c r="F927" s="12"/>
      <c r="G927" s="13">
        <v>30</v>
      </c>
      <c r="H927" s="24">
        <v>16</v>
      </c>
      <c r="I927" s="3">
        <v>2</v>
      </c>
      <c r="J927" s="3">
        <v>12</v>
      </c>
      <c r="K927" s="3">
        <v>10</v>
      </c>
      <c r="L927" s="3">
        <v>20</v>
      </c>
      <c r="M927" s="3">
        <v>1</v>
      </c>
      <c r="N927" s="3">
        <v>2</v>
      </c>
      <c r="O927" s="3">
        <v>5</v>
      </c>
      <c r="P927" s="3">
        <v>0</v>
      </c>
      <c r="Q927" s="26">
        <v>25</v>
      </c>
    </row>
    <row r="928" spans="3:17" x14ac:dyDescent="0.25">
      <c r="C928" s="112"/>
      <c r="D928" s="107"/>
      <c r="E928" s="9" t="s">
        <v>52</v>
      </c>
      <c r="F928" s="12"/>
      <c r="G928" s="13">
        <v>8</v>
      </c>
      <c r="H928" s="24">
        <v>4</v>
      </c>
      <c r="I928" s="3">
        <v>0</v>
      </c>
      <c r="J928" s="3">
        <v>3</v>
      </c>
      <c r="K928" s="3">
        <v>3</v>
      </c>
      <c r="L928" s="3">
        <v>3</v>
      </c>
      <c r="M928" s="3">
        <v>0</v>
      </c>
      <c r="N928" s="3">
        <v>0</v>
      </c>
      <c r="O928" s="3">
        <v>1</v>
      </c>
      <c r="P928" s="3">
        <v>1</v>
      </c>
      <c r="Q928" s="26">
        <v>6</v>
      </c>
    </row>
    <row r="929" spans="2:17" x14ac:dyDescent="0.25">
      <c r="C929" s="112"/>
      <c r="D929" s="107"/>
      <c r="E929" s="9" t="s">
        <v>53</v>
      </c>
      <c r="F929" s="12"/>
      <c r="G929" s="13">
        <v>23</v>
      </c>
      <c r="H929" s="24">
        <v>18</v>
      </c>
      <c r="I929" s="3">
        <v>1</v>
      </c>
      <c r="J929" s="3">
        <v>8</v>
      </c>
      <c r="K929" s="3">
        <v>5</v>
      </c>
      <c r="L929" s="3">
        <v>6</v>
      </c>
      <c r="M929" s="3">
        <v>4</v>
      </c>
      <c r="N929" s="3">
        <v>3</v>
      </c>
      <c r="O929" s="3">
        <v>3</v>
      </c>
      <c r="P929" s="3">
        <v>0</v>
      </c>
      <c r="Q929" s="26">
        <v>20</v>
      </c>
    </row>
    <row r="930" spans="2:17" x14ac:dyDescent="0.25">
      <c r="C930" s="112"/>
      <c r="D930" s="107"/>
      <c r="E930" s="9" t="s">
        <v>38</v>
      </c>
      <c r="F930" s="12"/>
      <c r="G930" s="13">
        <v>1</v>
      </c>
      <c r="H930" s="24">
        <v>1</v>
      </c>
      <c r="I930" s="3">
        <v>0</v>
      </c>
      <c r="J930" s="3">
        <v>1</v>
      </c>
      <c r="K930" s="3">
        <v>1</v>
      </c>
      <c r="L930" s="3">
        <v>1</v>
      </c>
      <c r="M930" s="3">
        <v>1</v>
      </c>
      <c r="N930" s="3">
        <v>0</v>
      </c>
      <c r="O930" s="3">
        <v>0</v>
      </c>
      <c r="P930" s="3">
        <v>0</v>
      </c>
      <c r="Q930" s="26">
        <v>1</v>
      </c>
    </row>
    <row r="931" spans="2:17" x14ac:dyDescent="0.25">
      <c r="C931" s="112"/>
      <c r="D931" s="107"/>
      <c r="E931" s="9" t="s">
        <v>54</v>
      </c>
      <c r="F931" s="12"/>
      <c r="G931" s="8">
        <v>901</v>
      </c>
      <c r="H931" s="16">
        <v>761</v>
      </c>
      <c r="I931" s="1">
        <v>72</v>
      </c>
      <c r="J931" s="1">
        <v>514</v>
      </c>
      <c r="K931" s="1">
        <v>304</v>
      </c>
      <c r="L931" s="1">
        <v>428</v>
      </c>
      <c r="M931" s="1">
        <v>156</v>
      </c>
      <c r="N931" s="1">
        <v>29</v>
      </c>
      <c r="O931" s="1">
        <v>58</v>
      </c>
      <c r="P931" s="1">
        <v>1</v>
      </c>
      <c r="Q931" s="18">
        <v>842</v>
      </c>
    </row>
    <row r="932" spans="2:17" x14ac:dyDescent="0.25">
      <c r="C932" s="112"/>
      <c r="D932" s="107"/>
      <c r="E932" s="9" t="s">
        <v>55</v>
      </c>
      <c r="F932" s="12"/>
      <c r="G932" s="8">
        <v>171</v>
      </c>
      <c r="H932" s="16">
        <v>104</v>
      </c>
      <c r="I932" s="1">
        <v>13</v>
      </c>
      <c r="J932" s="1">
        <v>70</v>
      </c>
      <c r="K932" s="1">
        <v>62</v>
      </c>
      <c r="L932" s="1">
        <v>89</v>
      </c>
      <c r="M932" s="1">
        <v>16</v>
      </c>
      <c r="N932" s="1">
        <v>12</v>
      </c>
      <c r="O932" s="1">
        <v>22</v>
      </c>
      <c r="P932" s="1">
        <v>0</v>
      </c>
      <c r="Q932" s="18">
        <v>149</v>
      </c>
    </row>
    <row r="933" spans="2:17" x14ac:dyDescent="0.25">
      <c r="C933" s="108" t="s">
        <v>56</v>
      </c>
      <c r="D933" s="106" t="s">
        <v>21</v>
      </c>
      <c r="E933" s="10" t="s">
        <v>57</v>
      </c>
      <c r="F933" s="11"/>
      <c r="G933" s="14">
        <v>465</v>
      </c>
      <c r="H933" s="25">
        <v>368</v>
      </c>
      <c r="I933" s="4">
        <v>40</v>
      </c>
      <c r="J933" s="4">
        <v>262</v>
      </c>
      <c r="K933" s="4">
        <v>167</v>
      </c>
      <c r="L933" s="4">
        <v>230</v>
      </c>
      <c r="M933" s="4">
        <v>74</v>
      </c>
      <c r="N933" s="4">
        <v>23</v>
      </c>
      <c r="O933" s="4">
        <v>35</v>
      </c>
      <c r="P933" s="4">
        <v>1</v>
      </c>
      <c r="Q933" s="27">
        <v>429</v>
      </c>
    </row>
    <row r="934" spans="2:17" x14ac:dyDescent="0.25">
      <c r="C934" s="112"/>
      <c r="D934" s="107"/>
      <c r="E934" s="9" t="s">
        <v>58</v>
      </c>
      <c r="F934" s="12"/>
      <c r="G934" s="8">
        <v>396</v>
      </c>
      <c r="H934" s="16">
        <v>323</v>
      </c>
      <c r="I934" s="1">
        <v>25</v>
      </c>
      <c r="J934" s="1">
        <v>203</v>
      </c>
      <c r="K934" s="1">
        <v>138</v>
      </c>
      <c r="L934" s="1">
        <v>191</v>
      </c>
      <c r="M934" s="1">
        <v>64</v>
      </c>
      <c r="N934" s="1">
        <v>15</v>
      </c>
      <c r="O934" s="1">
        <v>32</v>
      </c>
      <c r="P934" s="1">
        <v>0</v>
      </c>
      <c r="Q934" s="18">
        <v>364</v>
      </c>
    </row>
    <row r="935" spans="2:17" x14ac:dyDescent="0.25">
      <c r="C935" s="112"/>
      <c r="D935" s="107"/>
      <c r="E935" s="9" t="s">
        <v>59</v>
      </c>
      <c r="F935" s="12"/>
      <c r="G935" s="8">
        <v>90</v>
      </c>
      <c r="H935" s="16">
        <v>66</v>
      </c>
      <c r="I935" s="1">
        <v>12</v>
      </c>
      <c r="J935" s="1">
        <v>46</v>
      </c>
      <c r="K935" s="1">
        <v>25</v>
      </c>
      <c r="L935" s="1">
        <v>35</v>
      </c>
      <c r="M935" s="1">
        <v>18</v>
      </c>
      <c r="N935" s="1">
        <v>1</v>
      </c>
      <c r="O935" s="1">
        <v>7</v>
      </c>
      <c r="P935" s="1">
        <v>1</v>
      </c>
      <c r="Q935" s="18">
        <v>82</v>
      </c>
    </row>
    <row r="936" spans="2:17" x14ac:dyDescent="0.25">
      <c r="C936" s="112"/>
      <c r="D936" s="107"/>
      <c r="E936" s="9" t="s">
        <v>60</v>
      </c>
      <c r="F936" s="12"/>
      <c r="G936" s="8">
        <v>153</v>
      </c>
      <c r="H936" s="16">
        <v>131</v>
      </c>
      <c r="I936" s="1">
        <v>9</v>
      </c>
      <c r="J936" s="1">
        <v>85</v>
      </c>
      <c r="K936" s="1">
        <v>45</v>
      </c>
      <c r="L936" s="1">
        <v>71</v>
      </c>
      <c r="M936" s="1">
        <v>21</v>
      </c>
      <c r="N936" s="1">
        <v>5</v>
      </c>
      <c r="O936" s="1">
        <v>10</v>
      </c>
      <c r="P936" s="1">
        <v>0</v>
      </c>
      <c r="Q936" s="18">
        <v>143</v>
      </c>
    </row>
    <row r="937" spans="2:17" x14ac:dyDescent="0.25">
      <c r="C937" s="108" t="s">
        <v>61</v>
      </c>
      <c r="D937" s="106" t="s">
        <v>21</v>
      </c>
      <c r="E937" s="10" t="s">
        <v>62</v>
      </c>
      <c r="F937" s="11"/>
      <c r="G937" s="14">
        <v>205</v>
      </c>
      <c r="H937" s="25">
        <v>154</v>
      </c>
      <c r="I937" s="4">
        <v>16</v>
      </c>
      <c r="J937" s="4">
        <v>114</v>
      </c>
      <c r="K937" s="4">
        <v>73</v>
      </c>
      <c r="L937" s="4">
        <v>93</v>
      </c>
      <c r="M937" s="4">
        <v>38</v>
      </c>
      <c r="N937" s="4">
        <v>11</v>
      </c>
      <c r="O937" s="4">
        <v>18</v>
      </c>
      <c r="P937" s="4">
        <v>0</v>
      </c>
      <c r="Q937" s="27">
        <v>187</v>
      </c>
    </row>
    <row r="938" spans="2:17" x14ac:dyDescent="0.25">
      <c r="C938" s="109"/>
      <c r="D938" s="107"/>
      <c r="E938" s="9" t="s">
        <v>63</v>
      </c>
      <c r="F938" s="12"/>
      <c r="G938" s="8">
        <v>256</v>
      </c>
      <c r="H938" s="16">
        <v>209</v>
      </c>
      <c r="I938" s="1">
        <v>23</v>
      </c>
      <c r="J938" s="1">
        <v>136</v>
      </c>
      <c r="K938" s="1">
        <v>83</v>
      </c>
      <c r="L938" s="1">
        <v>113</v>
      </c>
      <c r="M938" s="1">
        <v>36</v>
      </c>
      <c r="N938" s="1">
        <v>8</v>
      </c>
      <c r="O938" s="1">
        <v>25</v>
      </c>
      <c r="P938" s="1">
        <v>1</v>
      </c>
      <c r="Q938" s="18">
        <v>230</v>
      </c>
    </row>
    <row r="939" spans="2:17" x14ac:dyDescent="0.25">
      <c r="C939" s="109"/>
      <c r="D939" s="107"/>
      <c r="E939" s="9" t="s">
        <v>64</v>
      </c>
      <c r="F939" s="12"/>
      <c r="G939" s="8">
        <v>404</v>
      </c>
      <c r="H939" s="16">
        <v>340</v>
      </c>
      <c r="I939" s="1">
        <v>31</v>
      </c>
      <c r="J939" s="1">
        <v>224</v>
      </c>
      <c r="K939" s="1">
        <v>126</v>
      </c>
      <c r="L939" s="1">
        <v>197</v>
      </c>
      <c r="M939" s="1">
        <v>69</v>
      </c>
      <c r="N939" s="1">
        <v>14</v>
      </c>
      <c r="O939" s="1">
        <v>23</v>
      </c>
      <c r="P939" s="1">
        <v>0</v>
      </c>
      <c r="Q939" s="18">
        <v>381</v>
      </c>
    </row>
    <row r="940" spans="2:17" x14ac:dyDescent="0.25">
      <c r="C940" s="113"/>
      <c r="D940" s="110"/>
      <c r="E940" s="56" t="s">
        <v>65</v>
      </c>
      <c r="F940" s="48"/>
      <c r="G940" s="61">
        <v>239</v>
      </c>
      <c r="H940" s="65">
        <v>185</v>
      </c>
      <c r="I940" s="35">
        <v>16</v>
      </c>
      <c r="J940" s="35">
        <v>122</v>
      </c>
      <c r="K940" s="35">
        <v>93</v>
      </c>
      <c r="L940" s="35">
        <v>124</v>
      </c>
      <c r="M940" s="35">
        <v>34</v>
      </c>
      <c r="N940" s="35">
        <v>11</v>
      </c>
      <c r="O940" s="35">
        <v>18</v>
      </c>
      <c r="P940" s="35">
        <v>1</v>
      </c>
      <c r="Q940" s="66">
        <v>220</v>
      </c>
    </row>
    <row r="942" spans="2:17" x14ac:dyDescent="0.25">
      <c r="B942" s="54" t="str">
        <f xml:space="preserve"> HYPERLINK("#'目次'!B18", "[12]")</f>
        <v>[12]</v>
      </c>
      <c r="C942" s="42" t="s">
        <v>179</v>
      </c>
    </row>
    <row r="945" spans="3:15" x14ac:dyDescent="0.25">
      <c r="C945" s="42" t="s">
        <v>14</v>
      </c>
    </row>
    <row r="946" spans="3:15" ht="37.799999999999997" x14ac:dyDescent="0.25">
      <c r="C946" s="102"/>
      <c r="D946" s="103"/>
      <c r="E946" s="103"/>
      <c r="F946" s="103"/>
      <c r="G946" s="53" t="s">
        <v>15</v>
      </c>
      <c r="H946" s="50" t="s">
        <v>180</v>
      </c>
      <c r="I946" s="21" t="s">
        <v>181</v>
      </c>
      <c r="J946" s="21" t="s">
        <v>182</v>
      </c>
      <c r="K946" s="21" t="s">
        <v>183</v>
      </c>
      <c r="L946" s="21" t="s">
        <v>184</v>
      </c>
      <c r="M946" s="21" t="s">
        <v>185</v>
      </c>
      <c r="N946" s="21" t="s">
        <v>38</v>
      </c>
      <c r="O946" s="57" t="s">
        <v>186</v>
      </c>
    </row>
    <row r="947" spans="3:15" x14ac:dyDescent="0.25">
      <c r="C947" s="104"/>
      <c r="D947" s="105"/>
      <c r="E947" s="105"/>
      <c r="F947" s="105"/>
      <c r="G947" s="47"/>
      <c r="H947" s="60"/>
      <c r="I947" s="22"/>
      <c r="J947" s="22"/>
      <c r="K947" s="22"/>
      <c r="L947" s="22"/>
      <c r="M947" s="22"/>
      <c r="N947" s="22"/>
      <c r="O947" s="55"/>
    </row>
    <row r="948" spans="3:15" x14ac:dyDescent="0.25">
      <c r="C948" s="52"/>
      <c r="D948" s="49"/>
      <c r="E948" s="46" t="s">
        <v>15</v>
      </c>
      <c r="F948" s="51"/>
      <c r="G948" s="59">
        <v>1104</v>
      </c>
      <c r="H948" s="31">
        <v>327</v>
      </c>
      <c r="I948" s="31">
        <v>330</v>
      </c>
      <c r="J948" s="31">
        <v>114</v>
      </c>
      <c r="K948" s="31">
        <v>50</v>
      </c>
      <c r="L948" s="31">
        <v>22</v>
      </c>
      <c r="M948" s="31">
        <v>246</v>
      </c>
      <c r="N948" s="31">
        <v>15</v>
      </c>
      <c r="O948" s="67">
        <v>843</v>
      </c>
    </row>
    <row r="949" spans="3:15" x14ac:dyDescent="0.25">
      <c r="C949" s="111" t="s">
        <v>20</v>
      </c>
      <c r="D949" s="106" t="s">
        <v>21</v>
      </c>
      <c r="E949" s="10" t="s">
        <v>22</v>
      </c>
      <c r="F949" s="11"/>
      <c r="G949" s="14">
        <v>543</v>
      </c>
      <c r="H949" s="25">
        <v>122</v>
      </c>
      <c r="I949" s="4">
        <v>168</v>
      </c>
      <c r="J949" s="4">
        <v>69</v>
      </c>
      <c r="K949" s="4">
        <v>33</v>
      </c>
      <c r="L949" s="4">
        <v>14</v>
      </c>
      <c r="M949" s="4">
        <v>129</v>
      </c>
      <c r="N949" s="4">
        <v>8</v>
      </c>
      <c r="O949" s="27">
        <v>406</v>
      </c>
    </row>
    <row r="950" spans="3:15" x14ac:dyDescent="0.25">
      <c r="C950" s="112"/>
      <c r="D950" s="107"/>
      <c r="E950" s="9" t="s">
        <v>23</v>
      </c>
      <c r="F950" s="12"/>
      <c r="G950" s="8">
        <v>561</v>
      </c>
      <c r="H950" s="16">
        <v>205</v>
      </c>
      <c r="I950" s="1">
        <v>162</v>
      </c>
      <c r="J950" s="1">
        <v>45</v>
      </c>
      <c r="K950" s="1">
        <v>17</v>
      </c>
      <c r="L950" s="1">
        <v>8</v>
      </c>
      <c r="M950" s="1">
        <v>117</v>
      </c>
      <c r="N950" s="1">
        <v>7</v>
      </c>
      <c r="O950" s="18">
        <v>437</v>
      </c>
    </row>
    <row r="951" spans="3:15" x14ac:dyDescent="0.25">
      <c r="C951" s="108" t="s">
        <v>24</v>
      </c>
      <c r="D951" s="108" t="s">
        <v>25</v>
      </c>
      <c r="E951" s="10" t="s">
        <v>26</v>
      </c>
      <c r="F951" s="11"/>
      <c r="G951" s="14">
        <v>261</v>
      </c>
      <c r="H951" s="25">
        <v>86</v>
      </c>
      <c r="I951" s="4">
        <v>67</v>
      </c>
      <c r="J951" s="4">
        <v>19</v>
      </c>
      <c r="K951" s="4">
        <v>7</v>
      </c>
      <c r="L951" s="4">
        <v>7</v>
      </c>
      <c r="M951" s="4">
        <v>73</v>
      </c>
      <c r="N951" s="4">
        <v>2</v>
      </c>
      <c r="O951" s="27">
        <v>186</v>
      </c>
    </row>
    <row r="952" spans="3:15" x14ac:dyDescent="0.25">
      <c r="C952" s="112"/>
      <c r="D952" s="109"/>
      <c r="E952" s="9" t="s">
        <v>27</v>
      </c>
      <c r="F952" s="12"/>
      <c r="G952" s="8">
        <v>267</v>
      </c>
      <c r="H952" s="16">
        <v>64</v>
      </c>
      <c r="I952" s="1">
        <v>82</v>
      </c>
      <c r="J952" s="1">
        <v>31</v>
      </c>
      <c r="K952" s="1">
        <v>16</v>
      </c>
      <c r="L952" s="1">
        <v>7</v>
      </c>
      <c r="M952" s="1">
        <v>60</v>
      </c>
      <c r="N952" s="1">
        <v>7</v>
      </c>
      <c r="O952" s="18">
        <v>200</v>
      </c>
    </row>
    <row r="953" spans="3:15" x14ac:dyDescent="0.25">
      <c r="C953" s="112"/>
      <c r="D953" s="109"/>
      <c r="E953" s="9" t="s">
        <v>28</v>
      </c>
      <c r="F953" s="12"/>
      <c r="G953" s="8">
        <v>261</v>
      </c>
      <c r="H953" s="16">
        <v>73</v>
      </c>
      <c r="I953" s="1">
        <v>85</v>
      </c>
      <c r="J953" s="1">
        <v>29</v>
      </c>
      <c r="K953" s="1">
        <v>10</v>
      </c>
      <c r="L953" s="1">
        <v>5</v>
      </c>
      <c r="M953" s="1">
        <v>58</v>
      </c>
      <c r="N953" s="1">
        <v>1</v>
      </c>
      <c r="O953" s="18">
        <v>202</v>
      </c>
    </row>
    <row r="954" spans="3:15" x14ac:dyDescent="0.25">
      <c r="C954" s="112"/>
      <c r="D954" s="109"/>
      <c r="E954" s="9" t="s">
        <v>29</v>
      </c>
      <c r="F954" s="12"/>
      <c r="G954" s="8">
        <v>195</v>
      </c>
      <c r="H954" s="16">
        <v>59</v>
      </c>
      <c r="I954" s="1">
        <v>63</v>
      </c>
      <c r="J954" s="1">
        <v>21</v>
      </c>
      <c r="K954" s="1">
        <v>11</v>
      </c>
      <c r="L954" s="1">
        <v>2</v>
      </c>
      <c r="M954" s="1">
        <v>36</v>
      </c>
      <c r="N954" s="1">
        <v>3</v>
      </c>
      <c r="O954" s="18">
        <v>156</v>
      </c>
    </row>
    <row r="955" spans="3:15" x14ac:dyDescent="0.25">
      <c r="C955" s="112"/>
      <c r="D955" s="109"/>
      <c r="E955" s="9" t="s">
        <v>30</v>
      </c>
      <c r="F955" s="12"/>
      <c r="G955" s="8">
        <v>120</v>
      </c>
      <c r="H955" s="16">
        <v>45</v>
      </c>
      <c r="I955" s="1">
        <v>33</v>
      </c>
      <c r="J955" s="1">
        <v>14</v>
      </c>
      <c r="K955" s="1">
        <v>6</v>
      </c>
      <c r="L955" s="1">
        <v>1</v>
      </c>
      <c r="M955" s="1">
        <v>19</v>
      </c>
      <c r="N955" s="1">
        <v>2</v>
      </c>
      <c r="O955" s="18">
        <v>99</v>
      </c>
    </row>
    <row r="956" spans="3:15" x14ac:dyDescent="0.25">
      <c r="C956" s="112"/>
      <c r="D956" s="109"/>
      <c r="E956" s="9" t="s">
        <v>31</v>
      </c>
      <c r="F956" s="12"/>
      <c r="G956" s="8">
        <v>843</v>
      </c>
      <c r="H956" s="16">
        <v>241</v>
      </c>
      <c r="I956" s="1">
        <v>263</v>
      </c>
      <c r="J956" s="1">
        <v>95</v>
      </c>
      <c r="K956" s="1">
        <v>43</v>
      </c>
      <c r="L956" s="1">
        <v>15</v>
      </c>
      <c r="M956" s="1">
        <v>173</v>
      </c>
      <c r="N956" s="1">
        <v>13</v>
      </c>
      <c r="O956" s="18">
        <v>657</v>
      </c>
    </row>
    <row r="957" spans="3:15" x14ac:dyDescent="0.25">
      <c r="C957" s="112"/>
      <c r="D957" s="109"/>
      <c r="E957" s="9" t="s">
        <v>32</v>
      </c>
      <c r="F957" s="12"/>
      <c r="G957" s="8">
        <v>315</v>
      </c>
      <c r="H957" s="16">
        <v>104</v>
      </c>
      <c r="I957" s="1">
        <v>96</v>
      </c>
      <c r="J957" s="1">
        <v>35</v>
      </c>
      <c r="K957" s="1">
        <v>17</v>
      </c>
      <c r="L957" s="1">
        <v>3</v>
      </c>
      <c r="M957" s="1">
        <v>55</v>
      </c>
      <c r="N957" s="1">
        <v>5</v>
      </c>
      <c r="O957" s="18">
        <v>255</v>
      </c>
    </row>
    <row r="958" spans="3:15" x14ac:dyDescent="0.25">
      <c r="C958" s="112"/>
      <c r="D958" s="108" t="s">
        <v>22</v>
      </c>
      <c r="E958" s="10" t="s">
        <v>26</v>
      </c>
      <c r="F958" s="11"/>
      <c r="G958" s="14">
        <v>120</v>
      </c>
      <c r="H958" s="25">
        <v>24</v>
      </c>
      <c r="I958" s="4">
        <v>38</v>
      </c>
      <c r="J958" s="4">
        <v>13</v>
      </c>
      <c r="K958" s="4">
        <v>5</v>
      </c>
      <c r="L958" s="4">
        <v>3</v>
      </c>
      <c r="M958" s="4">
        <v>37</v>
      </c>
      <c r="N958" s="4">
        <v>0</v>
      </c>
      <c r="O958" s="27">
        <v>83</v>
      </c>
    </row>
    <row r="959" spans="3:15" x14ac:dyDescent="0.25">
      <c r="C959" s="112"/>
      <c r="D959" s="109"/>
      <c r="E959" s="9" t="s">
        <v>27</v>
      </c>
      <c r="F959" s="12"/>
      <c r="G959" s="8">
        <v>159</v>
      </c>
      <c r="H959" s="16">
        <v>29</v>
      </c>
      <c r="I959" s="1">
        <v>49</v>
      </c>
      <c r="J959" s="1">
        <v>22</v>
      </c>
      <c r="K959" s="1">
        <v>12</v>
      </c>
      <c r="L959" s="1">
        <v>5</v>
      </c>
      <c r="M959" s="1">
        <v>38</v>
      </c>
      <c r="N959" s="1">
        <v>4</v>
      </c>
      <c r="O959" s="18">
        <v>117</v>
      </c>
    </row>
    <row r="960" spans="3:15" x14ac:dyDescent="0.25">
      <c r="C960" s="112"/>
      <c r="D960" s="109"/>
      <c r="E960" s="9" t="s">
        <v>28</v>
      </c>
      <c r="F960" s="12"/>
      <c r="G960" s="8">
        <v>113</v>
      </c>
      <c r="H960" s="16">
        <v>26</v>
      </c>
      <c r="I960" s="1">
        <v>35</v>
      </c>
      <c r="J960" s="1">
        <v>15</v>
      </c>
      <c r="K960" s="1">
        <v>5</v>
      </c>
      <c r="L960" s="1">
        <v>5</v>
      </c>
      <c r="M960" s="1">
        <v>26</v>
      </c>
      <c r="N960" s="1">
        <v>1</v>
      </c>
      <c r="O960" s="18">
        <v>86</v>
      </c>
    </row>
    <row r="961" spans="3:15" x14ac:dyDescent="0.25">
      <c r="C961" s="112"/>
      <c r="D961" s="109"/>
      <c r="E961" s="9" t="s">
        <v>29</v>
      </c>
      <c r="F961" s="12"/>
      <c r="G961" s="8">
        <v>94</v>
      </c>
      <c r="H961" s="16">
        <v>22</v>
      </c>
      <c r="I961" s="1">
        <v>34</v>
      </c>
      <c r="J961" s="1">
        <v>10</v>
      </c>
      <c r="K961" s="1">
        <v>8</v>
      </c>
      <c r="L961" s="1">
        <v>1</v>
      </c>
      <c r="M961" s="1">
        <v>18</v>
      </c>
      <c r="N961" s="1">
        <v>1</v>
      </c>
      <c r="O961" s="18">
        <v>75</v>
      </c>
    </row>
    <row r="962" spans="3:15" x14ac:dyDescent="0.25">
      <c r="C962" s="112"/>
      <c r="D962" s="109"/>
      <c r="E962" s="9" t="s">
        <v>30</v>
      </c>
      <c r="F962" s="12"/>
      <c r="G962" s="8">
        <v>57</v>
      </c>
      <c r="H962" s="16">
        <v>21</v>
      </c>
      <c r="I962" s="1">
        <v>12</v>
      </c>
      <c r="J962" s="1">
        <v>9</v>
      </c>
      <c r="K962" s="1">
        <v>3</v>
      </c>
      <c r="L962" s="1">
        <v>0</v>
      </c>
      <c r="M962" s="1">
        <v>10</v>
      </c>
      <c r="N962" s="1">
        <v>2</v>
      </c>
      <c r="O962" s="18">
        <v>45</v>
      </c>
    </row>
    <row r="963" spans="3:15" x14ac:dyDescent="0.25">
      <c r="C963" s="112"/>
      <c r="D963" s="109"/>
      <c r="E963" s="9" t="s">
        <v>31</v>
      </c>
      <c r="F963" s="12"/>
      <c r="G963" s="8">
        <v>423</v>
      </c>
      <c r="H963" s="16">
        <v>98</v>
      </c>
      <c r="I963" s="1">
        <v>130</v>
      </c>
      <c r="J963" s="1">
        <v>56</v>
      </c>
      <c r="K963" s="1">
        <v>28</v>
      </c>
      <c r="L963" s="1">
        <v>11</v>
      </c>
      <c r="M963" s="1">
        <v>92</v>
      </c>
      <c r="N963" s="1">
        <v>8</v>
      </c>
      <c r="O963" s="18">
        <v>323</v>
      </c>
    </row>
    <row r="964" spans="3:15" x14ac:dyDescent="0.25">
      <c r="C964" s="112"/>
      <c r="D964" s="109"/>
      <c r="E964" s="9" t="s">
        <v>32</v>
      </c>
      <c r="F964" s="12"/>
      <c r="G964" s="8">
        <v>151</v>
      </c>
      <c r="H964" s="16">
        <v>43</v>
      </c>
      <c r="I964" s="1">
        <v>46</v>
      </c>
      <c r="J964" s="1">
        <v>19</v>
      </c>
      <c r="K964" s="1">
        <v>11</v>
      </c>
      <c r="L964" s="1">
        <v>1</v>
      </c>
      <c r="M964" s="1">
        <v>28</v>
      </c>
      <c r="N964" s="1">
        <v>3</v>
      </c>
      <c r="O964" s="18">
        <v>120</v>
      </c>
    </row>
    <row r="965" spans="3:15" x14ac:dyDescent="0.25">
      <c r="C965" s="112"/>
      <c r="D965" s="108" t="s">
        <v>23</v>
      </c>
      <c r="E965" s="10" t="s">
        <v>26</v>
      </c>
      <c r="F965" s="11"/>
      <c r="G965" s="14">
        <v>141</v>
      </c>
      <c r="H965" s="25">
        <v>62</v>
      </c>
      <c r="I965" s="4">
        <v>29</v>
      </c>
      <c r="J965" s="4">
        <v>6</v>
      </c>
      <c r="K965" s="4">
        <v>2</v>
      </c>
      <c r="L965" s="4">
        <v>4</v>
      </c>
      <c r="M965" s="4">
        <v>36</v>
      </c>
      <c r="N965" s="4">
        <v>2</v>
      </c>
      <c r="O965" s="27">
        <v>103</v>
      </c>
    </row>
    <row r="966" spans="3:15" x14ac:dyDescent="0.25">
      <c r="C966" s="112"/>
      <c r="D966" s="109"/>
      <c r="E966" s="9" t="s">
        <v>27</v>
      </c>
      <c r="F966" s="12"/>
      <c r="G966" s="8">
        <v>108</v>
      </c>
      <c r="H966" s="16">
        <v>35</v>
      </c>
      <c r="I966" s="1">
        <v>33</v>
      </c>
      <c r="J966" s="1">
        <v>9</v>
      </c>
      <c r="K966" s="1">
        <v>4</v>
      </c>
      <c r="L966" s="1">
        <v>2</v>
      </c>
      <c r="M966" s="1">
        <v>22</v>
      </c>
      <c r="N966" s="1">
        <v>3</v>
      </c>
      <c r="O966" s="18">
        <v>83</v>
      </c>
    </row>
    <row r="967" spans="3:15" x14ac:dyDescent="0.25">
      <c r="C967" s="112"/>
      <c r="D967" s="109"/>
      <c r="E967" s="9" t="s">
        <v>28</v>
      </c>
      <c r="F967" s="12"/>
      <c r="G967" s="8">
        <v>148</v>
      </c>
      <c r="H967" s="16">
        <v>47</v>
      </c>
      <c r="I967" s="1">
        <v>50</v>
      </c>
      <c r="J967" s="1">
        <v>14</v>
      </c>
      <c r="K967" s="1">
        <v>5</v>
      </c>
      <c r="L967" s="1">
        <v>0</v>
      </c>
      <c r="M967" s="1">
        <v>32</v>
      </c>
      <c r="N967" s="1">
        <v>0</v>
      </c>
      <c r="O967" s="18">
        <v>116</v>
      </c>
    </row>
    <row r="968" spans="3:15" x14ac:dyDescent="0.25">
      <c r="C968" s="112"/>
      <c r="D968" s="109"/>
      <c r="E968" s="9" t="s">
        <v>29</v>
      </c>
      <c r="F968" s="12"/>
      <c r="G968" s="8">
        <v>101</v>
      </c>
      <c r="H968" s="16">
        <v>37</v>
      </c>
      <c r="I968" s="1">
        <v>29</v>
      </c>
      <c r="J968" s="1">
        <v>11</v>
      </c>
      <c r="K968" s="1">
        <v>3</v>
      </c>
      <c r="L968" s="1">
        <v>1</v>
      </c>
      <c r="M968" s="1">
        <v>18</v>
      </c>
      <c r="N968" s="1">
        <v>2</v>
      </c>
      <c r="O968" s="18">
        <v>81</v>
      </c>
    </row>
    <row r="969" spans="3:15" x14ac:dyDescent="0.25">
      <c r="C969" s="112"/>
      <c r="D969" s="109"/>
      <c r="E969" s="9" t="s">
        <v>30</v>
      </c>
      <c r="F969" s="12"/>
      <c r="G969" s="8">
        <v>63</v>
      </c>
      <c r="H969" s="16">
        <v>24</v>
      </c>
      <c r="I969" s="1">
        <v>21</v>
      </c>
      <c r="J969" s="1">
        <v>5</v>
      </c>
      <c r="K969" s="1">
        <v>3</v>
      </c>
      <c r="L969" s="1">
        <v>1</v>
      </c>
      <c r="M969" s="1">
        <v>9</v>
      </c>
      <c r="N969" s="1">
        <v>0</v>
      </c>
      <c r="O969" s="18">
        <v>54</v>
      </c>
    </row>
    <row r="970" spans="3:15" x14ac:dyDescent="0.25">
      <c r="C970" s="112"/>
      <c r="D970" s="109"/>
      <c r="E970" s="9" t="s">
        <v>31</v>
      </c>
      <c r="F970" s="12"/>
      <c r="G970" s="8">
        <v>420</v>
      </c>
      <c r="H970" s="16">
        <v>143</v>
      </c>
      <c r="I970" s="1">
        <v>133</v>
      </c>
      <c r="J970" s="1">
        <v>39</v>
      </c>
      <c r="K970" s="1">
        <v>15</v>
      </c>
      <c r="L970" s="1">
        <v>4</v>
      </c>
      <c r="M970" s="1">
        <v>81</v>
      </c>
      <c r="N970" s="1">
        <v>5</v>
      </c>
      <c r="O970" s="18">
        <v>334</v>
      </c>
    </row>
    <row r="971" spans="3:15" x14ac:dyDescent="0.25">
      <c r="C971" s="112"/>
      <c r="D971" s="109"/>
      <c r="E971" s="9" t="s">
        <v>32</v>
      </c>
      <c r="F971" s="12"/>
      <c r="G971" s="8">
        <v>164</v>
      </c>
      <c r="H971" s="16">
        <v>61</v>
      </c>
      <c r="I971" s="1">
        <v>50</v>
      </c>
      <c r="J971" s="1">
        <v>16</v>
      </c>
      <c r="K971" s="1">
        <v>6</v>
      </c>
      <c r="L971" s="1">
        <v>2</v>
      </c>
      <c r="M971" s="1">
        <v>27</v>
      </c>
      <c r="N971" s="1">
        <v>2</v>
      </c>
      <c r="O971" s="18">
        <v>135</v>
      </c>
    </row>
    <row r="972" spans="3:15" ht="25.2" x14ac:dyDescent="0.25">
      <c r="C972" s="108" t="s">
        <v>33</v>
      </c>
      <c r="D972" s="108" t="s">
        <v>25</v>
      </c>
      <c r="E972" s="10" t="s">
        <v>34</v>
      </c>
      <c r="F972" s="11"/>
      <c r="G972" s="14">
        <v>93</v>
      </c>
      <c r="H972" s="25">
        <v>7</v>
      </c>
      <c r="I972" s="4">
        <v>4</v>
      </c>
      <c r="J972" s="4">
        <v>2</v>
      </c>
      <c r="K972" s="4">
        <v>2</v>
      </c>
      <c r="L972" s="4">
        <v>4</v>
      </c>
      <c r="M972" s="4">
        <v>68</v>
      </c>
      <c r="N972" s="4">
        <v>6</v>
      </c>
      <c r="O972" s="27">
        <v>19</v>
      </c>
    </row>
    <row r="973" spans="3:15" ht="25.2" x14ac:dyDescent="0.25">
      <c r="C973" s="112"/>
      <c r="D973" s="109"/>
      <c r="E973" s="9" t="s">
        <v>35</v>
      </c>
      <c r="F973" s="12"/>
      <c r="G973" s="8">
        <v>623</v>
      </c>
      <c r="H973" s="16">
        <v>186</v>
      </c>
      <c r="I973" s="1">
        <v>222</v>
      </c>
      <c r="J973" s="1">
        <v>75</v>
      </c>
      <c r="K973" s="1">
        <v>29</v>
      </c>
      <c r="L973" s="1">
        <v>7</v>
      </c>
      <c r="M973" s="1">
        <v>101</v>
      </c>
      <c r="N973" s="1">
        <v>3</v>
      </c>
      <c r="O973" s="18">
        <v>519</v>
      </c>
    </row>
    <row r="974" spans="3:15" ht="25.2" x14ac:dyDescent="0.25">
      <c r="C974" s="112"/>
      <c r="D974" s="109"/>
      <c r="E974" s="9" t="s">
        <v>36</v>
      </c>
      <c r="F974" s="12"/>
      <c r="G974" s="8">
        <v>207</v>
      </c>
      <c r="H974" s="16">
        <v>60</v>
      </c>
      <c r="I974" s="1">
        <v>58</v>
      </c>
      <c r="J974" s="1">
        <v>23</v>
      </c>
      <c r="K974" s="1">
        <v>11</v>
      </c>
      <c r="L974" s="1">
        <v>10</v>
      </c>
      <c r="M974" s="1">
        <v>43</v>
      </c>
      <c r="N974" s="1">
        <v>2</v>
      </c>
      <c r="O974" s="18">
        <v>162</v>
      </c>
    </row>
    <row r="975" spans="3:15" ht="25.2" x14ac:dyDescent="0.25">
      <c r="C975" s="112"/>
      <c r="D975" s="109"/>
      <c r="E975" s="9" t="s">
        <v>37</v>
      </c>
      <c r="F975" s="12"/>
      <c r="G975" s="8">
        <v>178</v>
      </c>
      <c r="H975" s="16">
        <v>72</v>
      </c>
      <c r="I975" s="1">
        <v>46</v>
      </c>
      <c r="J975" s="1">
        <v>14</v>
      </c>
      <c r="K975" s="1">
        <v>7</v>
      </c>
      <c r="L975" s="1">
        <v>1</v>
      </c>
      <c r="M975" s="1">
        <v>34</v>
      </c>
      <c r="N975" s="1">
        <v>4</v>
      </c>
      <c r="O975" s="18">
        <v>140</v>
      </c>
    </row>
    <row r="976" spans="3:15" x14ac:dyDescent="0.25">
      <c r="C976" s="112"/>
      <c r="D976" s="109"/>
      <c r="E976" s="9" t="s">
        <v>38</v>
      </c>
      <c r="F976" s="12"/>
      <c r="G976" s="13">
        <v>3</v>
      </c>
      <c r="H976" s="24">
        <v>2</v>
      </c>
      <c r="I976" s="3">
        <v>0</v>
      </c>
      <c r="J976" s="3">
        <v>0</v>
      </c>
      <c r="K976" s="3">
        <v>1</v>
      </c>
      <c r="L976" s="3">
        <v>0</v>
      </c>
      <c r="M976" s="3">
        <v>0</v>
      </c>
      <c r="N976" s="3">
        <v>0</v>
      </c>
      <c r="O976" s="26">
        <v>3</v>
      </c>
    </row>
    <row r="977" spans="3:15" ht="25.2" x14ac:dyDescent="0.25">
      <c r="C977" s="112"/>
      <c r="D977" s="108" t="s">
        <v>22</v>
      </c>
      <c r="E977" s="10" t="s">
        <v>34</v>
      </c>
      <c r="F977" s="11"/>
      <c r="G977" s="40">
        <v>48</v>
      </c>
      <c r="H977" s="44">
        <v>0</v>
      </c>
      <c r="I977" s="19">
        <v>0</v>
      </c>
      <c r="J977" s="19">
        <v>2</v>
      </c>
      <c r="K977" s="19">
        <v>2</v>
      </c>
      <c r="L977" s="19">
        <v>3</v>
      </c>
      <c r="M977" s="19">
        <v>39</v>
      </c>
      <c r="N977" s="19">
        <v>2</v>
      </c>
      <c r="O977" s="45">
        <v>7</v>
      </c>
    </row>
    <row r="978" spans="3:15" ht="25.2" x14ac:dyDescent="0.25">
      <c r="C978" s="112"/>
      <c r="D978" s="109"/>
      <c r="E978" s="9" t="s">
        <v>35</v>
      </c>
      <c r="F978" s="12"/>
      <c r="G978" s="8">
        <v>365</v>
      </c>
      <c r="H978" s="16">
        <v>87</v>
      </c>
      <c r="I978" s="1">
        <v>134</v>
      </c>
      <c r="J978" s="1">
        <v>53</v>
      </c>
      <c r="K978" s="1">
        <v>22</v>
      </c>
      <c r="L978" s="1">
        <v>5</v>
      </c>
      <c r="M978" s="1">
        <v>61</v>
      </c>
      <c r="N978" s="1">
        <v>3</v>
      </c>
      <c r="O978" s="18">
        <v>301</v>
      </c>
    </row>
    <row r="979" spans="3:15" ht="25.2" x14ac:dyDescent="0.25">
      <c r="C979" s="112"/>
      <c r="D979" s="109"/>
      <c r="E979" s="9" t="s">
        <v>36</v>
      </c>
      <c r="F979" s="12"/>
      <c r="G979" s="8">
        <v>80</v>
      </c>
      <c r="H979" s="16">
        <v>19</v>
      </c>
      <c r="I979" s="1">
        <v>21</v>
      </c>
      <c r="J979" s="1">
        <v>11</v>
      </c>
      <c r="K979" s="1">
        <v>5</v>
      </c>
      <c r="L979" s="1">
        <v>5</v>
      </c>
      <c r="M979" s="1">
        <v>19</v>
      </c>
      <c r="N979" s="1">
        <v>0</v>
      </c>
      <c r="O979" s="18">
        <v>61</v>
      </c>
    </row>
    <row r="980" spans="3:15" ht="25.2" x14ac:dyDescent="0.25">
      <c r="C980" s="112"/>
      <c r="D980" s="109"/>
      <c r="E980" s="9" t="s">
        <v>37</v>
      </c>
      <c r="F980" s="12"/>
      <c r="G980" s="13">
        <v>49</v>
      </c>
      <c r="H980" s="24">
        <v>16</v>
      </c>
      <c r="I980" s="3">
        <v>13</v>
      </c>
      <c r="J980" s="3">
        <v>3</v>
      </c>
      <c r="K980" s="3">
        <v>3</v>
      </c>
      <c r="L980" s="3">
        <v>1</v>
      </c>
      <c r="M980" s="3">
        <v>10</v>
      </c>
      <c r="N980" s="3">
        <v>3</v>
      </c>
      <c r="O980" s="26">
        <v>36</v>
      </c>
    </row>
    <row r="981" spans="3:15" x14ac:dyDescent="0.25">
      <c r="C981" s="112"/>
      <c r="D981" s="109"/>
      <c r="E981" s="9" t="s">
        <v>38</v>
      </c>
      <c r="F981" s="12"/>
      <c r="G981" s="13">
        <v>1</v>
      </c>
      <c r="H981" s="24">
        <v>0</v>
      </c>
      <c r="I981" s="3">
        <v>0</v>
      </c>
      <c r="J981" s="3">
        <v>0</v>
      </c>
      <c r="K981" s="3">
        <v>1</v>
      </c>
      <c r="L981" s="3">
        <v>0</v>
      </c>
      <c r="M981" s="3">
        <v>0</v>
      </c>
      <c r="N981" s="3">
        <v>0</v>
      </c>
      <c r="O981" s="26">
        <v>1</v>
      </c>
    </row>
    <row r="982" spans="3:15" ht="25.2" x14ac:dyDescent="0.25">
      <c r="C982" s="112"/>
      <c r="D982" s="108" t="s">
        <v>23</v>
      </c>
      <c r="E982" s="10" t="s">
        <v>34</v>
      </c>
      <c r="F982" s="11"/>
      <c r="G982" s="40">
        <v>45</v>
      </c>
      <c r="H982" s="44">
        <v>7</v>
      </c>
      <c r="I982" s="19">
        <v>4</v>
      </c>
      <c r="J982" s="19">
        <v>0</v>
      </c>
      <c r="K982" s="19">
        <v>0</v>
      </c>
      <c r="L982" s="19">
        <v>1</v>
      </c>
      <c r="M982" s="19">
        <v>29</v>
      </c>
      <c r="N982" s="19">
        <v>4</v>
      </c>
      <c r="O982" s="45">
        <v>12</v>
      </c>
    </row>
    <row r="983" spans="3:15" ht="25.2" x14ac:dyDescent="0.25">
      <c r="C983" s="112"/>
      <c r="D983" s="109"/>
      <c r="E983" s="9" t="s">
        <v>35</v>
      </c>
      <c r="F983" s="12"/>
      <c r="G983" s="8">
        <v>258</v>
      </c>
      <c r="H983" s="16">
        <v>99</v>
      </c>
      <c r="I983" s="1">
        <v>88</v>
      </c>
      <c r="J983" s="1">
        <v>22</v>
      </c>
      <c r="K983" s="1">
        <v>7</v>
      </c>
      <c r="L983" s="1">
        <v>2</v>
      </c>
      <c r="M983" s="1">
        <v>40</v>
      </c>
      <c r="N983" s="1">
        <v>0</v>
      </c>
      <c r="O983" s="18">
        <v>218</v>
      </c>
    </row>
    <row r="984" spans="3:15" ht="25.2" x14ac:dyDescent="0.25">
      <c r="C984" s="112"/>
      <c r="D984" s="109"/>
      <c r="E984" s="9" t="s">
        <v>36</v>
      </c>
      <c r="F984" s="12"/>
      <c r="G984" s="8">
        <v>127</v>
      </c>
      <c r="H984" s="16">
        <v>41</v>
      </c>
      <c r="I984" s="1">
        <v>37</v>
      </c>
      <c r="J984" s="1">
        <v>12</v>
      </c>
      <c r="K984" s="1">
        <v>6</v>
      </c>
      <c r="L984" s="1">
        <v>5</v>
      </c>
      <c r="M984" s="1">
        <v>24</v>
      </c>
      <c r="N984" s="1">
        <v>2</v>
      </c>
      <c r="O984" s="18">
        <v>101</v>
      </c>
    </row>
    <row r="985" spans="3:15" ht="25.2" x14ac:dyDescent="0.25">
      <c r="C985" s="112"/>
      <c r="D985" s="109"/>
      <c r="E985" s="9" t="s">
        <v>37</v>
      </c>
      <c r="F985" s="12"/>
      <c r="G985" s="8">
        <v>129</v>
      </c>
      <c r="H985" s="16">
        <v>56</v>
      </c>
      <c r="I985" s="1">
        <v>33</v>
      </c>
      <c r="J985" s="1">
        <v>11</v>
      </c>
      <c r="K985" s="1">
        <v>4</v>
      </c>
      <c r="L985" s="1">
        <v>0</v>
      </c>
      <c r="M985" s="1">
        <v>24</v>
      </c>
      <c r="N985" s="1">
        <v>1</v>
      </c>
      <c r="O985" s="18">
        <v>104</v>
      </c>
    </row>
    <row r="986" spans="3:15" x14ac:dyDescent="0.25">
      <c r="C986" s="112"/>
      <c r="D986" s="109"/>
      <c r="E986" s="9" t="s">
        <v>38</v>
      </c>
      <c r="F986" s="12"/>
      <c r="G986" s="13">
        <v>2</v>
      </c>
      <c r="H986" s="24">
        <v>2</v>
      </c>
      <c r="I986" s="3">
        <v>0</v>
      </c>
      <c r="J986" s="3">
        <v>0</v>
      </c>
      <c r="K986" s="3">
        <v>0</v>
      </c>
      <c r="L986" s="3">
        <v>0</v>
      </c>
      <c r="M986" s="3">
        <v>0</v>
      </c>
      <c r="N986" s="3">
        <v>0</v>
      </c>
      <c r="O986" s="26">
        <v>2</v>
      </c>
    </row>
    <row r="987" spans="3:15" ht="25.2" x14ac:dyDescent="0.25">
      <c r="C987" s="108" t="s">
        <v>39</v>
      </c>
      <c r="D987" s="108" t="s">
        <v>25</v>
      </c>
      <c r="E987" s="10" t="s">
        <v>40</v>
      </c>
      <c r="F987" s="11"/>
      <c r="G987" s="14">
        <v>320</v>
      </c>
      <c r="H987" s="25">
        <v>98</v>
      </c>
      <c r="I987" s="4">
        <v>73</v>
      </c>
      <c r="J987" s="4">
        <v>22</v>
      </c>
      <c r="K987" s="4">
        <v>9</v>
      </c>
      <c r="L987" s="4">
        <v>13</v>
      </c>
      <c r="M987" s="4">
        <v>97</v>
      </c>
      <c r="N987" s="4">
        <v>8</v>
      </c>
      <c r="O987" s="27">
        <v>215</v>
      </c>
    </row>
    <row r="988" spans="3:15" ht="25.2" x14ac:dyDescent="0.25">
      <c r="C988" s="112"/>
      <c r="D988" s="109"/>
      <c r="E988" s="9" t="s">
        <v>41</v>
      </c>
      <c r="F988" s="12"/>
      <c r="G988" s="8">
        <v>604</v>
      </c>
      <c r="H988" s="16">
        <v>177</v>
      </c>
      <c r="I988" s="1">
        <v>217</v>
      </c>
      <c r="J988" s="1">
        <v>77</v>
      </c>
      <c r="K988" s="1">
        <v>25</v>
      </c>
      <c r="L988" s="1">
        <v>8</v>
      </c>
      <c r="M988" s="1">
        <v>96</v>
      </c>
      <c r="N988" s="1">
        <v>4</v>
      </c>
      <c r="O988" s="18">
        <v>504</v>
      </c>
    </row>
    <row r="989" spans="3:15" x14ac:dyDescent="0.25">
      <c r="C989" s="112"/>
      <c r="D989" s="109"/>
      <c r="E989" s="9" t="s">
        <v>42</v>
      </c>
      <c r="F989" s="12"/>
      <c r="G989" s="13">
        <v>20</v>
      </c>
      <c r="H989" s="24">
        <v>3</v>
      </c>
      <c r="I989" s="3">
        <v>5</v>
      </c>
      <c r="J989" s="3">
        <v>0</v>
      </c>
      <c r="K989" s="3">
        <v>1</v>
      </c>
      <c r="L989" s="3">
        <v>0</v>
      </c>
      <c r="M989" s="3">
        <v>10</v>
      </c>
      <c r="N989" s="3">
        <v>1</v>
      </c>
      <c r="O989" s="26">
        <v>9</v>
      </c>
    </row>
    <row r="990" spans="3:15" x14ac:dyDescent="0.25">
      <c r="C990" s="112"/>
      <c r="D990" s="109"/>
      <c r="E990" s="9" t="s">
        <v>43</v>
      </c>
      <c r="F990" s="12"/>
      <c r="G990" s="8">
        <v>162</v>
      </c>
      <c r="H990" s="16">
        <v>51</v>
      </c>
      <c r="I990" s="1">
        <v>41</v>
      </c>
      <c r="J990" s="1">
        <v>21</v>
      </c>
      <c r="K990" s="1">
        <v>6</v>
      </c>
      <c r="L990" s="1">
        <v>2</v>
      </c>
      <c r="M990" s="1">
        <v>41</v>
      </c>
      <c r="N990" s="1">
        <v>0</v>
      </c>
      <c r="O990" s="18">
        <v>121</v>
      </c>
    </row>
    <row r="991" spans="3:15" x14ac:dyDescent="0.25">
      <c r="C991" s="112"/>
      <c r="D991" s="109"/>
      <c r="E991" s="9" t="s">
        <v>44</v>
      </c>
      <c r="F991" s="12"/>
      <c r="G991" s="8">
        <v>50</v>
      </c>
      <c r="H991" s="16">
        <v>23</v>
      </c>
      <c r="I991" s="1">
        <v>12</v>
      </c>
      <c r="J991" s="1">
        <v>7</v>
      </c>
      <c r="K991" s="1">
        <v>2</v>
      </c>
      <c r="L991" s="1">
        <v>0</v>
      </c>
      <c r="M991" s="1">
        <v>6</v>
      </c>
      <c r="N991" s="1">
        <v>0</v>
      </c>
      <c r="O991" s="18">
        <v>44</v>
      </c>
    </row>
    <row r="992" spans="3:15" ht="25.2" x14ac:dyDescent="0.25">
      <c r="C992" s="112"/>
      <c r="D992" s="109"/>
      <c r="E992" s="9" t="s">
        <v>45</v>
      </c>
      <c r="F992" s="12"/>
      <c r="G992" s="8">
        <v>53</v>
      </c>
      <c r="H992" s="16">
        <v>11</v>
      </c>
      <c r="I992" s="1">
        <v>9</v>
      </c>
      <c r="J992" s="1">
        <v>7</v>
      </c>
      <c r="K992" s="1">
        <v>6</v>
      </c>
      <c r="L992" s="1">
        <v>1</v>
      </c>
      <c r="M992" s="1">
        <v>16</v>
      </c>
      <c r="N992" s="1">
        <v>3</v>
      </c>
      <c r="O992" s="18">
        <v>34</v>
      </c>
    </row>
    <row r="993" spans="3:15" x14ac:dyDescent="0.25">
      <c r="C993" s="112"/>
      <c r="D993" s="109"/>
      <c r="E993" s="9" t="s">
        <v>38</v>
      </c>
      <c r="F993" s="12"/>
      <c r="G993" s="13">
        <v>37</v>
      </c>
      <c r="H993" s="24">
        <v>16</v>
      </c>
      <c r="I993" s="3">
        <v>9</v>
      </c>
      <c r="J993" s="3">
        <v>1</v>
      </c>
      <c r="K993" s="3">
        <v>5</v>
      </c>
      <c r="L993" s="3">
        <v>0</v>
      </c>
      <c r="M993" s="3">
        <v>5</v>
      </c>
      <c r="N993" s="3">
        <v>1</v>
      </c>
      <c r="O993" s="26">
        <v>31</v>
      </c>
    </row>
    <row r="994" spans="3:15" ht="25.2" x14ac:dyDescent="0.25">
      <c r="C994" s="112"/>
      <c r="D994" s="108" t="s">
        <v>22</v>
      </c>
      <c r="E994" s="10" t="s">
        <v>40</v>
      </c>
      <c r="F994" s="11"/>
      <c r="G994" s="14">
        <v>118</v>
      </c>
      <c r="H994" s="25">
        <v>26</v>
      </c>
      <c r="I994" s="4">
        <v>22</v>
      </c>
      <c r="J994" s="4">
        <v>6</v>
      </c>
      <c r="K994" s="4">
        <v>4</v>
      </c>
      <c r="L994" s="4">
        <v>7</v>
      </c>
      <c r="M994" s="4">
        <v>50</v>
      </c>
      <c r="N994" s="4">
        <v>3</v>
      </c>
      <c r="O994" s="27">
        <v>65</v>
      </c>
    </row>
    <row r="995" spans="3:15" ht="25.2" x14ac:dyDescent="0.25">
      <c r="C995" s="112"/>
      <c r="D995" s="109"/>
      <c r="E995" s="9" t="s">
        <v>41</v>
      </c>
      <c r="F995" s="12"/>
      <c r="G995" s="8">
        <v>351</v>
      </c>
      <c r="H995" s="16">
        <v>80</v>
      </c>
      <c r="I995" s="1">
        <v>130</v>
      </c>
      <c r="J995" s="1">
        <v>55</v>
      </c>
      <c r="K995" s="1">
        <v>19</v>
      </c>
      <c r="L995" s="1">
        <v>7</v>
      </c>
      <c r="M995" s="1">
        <v>56</v>
      </c>
      <c r="N995" s="1">
        <v>4</v>
      </c>
      <c r="O995" s="18">
        <v>291</v>
      </c>
    </row>
    <row r="996" spans="3:15" x14ac:dyDescent="0.25">
      <c r="C996" s="112"/>
      <c r="D996" s="109"/>
      <c r="E996" s="9" t="s">
        <v>42</v>
      </c>
      <c r="F996" s="12"/>
      <c r="G996" s="13">
        <v>9</v>
      </c>
      <c r="H996" s="24">
        <v>1</v>
      </c>
      <c r="I996" s="3">
        <v>4</v>
      </c>
      <c r="J996" s="3">
        <v>0</v>
      </c>
      <c r="K996" s="3">
        <v>0</v>
      </c>
      <c r="L996" s="3">
        <v>0</v>
      </c>
      <c r="M996" s="3">
        <v>3</v>
      </c>
      <c r="N996" s="3">
        <v>1</v>
      </c>
      <c r="O996" s="26">
        <v>5</v>
      </c>
    </row>
    <row r="997" spans="3:15" x14ac:dyDescent="0.25">
      <c r="C997" s="112"/>
      <c r="D997" s="109"/>
      <c r="E997" s="9" t="s">
        <v>43</v>
      </c>
      <c r="F997" s="12"/>
      <c r="G997" s="8">
        <v>64</v>
      </c>
      <c r="H997" s="16">
        <v>19</v>
      </c>
      <c r="I997" s="1">
        <v>17</v>
      </c>
      <c r="J997" s="1">
        <v>13</v>
      </c>
      <c r="K997" s="1">
        <v>1</v>
      </c>
      <c r="L997" s="1">
        <v>1</v>
      </c>
      <c r="M997" s="1">
        <v>13</v>
      </c>
      <c r="N997" s="1">
        <v>0</v>
      </c>
      <c r="O997" s="18">
        <v>51</v>
      </c>
    </row>
    <row r="998" spans="3:15" x14ac:dyDescent="0.25">
      <c r="C998" s="112"/>
      <c r="D998" s="109"/>
      <c r="E998" s="9" t="s">
        <v>44</v>
      </c>
      <c r="F998" s="12"/>
      <c r="G998" s="13">
        <v>19</v>
      </c>
      <c r="H998" s="24">
        <v>8</v>
      </c>
      <c r="I998" s="3">
        <v>5</v>
      </c>
      <c r="J998" s="3">
        <v>3</v>
      </c>
      <c r="K998" s="3">
        <v>2</v>
      </c>
      <c r="L998" s="3">
        <v>0</v>
      </c>
      <c r="M998" s="3">
        <v>1</v>
      </c>
      <c r="N998" s="3">
        <v>0</v>
      </c>
      <c r="O998" s="26">
        <v>18</v>
      </c>
    </row>
    <row r="999" spans="3:15" ht="25.2" x14ac:dyDescent="0.25">
      <c r="C999" s="112"/>
      <c r="D999" s="109"/>
      <c r="E999" s="9" t="s">
        <v>45</v>
      </c>
      <c r="F999" s="12"/>
      <c r="G999" s="13">
        <v>30</v>
      </c>
      <c r="H999" s="24">
        <v>6</v>
      </c>
      <c r="I999" s="3">
        <v>5</v>
      </c>
      <c r="J999" s="3">
        <v>3</v>
      </c>
      <c r="K999" s="3">
        <v>4</v>
      </c>
      <c r="L999" s="3">
        <v>0</v>
      </c>
      <c r="M999" s="3">
        <v>10</v>
      </c>
      <c r="N999" s="3">
        <v>2</v>
      </c>
      <c r="O999" s="26">
        <v>18</v>
      </c>
    </row>
    <row r="1000" spans="3:15" x14ac:dyDescent="0.25">
      <c r="C1000" s="112"/>
      <c r="D1000" s="109"/>
      <c r="E1000" s="9" t="s">
        <v>38</v>
      </c>
      <c r="F1000" s="12"/>
      <c r="G1000" s="13">
        <v>23</v>
      </c>
      <c r="H1000" s="24">
        <v>7</v>
      </c>
      <c r="I1000" s="3">
        <v>6</v>
      </c>
      <c r="J1000" s="3">
        <v>1</v>
      </c>
      <c r="K1000" s="3">
        <v>5</v>
      </c>
      <c r="L1000" s="3">
        <v>0</v>
      </c>
      <c r="M1000" s="3">
        <v>4</v>
      </c>
      <c r="N1000" s="3">
        <v>0</v>
      </c>
      <c r="O1000" s="26">
        <v>19</v>
      </c>
    </row>
    <row r="1001" spans="3:15" ht="25.2" x14ac:dyDescent="0.25">
      <c r="C1001" s="112"/>
      <c r="D1001" s="108" t="s">
        <v>23</v>
      </c>
      <c r="E1001" s="10" t="s">
        <v>40</v>
      </c>
      <c r="F1001" s="11"/>
      <c r="G1001" s="14">
        <v>202</v>
      </c>
      <c r="H1001" s="25">
        <v>72</v>
      </c>
      <c r="I1001" s="4">
        <v>51</v>
      </c>
      <c r="J1001" s="4">
        <v>16</v>
      </c>
      <c r="K1001" s="4">
        <v>5</v>
      </c>
      <c r="L1001" s="4">
        <v>6</v>
      </c>
      <c r="M1001" s="4">
        <v>47</v>
      </c>
      <c r="N1001" s="4">
        <v>5</v>
      </c>
      <c r="O1001" s="27">
        <v>150</v>
      </c>
    </row>
    <row r="1002" spans="3:15" ht="25.2" x14ac:dyDescent="0.25">
      <c r="C1002" s="112"/>
      <c r="D1002" s="109"/>
      <c r="E1002" s="9" t="s">
        <v>41</v>
      </c>
      <c r="F1002" s="12"/>
      <c r="G1002" s="8">
        <v>253</v>
      </c>
      <c r="H1002" s="16">
        <v>97</v>
      </c>
      <c r="I1002" s="1">
        <v>87</v>
      </c>
      <c r="J1002" s="1">
        <v>22</v>
      </c>
      <c r="K1002" s="1">
        <v>6</v>
      </c>
      <c r="L1002" s="1">
        <v>1</v>
      </c>
      <c r="M1002" s="1">
        <v>40</v>
      </c>
      <c r="N1002" s="1">
        <v>0</v>
      </c>
      <c r="O1002" s="18">
        <v>213</v>
      </c>
    </row>
    <row r="1003" spans="3:15" x14ac:dyDescent="0.25">
      <c r="C1003" s="112"/>
      <c r="D1003" s="109"/>
      <c r="E1003" s="9" t="s">
        <v>42</v>
      </c>
      <c r="F1003" s="12"/>
      <c r="G1003" s="13">
        <v>11</v>
      </c>
      <c r="H1003" s="24">
        <v>2</v>
      </c>
      <c r="I1003" s="3">
        <v>1</v>
      </c>
      <c r="J1003" s="3">
        <v>0</v>
      </c>
      <c r="K1003" s="3">
        <v>1</v>
      </c>
      <c r="L1003" s="3">
        <v>0</v>
      </c>
      <c r="M1003" s="3">
        <v>7</v>
      </c>
      <c r="N1003" s="3">
        <v>0</v>
      </c>
      <c r="O1003" s="26">
        <v>4</v>
      </c>
    </row>
    <row r="1004" spans="3:15" x14ac:dyDescent="0.25">
      <c r="C1004" s="112"/>
      <c r="D1004" s="109"/>
      <c r="E1004" s="9" t="s">
        <v>43</v>
      </c>
      <c r="F1004" s="12"/>
      <c r="G1004" s="8">
        <v>98</v>
      </c>
      <c r="H1004" s="16">
        <v>32</v>
      </c>
      <c r="I1004" s="1">
        <v>24</v>
      </c>
      <c r="J1004" s="1">
        <v>8</v>
      </c>
      <c r="K1004" s="1">
        <v>5</v>
      </c>
      <c r="L1004" s="1">
        <v>1</v>
      </c>
      <c r="M1004" s="1">
        <v>28</v>
      </c>
      <c r="N1004" s="1">
        <v>0</v>
      </c>
      <c r="O1004" s="18">
        <v>70</v>
      </c>
    </row>
    <row r="1005" spans="3:15" x14ac:dyDescent="0.25">
      <c r="C1005" s="112"/>
      <c r="D1005" s="109"/>
      <c r="E1005" s="9" t="s">
        <v>44</v>
      </c>
      <c r="F1005" s="12"/>
      <c r="G1005" s="13">
        <v>31</v>
      </c>
      <c r="H1005" s="24">
        <v>15</v>
      </c>
      <c r="I1005" s="3">
        <v>7</v>
      </c>
      <c r="J1005" s="3">
        <v>4</v>
      </c>
      <c r="K1005" s="3">
        <v>0</v>
      </c>
      <c r="L1005" s="3">
        <v>0</v>
      </c>
      <c r="M1005" s="3">
        <v>5</v>
      </c>
      <c r="N1005" s="3">
        <v>0</v>
      </c>
      <c r="O1005" s="26">
        <v>26</v>
      </c>
    </row>
    <row r="1006" spans="3:15" ht="25.2" x14ac:dyDescent="0.25">
      <c r="C1006" s="112"/>
      <c r="D1006" s="109"/>
      <c r="E1006" s="9" t="s">
        <v>45</v>
      </c>
      <c r="F1006" s="12"/>
      <c r="G1006" s="13">
        <v>23</v>
      </c>
      <c r="H1006" s="24">
        <v>5</v>
      </c>
      <c r="I1006" s="3">
        <v>4</v>
      </c>
      <c r="J1006" s="3">
        <v>4</v>
      </c>
      <c r="K1006" s="3">
        <v>2</v>
      </c>
      <c r="L1006" s="3">
        <v>1</v>
      </c>
      <c r="M1006" s="3">
        <v>6</v>
      </c>
      <c r="N1006" s="3">
        <v>1</v>
      </c>
      <c r="O1006" s="26">
        <v>16</v>
      </c>
    </row>
    <row r="1007" spans="3:15" x14ac:dyDescent="0.25">
      <c r="C1007" s="112"/>
      <c r="D1007" s="109"/>
      <c r="E1007" s="9" t="s">
        <v>38</v>
      </c>
      <c r="F1007" s="12"/>
      <c r="G1007" s="13">
        <v>14</v>
      </c>
      <c r="H1007" s="24">
        <v>9</v>
      </c>
      <c r="I1007" s="3">
        <v>3</v>
      </c>
      <c r="J1007" s="3">
        <v>0</v>
      </c>
      <c r="K1007" s="3">
        <v>0</v>
      </c>
      <c r="L1007" s="3">
        <v>0</v>
      </c>
      <c r="M1007" s="3">
        <v>1</v>
      </c>
      <c r="N1007" s="3">
        <v>1</v>
      </c>
      <c r="O1007" s="26">
        <v>12</v>
      </c>
    </row>
    <row r="1008" spans="3:15" x14ac:dyDescent="0.25">
      <c r="C1008" s="108" t="s">
        <v>46</v>
      </c>
      <c r="D1008" s="106" t="s">
        <v>21</v>
      </c>
      <c r="E1008" s="10" t="s">
        <v>47</v>
      </c>
      <c r="F1008" s="11"/>
      <c r="G1008" s="14">
        <v>815</v>
      </c>
      <c r="H1008" s="25">
        <v>244</v>
      </c>
      <c r="I1008" s="4">
        <v>272</v>
      </c>
      <c r="J1008" s="4">
        <v>86</v>
      </c>
      <c r="K1008" s="4">
        <v>37</v>
      </c>
      <c r="L1008" s="4">
        <v>10</v>
      </c>
      <c r="M1008" s="4">
        <v>157</v>
      </c>
      <c r="N1008" s="4">
        <v>9</v>
      </c>
      <c r="O1008" s="27">
        <v>649</v>
      </c>
    </row>
    <row r="1009" spans="3:15" ht="25.2" x14ac:dyDescent="0.25">
      <c r="C1009" s="112"/>
      <c r="D1009" s="107"/>
      <c r="E1009" s="9" t="s">
        <v>48</v>
      </c>
      <c r="F1009" s="12"/>
      <c r="G1009" s="8">
        <v>86</v>
      </c>
      <c r="H1009" s="16">
        <v>23</v>
      </c>
      <c r="I1009" s="1">
        <v>25</v>
      </c>
      <c r="J1009" s="1">
        <v>11</v>
      </c>
      <c r="K1009" s="1">
        <v>1</v>
      </c>
      <c r="L1009" s="1">
        <v>1</v>
      </c>
      <c r="M1009" s="1">
        <v>24</v>
      </c>
      <c r="N1009" s="1">
        <v>1</v>
      </c>
      <c r="O1009" s="18">
        <v>61</v>
      </c>
    </row>
    <row r="1010" spans="3:15" x14ac:dyDescent="0.25">
      <c r="C1010" s="112"/>
      <c r="D1010" s="107"/>
      <c r="E1010" s="9" t="s">
        <v>49</v>
      </c>
      <c r="F1010" s="12"/>
      <c r="G1010" s="13">
        <v>46</v>
      </c>
      <c r="H1010" s="24">
        <v>9</v>
      </c>
      <c r="I1010" s="3">
        <v>10</v>
      </c>
      <c r="J1010" s="3">
        <v>6</v>
      </c>
      <c r="K1010" s="3">
        <v>3</v>
      </c>
      <c r="L1010" s="3">
        <v>1</v>
      </c>
      <c r="M1010" s="3">
        <v>17</v>
      </c>
      <c r="N1010" s="3">
        <v>0</v>
      </c>
      <c r="O1010" s="26">
        <v>29</v>
      </c>
    </row>
    <row r="1011" spans="3:15" ht="25.2" x14ac:dyDescent="0.25">
      <c r="C1011" s="112"/>
      <c r="D1011" s="107"/>
      <c r="E1011" s="9" t="s">
        <v>50</v>
      </c>
      <c r="F1011" s="12"/>
      <c r="G1011" s="8">
        <v>95</v>
      </c>
      <c r="H1011" s="16">
        <v>30</v>
      </c>
      <c r="I1011" s="1">
        <v>11</v>
      </c>
      <c r="J1011" s="1">
        <v>7</v>
      </c>
      <c r="K1011" s="1">
        <v>6</v>
      </c>
      <c r="L1011" s="1">
        <v>5</v>
      </c>
      <c r="M1011" s="1">
        <v>35</v>
      </c>
      <c r="N1011" s="1">
        <v>1</v>
      </c>
      <c r="O1011" s="18">
        <v>59</v>
      </c>
    </row>
    <row r="1012" spans="3:15" ht="25.2" x14ac:dyDescent="0.25">
      <c r="C1012" s="112"/>
      <c r="D1012" s="107"/>
      <c r="E1012" s="9" t="s">
        <v>51</v>
      </c>
      <c r="F1012" s="12"/>
      <c r="G1012" s="13">
        <v>30</v>
      </c>
      <c r="H1012" s="24">
        <v>12</v>
      </c>
      <c r="I1012" s="3">
        <v>4</v>
      </c>
      <c r="J1012" s="3">
        <v>2</v>
      </c>
      <c r="K1012" s="3">
        <v>2</v>
      </c>
      <c r="L1012" s="3">
        <v>3</v>
      </c>
      <c r="M1012" s="3">
        <v>6</v>
      </c>
      <c r="N1012" s="3">
        <v>1</v>
      </c>
      <c r="O1012" s="26">
        <v>23</v>
      </c>
    </row>
    <row r="1013" spans="3:15" x14ac:dyDescent="0.25">
      <c r="C1013" s="112"/>
      <c r="D1013" s="107"/>
      <c r="E1013" s="9" t="s">
        <v>52</v>
      </c>
      <c r="F1013" s="12"/>
      <c r="G1013" s="13">
        <v>8</v>
      </c>
      <c r="H1013" s="24">
        <v>2</v>
      </c>
      <c r="I1013" s="3">
        <v>3</v>
      </c>
      <c r="J1013" s="3">
        <v>0</v>
      </c>
      <c r="K1013" s="3">
        <v>1</v>
      </c>
      <c r="L1013" s="3">
        <v>0</v>
      </c>
      <c r="M1013" s="3">
        <v>2</v>
      </c>
      <c r="N1013" s="3">
        <v>0</v>
      </c>
      <c r="O1013" s="26">
        <v>6</v>
      </c>
    </row>
    <row r="1014" spans="3:15" x14ac:dyDescent="0.25">
      <c r="C1014" s="112"/>
      <c r="D1014" s="107"/>
      <c r="E1014" s="9" t="s">
        <v>53</v>
      </c>
      <c r="F1014" s="12"/>
      <c r="G1014" s="13">
        <v>23</v>
      </c>
      <c r="H1014" s="24">
        <v>7</v>
      </c>
      <c r="I1014" s="3">
        <v>5</v>
      </c>
      <c r="J1014" s="3">
        <v>2</v>
      </c>
      <c r="K1014" s="3">
        <v>0</v>
      </c>
      <c r="L1014" s="3">
        <v>2</v>
      </c>
      <c r="M1014" s="3">
        <v>4</v>
      </c>
      <c r="N1014" s="3">
        <v>3</v>
      </c>
      <c r="O1014" s="26">
        <v>16</v>
      </c>
    </row>
    <row r="1015" spans="3:15" x14ac:dyDescent="0.25">
      <c r="C1015" s="112"/>
      <c r="D1015" s="107"/>
      <c r="E1015" s="9" t="s">
        <v>38</v>
      </c>
      <c r="F1015" s="12"/>
      <c r="G1015" s="13">
        <v>1</v>
      </c>
      <c r="H1015" s="24">
        <v>0</v>
      </c>
      <c r="I1015" s="3">
        <v>0</v>
      </c>
      <c r="J1015" s="3">
        <v>0</v>
      </c>
      <c r="K1015" s="3">
        <v>0</v>
      </c>
      <c r="L1015" s="3">
        <v>0</v>
      </c>
      <c r="M1015" s="3">
        <v>1</v>
      </c>
      <c r="N1015" s="3">
        <v>0</v>
      </c>
      <c r="O1015" s="26">
        <v>0</v>
      </c>
    </row>
    <row r="1016" spans="3:15" x14ac:dyDescent="0.25">
      <c r="C1016" s="112"/>
      <c r="D1016" s="107"/>
      <c r="E1016" s="9" t="s">
        <v>54</v>
      </c>
      <c r="F1016" s="12"/>
      <c r="G1016" s="8">
        <v>901</v>
      </c>
      <c r="H1016" s="16">
        <v>267</v>
      </c>
      <c r="I1016" s="1">
        <v>297</v>
      </c>
      <c r="J1016" s="1">
        <v>97</v>
      </c>
      <c r="K1016" s="1">
        <v>38</v>
      </c>
      <c r="L1016" s="1">
        <v>11</v>
      </c>
      <c r="M1016" s="1">
        <v>181</v>
      </c>
      <c r="N1016" s="1">
        <v>10</v>
      </c>
      <c r="O1016" s="18">
        <v>710</v>
      </c>
    </row>
    <row r="1017" spans="3:15" x14ac:dyDescent="0.25">
      <c r="C1017" s="112"/>
      <c r="D1017" s="107"/>
      <c r="E1017" s="9" t="s">
        <v>55</v>
      </c>
      <c r="F1017" s="12"/>
      <c r="G1017" s="8">
        <v>171</v>
      </c>
      <c r="H1017" s="16">
        <v>51</v>
      </c>
      <c r="I1017" s="1">
        <v>25</v>
      </c>
      <c r="J1017" s="1">
        <v>15</v>
      </c>
      <c r="K1017" s="1">
        <v>11</v>
      </c>
      <c r="L1017" s="1">
        <v>9</v>
      </c>
      <c r="M1017" s="1">
        <v>58</v>
      </c>
      <c r="N1017" s="1">
        <v>2</v>
      </c>
      <c r="O1017" s="18">
        <v>111</v>
      </c>
    </row>
    <row r="1018" spans="3:15" x14ac:dyDescent="0.25">
      <c r="C1018" s="108" t="s">
        <v>56</v>
      </c>
      <c r="D1018" s="106" t="s">
        <v>21</v>
      </c>
      <c r="E1018" s="10" t="s">
        <v>57</v>
      </c>
      <c r="F1018" s="11"/>
      <c r="G1018" s="14">
        <v>465</v>
      </c>
      <c r="H1018" s="25">
        <v>134</v>
      </c>
      <c r="I1018" s="4">
        <v>129</v>
      </c>
      <c r="J1018" s="4">
        <v>50</v>
      </c>
      <c r="K1018" s="4">
        <v>23</v>
      </c>
      <c r="L1018" s="4">
        <v>9</v>
      </c>
      <c r="M1018" s="4">
        <v>115</v>
      </c>
      <c r="N1018" s="4">
        <v>5</v>
      </c>
      <c r="O1018" s="27">
        <v>345</v>
      </c>
    </row>
    <row r="1019" spans="3:15" x14ac:dyDescent="0.25">
      <c r="C1019" s="112"/>
      <c r="D1019" s="107"/>
      <c r="E1019" s="9" t="s">
        <v>58</v>
      </c>
      <c r="F1019" s="12"/>
      <c r="G1019" s="8">
        <v>396</v>
      </c>
      <c r="H1019" s="16">
        <v>108</v>
      </c>
      <c r="I1019" s="1">
        <v>120</v>
      </c>
      <c r="J1019" s="1">
        <v>39</v>
      </c>
      <c r="K1019" s="1">
        <v>18</v>
      </c>
      <c r="L1019" s="1">
        <v>5</v>
      </c>
      <c r="M1019" s="1">
        <v>98</v>
      </c>
      <c r="N1019" s="1">
        <v>8</v>
      </c>
      <c r="O1019" s="18">
        <v>290</v>
      </c>
    </row>
    <row r="1020" spans="3:15" x14ac:dyDescent="0.25">
      <c r="C1020" s="112"/>
      <c r="D1020" s="107"/>
      <c r="E1020" s="9" t="s">
        <v>59</v>
      </c>
      <c r="F1020" s="12"/>
      <c r="G1020" s="8">
        <v>90</v>
      </c>
      <c r="H1020" s="16">
        <v>35</v>
      </c>
      <c r="I1020" s="1">
        <v>29</v>
      </c>
      <c r="J1020" s="1">
        <v>10</v>
      </c>
      <c r="K1020" s="1">
        <v>1</v>
      </c>
      <c r="L1020" s="1">
        <v>1</v>
      </c>
      <c r="M1020" s="1">
        <v>14</v>
      </c>
      <c r="N1020" s="1">
        <v>0</v>
      </c>
      <c r="O1020" s="18">
        <v>76</v>
      </c>
    </row>
    <row r="1021" spans="3:15" x14ac:dyDescent="0.25">
      <c r="C1021" s="112"/>
      <c r="D1021" s="107"/>
      <c r="E1021" s="9" t="s">
        <v>60</v>
      </c>
      <c r="F1021" s="12"/>
      <c r="G1021" s="8">
        <v>153</v>
      </c>
      <c r="H1021" s="16">
        <v>50</v>
      </c>
      <c r="I1021" s="1">
        <v>52</v>
      </c>
      <c r="J1021" s="1">
        <v>15</v>
      </c>
      <c r="K1021" s="1">
        <v>8</v>
      </c>
      <c r="L1021" s="1">
        <v>7</v>
      </c>
      <c r="M1021" s="1">
        <v>19</v>
      </c>
      <c r="N1021" s="1">
        <v>2</v>
      </c>
      <c r="O1021" s="18">
        <v>132</v>
      </c>
    </row>
    <row r="1022" spans="3:15" x14ac:dyDescent="0.25">
      <c r="C1022" s="108" t="s">
        <v>61</v>
      </c>
      <c r="D1022" s="106" t="s">
        <v>21</v>
      </c>
      <c r="E1022" s="10" t="s">
        <v>62</v>
      </c>
      <c r="F1022" s="11"/>
      <c r="G1022" s="14">
        <v>205</v>
      </c>
      <c r="H1022" s="25">
        <v>62</v>
      </c>
      <c r="I1022" s="4">
        <v>62</v>
      </c>
      <c r="J1022" s="4">
        <v>13</v>
      </c>
      <c r="K1022" s="4">
        <v>5</v>
      </c>
      <c r="L1022" s="4">
        <v>6</v>
      </c>
      <c r="M1022" s="4">
        <v>56</v>
      </c>
      <c r="N1022" s="4">
        <v>1</v>
      </c>
      <c r="O1022" s="27">
        <v>148</v>
      </c>
    </row>
    <row r="1023" spans="3:15" x14ac:dyDescent="0.25">
      <c r="C1023" s="109"/>
      <c r="D1023" s="107"/>
      <c r="E1023" s="9" t="s">
        <v>63</v>
      </c>
      <c r="F1023" s="12"/>
      <c r="G1023" s="8">
        <v>256</v>
      </c>
      <c r="H1023" s="16">
        <v>69</v>
      </c>
      <c r="I1023" s="1">
        <v>96</v>
      </c>
      <c r="J1023" s="1">
        <v>22</v>
      </c>
      <c r="K1023" s="1">
        <v>14</v>
      </c>
      <c r="L1023" s="1">
        <v>4</v>
      </c>
      <c r="M1023" s="1">
        <v>47</v>
      </c>
      <c r="N1023" s="1">
        <v>4</v>
      </c>
      <c r="O1023" s="18">
        <v>205</v>
      </c>
    </row>
    <row r="1024" spans="3:15" x14ac:dyDescent="0.25">
      <c r="C1024" s="109"/>
      <c r="D1024" s="107"/>
      <c r="E1024" s="9" t="s">
        <v>64</v>
      </c>
      <c r="F1024" s="12"/>
      <c r="G1024" s="8">
        <v>404</v>
      </c>
      <c r="H1024" s="16">
        <v>136</v>
      </c>
      <c r="I1024" s="1">
        <v>109</v>
      </c>
      <c r="J1024" s="1">
        <v>46</v>
      </c>
      <c r="K1024" s="1">
        <v>20</v>
      </c>
      <c r="L1024" s="1">
        <v>5</v>
      </c>
      <c r="M1024" s="1">
        <v>82</v>
      </c>
      <c r="N1024" s="1">
        <v>6</v>
      </c>
      <c r="O1024" s="18">
        <v>316</v>
      </c>
    </row>
    <row r="1025" spans="2:15" x14ac:dyDescent="0.25">
      <c r="C1025" s="113"/>
      <c r="D1025" s="110"/>
      <c r="E1025" s="56" t="s">
        <v>65</v>
      </c>
      <c r="F1025" s="48"/>
      <c r="G1025" s="61">
        <v>239</v>
      </c>
      <c r="H1025" s="65">
        <v>60</v>
      </c>
      <c r="I1025" s="35">
        <v>63</v>
      </c>
      <c r="J1025" s="35">
        <v>33</v>
      </c>
      <c r="K1025" s="35">
        <v>11</v>
      </c>
      <c r="L1025" s="35">
        <v>7</v>
      </c>
      <c r="M1025" s="35">
        <v>61</v>
      </c>
      <c r="N1025" s="35">
        <v>4</v>
      </c>
      <c r="O1025" s="66">
        <v>174</v>
      </c>
    </row>
    <row r="1027" spans="2:15" x14ac:dyDescent="0.25">
      <c r="B1027" s="54" t="str">
        <f xml:space="preserve"> HYPERLINK("#'目次'!B19", "[13]")</f>
        <v>[13]</v>
      </c>
      <c r="C1027" s="42" t="s">
        <v>189</v>
      </c>
    </row>
    <row r="1030" spans="2:15" x14ac:dyDescent="0.25">
      <c r="C1030" s="42" t="s">
        <v>14</v>
      </c>
    </row>
    <row r="1031" spans="2:15" ht="63" x14ac:dyDescent="0.25">
      <c r="C1031" s="102"/>
      <c r="D1031" s="103"/>
      <c r="E1031" s="103"/>
      <c r="F1031" s="103"/>
      <c r="G1031" s="53" t="s">
        <v>15</v>
      </c>
      <c r="H1031" s="50" t="s">
        <v>190</v>
      </c>
      <c r="I1031" s="21" t="s">
        <v>191</v>
      </c>
      <c r="J1031" s="21" t="s">
        <v>192</v>
      </c>
      <c r="K1031" s="21" t="s">
        <v>193</v>
      </c>
      <c r="L1031" s="21" t="s">
        <v>162</v>
      </c>
      <c r="M1031" s="57" t="s">
        <v>38</v>
      </c>
    </row>
    <row r="1032" spans="2:15" x14ac:dyDescent="0.25">
      <c r="C1032" s="104"/>
      <c r="D1032" s="105"/>
      <c r="E1032" s="105"/>
      <c r="F1032" s="105"/>
      <c r="G1032" s="47"/>
      <c r="H1032" s="60"/>
      <c r="I1032" s="22"/>
      <c r="J1032" s="22"/>
      <c r="K1032" s="22"/>
      <c r="L1032" s="22"/>
      <c r="M1032" s="55"/>
    </row>
    <row r="1033" spans="2:15" x14ac:dyDescent="0.25">
      <c r="C1033" s="52"/>
      <c r="D1033" s="49"/>
      <c r="E1033" s="46" t="s">
        <v>15</v>
      </c>
      <c r="F1033" s="51"/>
      <c r="G1033" s="59">
        <v>1104</v>
      </c>
      <c r="H1033" s="31">
        <v>74</v>
      </c>
      <c r="I1033" s="31">
        <v>640</v>
      </c>
      <c r="J1033" s="31">
        <v>314</v>
      </c>
      <c r="K1033" s="31">
        <v>4</v>
      </c>
      <c r="L1033" s="31">
        <v>66</v>
      </c>
      <c r="M1033" s="67">
        <v>6</v>
      </c>
    </row>
    <row r="1034" spans="2:15" x14ac:dyDescent="0.25">
      <c r="C1034" s="111" t="s">
        <v>20</v>
      </c>
      <c r="D1034" s="106" t="s">
        <v>21</v>
      </c>
      <c r="E1034" s="10" t="s">
        <v>22</v>
      </c>
      <c r="F1034" s="11"/>
      <c r="G1034" s="14">
        <v>543</v>
      </c>
      <c r="H1034" s="25">
        <v>29</v>
      </c>
      <c r="I1034" s="4">
        <v>287</v>
      </c>
      <c r="J1034" s="4">
        <v>181</v>
      </c>
      <c r="K1034" s="4">
        <v>4</v>
      </c>
      <c r="L1034" s="4">
        <v>39</v>
      </c>
      <c r="M1034" s="27">
        <v>3</v>
      </c>
    </row>
    <row r="1035" spans="2:15" x14ac:dyDescent="0.25">
      <c r="C1035" s="112"/>
      <c r="D1035" s="107"/>
      <c r="E1035" s="9" t="s">
        <v>23</v>
      </c>
      <c r="F1035" s="12"/>
      <c r="G1035" s="8">
        <v>561</v>
      </c>
      <c r="H1035" s="16">
        <v>45</v>
      </c>
      <c r="I1035" s="1">
        <v>353</v>
      </c>
      <c r="J1035" s="1">
        <v>133</v>
      </c>
      <c r="K1035" s="1">
        <v>0</v>
      </c>
      <c r="L1035" s="1">
        <v>27</v>
      </c>
      <c r="M1035" s="18">
        <v>3</v>
      </c>
    </row>
    <row r="1036" spans="2:15" x14ac:dyDescent="0.25">
      <c r="C1036" s="108" t="s">
        <v>24</v>
      </c>
      <c r="D1036" s="108" t="s">
        <v>25</v>
      </c>
      <c r="E1036" s="10" t="s">
        <v>26</v>
      </c>
      <c r="F1036" s="11"/>
      <c r="G1036" s="14">
        <v>261</v>
      </c>
      <c r="H1036" s="25">
        <v>28</v>
      </c>
      <c r="I1036" s="4">
        <v>158</v>
      </c>
      <c r="J1036" s="4">
        <v>57</v>
      </c>
      <c r="K1036" s="4">
        <v>1</v>
      </c>
      <c r="L1036" s="4">
        <v>16</v>
      </c>
      <c r="M1036" s="27">
        <v>1</v>
      </c>
    </row>
    <row r="1037" spans="2:15" x14ac:dyDescent="0.25">
      <c r="C1037" s="112"/>
      <c r="D1037" s="109"/>
      <c r="E1037" s="9" t="s">
        <v>27</v>
      </c>
      <c r="F1037" s="12"/>
      <c r="G1037" s="8">
        <v>267</v>
      </c>
      <c r="H1037" s="16">
        <v>15</v>
      </c>
      <c r="I1037" s="1">
        <v>156</v>
      </c>
      <c r="J1037" s="1">
        <v>73</v>
      </c>
      <c r="K1037" s="1">
        <v>2</v>
      </c>
      <c r="L1037" s="1">
        <v>20</v>
      </c>
      <c r="M1037" s="18">
        <v>1</v>
      </c>
    </row>
    <row r="1038" spans="2:15" x14ac:dyDescent="0.25">
      <c r="C1038" s="112"/>
      <c r="D1038" s="109"/>
      <c r="E1038" s="9" t="s">
        <v>28</v>
      </c>
      <c r="F1038" s="12"/>
      <c r="G1038" s="8">
        <v>261</v>
      </c>
      <c r="H1038" s="16">
        <v>16</v>
      </c>
      <c r="I1038" s="1">
        <v>154</v>
      </c>
      <c r="J1038" s="1">
        <v>75</v>
      </c>
      <c r="K1038" s="1">
        <v>1</v>
      </c>
      <c r="L1038" s="1">
        <v>14</v>
      </c>
      <c r="M1038" s="18">
        <v>1</v>
      </c>
    </row>
    <row r="1039" spans="2:15" x14ac:dyDescent="0.25">
      <c r="C1039" s="112"/>
      <c r="D1039" s="109"/>
      <c r="E1039" s="9" t="s">
        <v>29</v>
      </c>
      <c r="F1039" s="12"/>
      <c r="G1039" s="8">
        <v>195</v>
      </c>
      <c r="H1039" s="16">
        <v>11</v>
      </c>
      <c r="I1039" s="1">
        <v>102</v>
      </c>
      <c r="J1039" s="1">
        <v>69</v>
      </c>
      <c r="K1039" s="1">
        <v>0</v>
      </c>
      <c r="L1039" s="1">
        <v>11</v>
      </c>
      <c r="M1039" s="18">
        <v>2</v>
      </c>
    </row>
    <row r="1040" spans="2:15" x14ac:dyDescent="0.25">
      <c r="C1040" s="112"/>
      <c r="D1040" s="109"/>
      <c r="E1040" s="9" t="s">
        <v>30</v>
      </c>
      <c r="F1040" s="12"/>
      <c r="G1040" s="8">
        <v>120</v>
      </c>
      <c r="H1040" s="16">
        <v>4</v>
      </c>
      <c r="I1040" s="1">
        <v>70</v>
      </c>
      <c r="J1040" s="1">
        <v>40</v>
      </c>
      <c r="K1040" s="1">
        <v>0</v>
      </c>
      <c r="L1040" s="1">
        <v>5</v>
      </c>
      <c r="M1040" s="18">
        <v>1</v>
      </c>
    </row>
    <row r="1041" spans="3:13" x14ac:dyDescent="0.25">
      <c r="C1041" s="112"/>
      <c r="D1041" s="109"/>
      <c r="E1041" s="9" t="s">
        <v>31</v>
      </c>
      <c r="F1041" s="12"/>
      <c r="G1041" s="8">
        <v>843</v>
      </c>
      <c r="H1041" s="16">
        <v>46</v>
      </c>
      <c r="I1041" s="1">
        <v>482</v>
      </c>
      <c r="J1041" s="1">
        <v>257</v>
      </c>
      <c r="K1041" s="1">
        <v>3</v>
      </c>
      <c r="L1041" s="1">
        <v>50</v>
      </c>
      <c r="M1041" s="18">
        <v>5</v>
      </c>
    </row>
    <row r="1042" spans="3:13" x14ac:dyDescent="0.25">
      <c r="C1042" s="112"/>
      <c r="D1042" s="109"/>
      <c r="E1042" s="9" t="s">
        <v>32</v>
      </c>
      <c r="F1042" s="12"/>
      <c r="G1042" s="8">
        <v>315</v>
      </c>
      <c r="H1042" s="16">
        <v>15</v>
      </c>
      <c r="I1042" s="1">
        <v>172</v>
      </c>
      <c r="J1042" s="1">
        <v>109</v>
      </c>
      <c r="K1042" s="1">
        <v>0</v>
      </c>
      <c r="L1042" s="1">
        <v>16</v>
      </c>
      <c r="M1042" s="18">
        <v>3</v>
      </c>
    </row>
    <row r="1043" spans="3:13" x14ac:dyDescent="0.25">
      <c r="C1043" s="112"/>
      <c r="D1043" s="108" t="s">
        <v>22</v>
      </c>
      <c r="E1043" s="10" t="s">
        <v>26</v>
      </c>
      <c r="F1043" s="11"/>
      <c r="G1043" s="14">
        <v>120</v>
      </c>
      <c r="H1043" s="25">
        <v>11</v>
      </c>
      <c r="I1043" s="4">
        <v>71</v>
      </c>
      <c r="J1043" s="4">
        <v>29</v>
      </c>
      <c r="K1043" s="4">
        <v>1</v>
      </c>
      <c r="L1043" s="4">
        <v>8</v>
      </c>
      <c r="M1043" s="27">
        <v>0</v>
      </c>
    </row>
    <row r="1044" spans="3:13" x14ac:dyDescent="0.25">
      <c r="C1044" s="112"/>
      <c r="D1044" s="109"/>
      <c r="E1044" s="9" t="s">
        <v>27</v>
      </c>
      <c r="F1044" s="12"/>
      <c r="G1044" s="8">
        <v>159</v>
      </c>
      <c r="H1044" s="16">
        <v>4</v>
      </c>
      <c r="I1044" s="1">
        <v>86</v>
      </c>
      <c r="J1044" s="1">
        <v>49</v>
      </c>
      <c r="K1044" s="1">
        <v>2</v>
      </c>
      <c r="L1044" s="1">
        <v>17</v>
      </c>
      <c r="M1044" s="18">
        <v>1</v>
      </c>
    </row>
    <row r="1045" spans="3:13" x14ac:dyDescent="0.25">
      <c r="C1045" s="112"/>
      <c r="D1045" s="109"/>
      <c r="E1045" s="9" t="s">
        <v>28</v>
      </c>
      <c r="F1045" s="12"/>
      <c r="G1045" s="8">
        <v>113</v>
      </c>
      <c r="H1045" s="16">
        <v>6</v>
      </c>
      <c r="I1045" s="1">
        <v>57</v>
      </c>
      <c r="J1045" s="1">
        <v>42</v>
      </c>
      <c r="K1045" s="1">
        <v>1</v>
      </c>
      <c r="L1045" s="1">
        <v>6</v>
      </c>
      <c r="M1045" s="18">
        <v>1</v>
      </c>
    </row>
    <row r="1046" spans="3:13" x14ac:dyDescent="0.25">
      <c r="C1046" s="112"/>
      <c r="D1046" s="109"/>
      <c r="E1046" s="9" t="s">
        <v>29</v>
      </c>
      <c r="F1046" s="12"/>
      <c r="G1046" s="8">
        <v>94</v>
      </c>
      <c r="H1046" s="16">
        <v>8</v>
      </c>
      <c r="I1046" s="1">
        <v>42</v>
      </c>
      <c r="J1046" s="1">
        <v>38</v>
      </c>
      <c r="K1046" s="1">
        <v>0</v>
      </c>
      <c r="L1046" s="1">
        <v>6</v>
      </c>
      <c r="M1046" s="18">
        <v>0</v>
      </c>
    </row>
    <row r="1047" spans="3:13" x14ac:dyDescent="0.25">
      <c r="C1047" s="112"/>
      <c r="D1047" s="109"/>
      <c r="E1047" s="9" t="s">
        <v>30</v>
      </c>
      <c r="F1047" s="12"/>
      <c r="G1047" s="8">
        <v>57</v>
      </c>
      <c r="H1047" s="16">
        <v>0</v>
      </c>
      <c r="I1047" s="1">
        <v>31</v>
      </c>
      <c r="J1047" s="1">
        <v>23</v>
      </c>
      <c r="K1047" s="1">
        <v>0</v>
      </c>
      <c r="L1047" s="1">
        <v>2</v>
      </c>
      <c r="M1047" s="18">
        <v>1</v>
      </c>
    </row>
    <row r="1048" spans="3:13" x14ac:dyDescent="0.25">
      <c r="C1048" s="112"/>
      <c r="D1048" s="109"/>
      <c r="E1048" s="9" t="s">
        <v>31</v>
      </c>
      <c r="F1048" s="12"/>
      <c r="G1048" s="8">
        <v>423</v>
      </c>
      <c r="H1048" s="16">
        <v>18</v>
      </c>
      <c r="I1048" s="1">
        <v>216</v>
      </c>
      <c r="J1048" s="1">
        <v>152</v>
      </c>
      <c r="K1048" s="1">
        <v>3</v>
      </c>
      <c r="L1048" s="1">
        <v>31</v>
      </c>
      <c r="M1048" s="18">
        <v>3</v>
      </c>
    </row>
    <row r="1049" spans="3:13" x14ac:dyDescent="0.25">
      <c r="C1049" s="112"/>
      <c r="D1049" s="109"/>
      <c r="E1049" s="9" t="s">
        <v>32</v>
      </c>
      <c r="F1049" s="12"/>
      <c r="G1049" s="8">
        <v>151</v>
      </c>
      <c r="H1049" s="16">
        <v>8</v>
      </c>
      <c r="I1049" s="1">
        <v>73</v>
      </c>
      <c r="J1049" s="1">
        <v>61</v>
      </c>
      <c r="K1049" s="1">
        <v>0</v>
      </c>
      <c r="L1049" s="1">
        <v>8</v>
      </c>
      <c r="M1049" s="18">
        <v>1</v>
      </c>
    </row>
    <row r="1050" spans="3:13" x14ac:dyDescent="0.25">
      <c r="C1050" s="112"/>
      <c r="D1050" s="108" t="s">
        <v>23</v>
      </c>
      <c r="E1050" s="10" t="s">
        <v>26</v>
      </c>
      <c r="F1050" s="11"/>
      <c r="G1050" s="14">
        <v>141</v>
      </c>
      <c r="H1050" s="25">
        <v>17</v>
      </c>
      <c r="I1050" s="4">
        <v>87</v>
      </c>
      <c r="J1050" s="4">
        <v>28</v>
      </c>
      <c r="K1050" s="4">
        <v>0</v>
      </c>
      <c r="L1050" s="4">
        <v>8</v>
      </c>
      <c r="M1050" s="27">
        <v>1</v>
      </c>
    </row>
    <row r="1051" spans="3:13" x14ac:dyDescent="0.25">
      <c r="C1051" s="112"/>
      <c r="D1051" s="109"/>
      <c r="E1051" s="9" t="s">
        <v>27</v>
      </c>
      <c r="F1051" s="12"/>
      <c r="G1051" s="8">
        <v>108</v>
      </c>
      <c r="H1051" s="16">
        <v>11</v>
      </c>
      <c r="I1051" s="1">
        <v>70</v>
      </c>
      <c r="J1051" s="1">
        <v>24</v>
      </c>
      <c r="K1051" s="1">
        <v>0</v>
      </c>
      <c r="L1051" s="1">
        <v>3</v>
      </c>
      <c r="M1051" s="18">
        <v>0</v>
      </c>
    </row>
    <row r="1052" spans="3:13" x14ac:dyDescent="0.25">
      <c r="C1052" s="112"/>
      <c r="D1052" s="109"/>
      <c r="E1052" s="9" t="s">
        <v>28</v>
      </c>
      <c r="F1052" s="12"/>
      <c r="G1052" s="8">
        <v>148</v>
      </c>
      <c r="H1052" s="16">
        <v>10</v>
      </c>
      <c r="I1052" s="1">
        <v>97</v>
      </c>
      <c r="J1052" s="1">
        <v>33</v>
      </c>
      <c r="K1052" s="1">
        <v>0</v>
      </c>
      <c r="L1052" s="1">
        <v>8</v>
      </c>
      <c r="M1052" s="18">
        <v>0</v>
      </c>
    </row>
    <row r="1053" spans="3:13" x14ac:dyDescent="0.25">
      <c r="C1053" s="112"/>
      <c r="D1053" s="109"/>
      <c r="E1053" s="9" t="s">
        <v>29</v>
      </c>
      <c r="F1053" s="12"/>
      <c r="G1053" s="8">
        <v>101</v>
      </c>
      <c r="H1053" s="16">
        <v>3</v>
      </c>
      <c r="I1053" s="1">
        <v>60</v>
      </c>
      <c r="J1053" s="1">
        <v>31</v>
      </c>
      <c r="K1053" s="1">
        <v>0</v>
      </c>
      <c r="L1053" s="1">
        <v>5</v>
      </c>
      <c r="M1053" s="18">
        <v>2</v>
      </c>
    </row>
    <row r="1054" spans="3:13" x14ac:dyDescent="0.25">
      <c r="C1054" s="112"/>
      <c r="D1054" s="109"/>
      <c r="E1054" s="9" t="s">
        <v>30</v>
      </c>
      <c r="F1054" s="12"/>
      <c r="G1054" s="8">
        <v>63</v>
      </c>
      <c r="H1054" s="16">
        <v>4</v>
      </c>
      <c r="I1054" s="1">
        <v>39</v>
      </c>
      <c r="J1054" s="1">
        <v>17</v>
      </c>
      <c r="K1054" s="1">
        <v>0</v>
      </c>
      <c r="L1054" s="1">
        <v>3</v>
      </c>
      <c r="M1054" s="18">
        <v>0</v>
      </c>
    </row>
    <row r="1055" spans="3:13" x14ac:dyDescent="0.25">
      <c r="C1055" s="112"/>
      <c r="D1055" s="109"/>
      <c r="E1055" s="9" t="s">
        <v>31</v>
      </c>
      <c r="F1055" s="12"/>
      <c r="G1055" s="8">
        <v>420</v>
      </c>
      <c r="H1055" s="16">
        <v>28</v>
      </c>
      <c r="I1055" s="1">
        <v>266</v>
      </c>
      <c r="J1055" s="1">
        <v>105</v>
      </c>
      <c r="K1055" s="1">
        <v>0</v>
      </c>
      <c r="L1055" s="1">
        <v>19</v>
      </c>
      <c r="M1055" s="18">
        <v>2</v>
      </c>
    </row>
    <row r="1056" spans="3:13" x14ac:dyDescent="0.25">
      <c r="C1056" s="112"/>
      <c r="D1056" s="109"/>
      <c r="E1056" s="9" t="s">
        <v>32</v>
      </c>
      <c r="F1056" s="12"/>
      <c r="G1056" s="8">
        <v>164</v>
      </c>
      <c r="H1056" s="16">
        <v>7</v>
      </c>
      <c r="I1056" s="1">
        <v>99</v>
      </c>
      <c r="J1056" s="1">
        <v>48</v>
      </c>
      <c r="K1056" s="1">
        <v>0</v>
      </c>
      <c r="L1056" s="1">
        <v>8</v>
      </c>
      <c r="M1056" s="18">
        <v>2</v>
      </c>
    </row>
    <row r="1057" spans="3:13" ht="25.2" x14ac:dyDescent="0.25">
      <c r="C1057" s="108" t="s">
        <v>33</v>
      </c>
      <c r="D1057" s="108" t="s">
        <v>25</v>
      </c>
      <c r="E1057" s="10" t="s">
        <v>34</v>
      </c>
      <c r="F1057" s="11"/>
      <c r="G1057" s="14">
        <v>93</v>
      </c>
      <c r="H1057" s="25">
        <v>11</v>
      </c>
      <c r="I1057" s="4">
        <v>47</v>
      </c>
      <c r="J1057" s="4">
        <v>24</v>
      </c>
      <c r="K1057" s="4">
        <v>2</v>
      </c>
      <c r="L1057" s="4">
        <v>8</v>
      </c>
      <c r="M1057" s="27">
        <v>1</v>
      </c>
    </row>
    <row r="1058" spans="3:13" ht="25.2" x14ac:dyDescent="0.25">
      <c r="C1058" s="112"/>
      <c r="D1058" s="109"/>
      <c r="E1058" s="9" t="s">
        <v>35</v>
      </c>
      <c r="F1058" s="12"/>
      <c r="G1058" s="8">
        <v>623</v>
      </c>
      <c r="H1058" s="16">
        <v>33</v>
      </c>
      <c r="I1058" s="1">
        <v>380</v>
      </c>
      <c r="J1058" s="1">
        <v>179</v>
      </c>
      <c r="K1058" s="1">
        <v>2</v>
      </c>
      <c r="L1058" s="1">
        <v>28</v>
      </c>
      <c r="M1058" s="18">
        <v>1</v>
      </c>
    </row>
    <row r="1059" spans="3:13" ht="25.2" x14ac:dyDescent="0.25">
      <c r="C1059" s="112"/>
      <c r="D1059" s="109"/>
      <c r="E1059" s="9" t="s">
        <v>36</v>
      </c>
      <c r="F1059" s="12"/>
      <c r="G1059" s="8">
        <v>207</v>
      </c>
      <c r="H1059" s="16">
        <v>14</v>
      </c>
      <c r="I1059" s="1">
        <v>114</v>
      </c>
      <c r="J1059" s="1">
        <v>61</v>
      </c>
      <c r="K1059" s="1">
        <v>0</v>
      </c>
      <c r="L1059" s="1">
        <v>16</v>
      </c>
      <c r="M1059" s="18">
        <v>2</v>
      </c>
    </row>
    <row r="1060" spans="3:13" ht="25.2" x14ac:dyDescent="0.25">
      <c r="C1060" s="112"/>
      <c r="D1060" s="109"/>
      <c r="E1060" s="9" t="s">
        <v>37</v>
      </c>
      <c r="F1060" s="12"/>
      <c r="G1060" s="8">
        <v>178</v>
      </c>
      <c r="H1060" s="16">
        <v>16</v>
      </c>
      <c r="I1060" s="1">
        <v>98</v>
      </c>
      <c r="J1060" s="1">
        <v>48</v>
      </c>
      <c r="K1060" s="1">
        <v>0</v>
      </c>
      <c r="L1060" s="1">
        <v>14</v>
      </c>
      <c r="M1060" s="18">
        <v>2</v>
      </c>
    </row>
    <row r="1061" spans="3:13" x14ac:dyDescent="0.25">
      <c r="C1061" s="112"/>
      <c r="D1061" s="109"/>
      <c r="E1061" s="9" t="s">
        <v>38</v>
      </c>
      <c r="F1061" s="12"/>
      <c r="G1061" s="13">
        <v>3</v>
      </c>
      <c r="H1061" s="24">
        <v>0</v>
      </c>
      <c r="I1061" s="3">
        <v>1</v>
      </c>
      <c r="J1061" s="3">
        <v>2</v>
      </c>
      <c r="K1061" s="3">
        <v>0</v>
      </c>
      <c r="L1061" s="3">
        <v>0</v>
      </c>
      <c r="M1061" s="26">
        <v>0</v>
      </c>
    </row>
    <row r="1062" spans="3:13" ht="25.2" x14ac:dyDescent="0.25">
      <c r="C1062" s="112"/>
      <c r="D1062" s="108" t="s">
        <v>22</v>
      </c>
      <c r="E1062" s="10" t="s">
        <v>34</v>
      </c>
      <c r="F1062" s="11"/>
      <c r="G1062" s="40">
        <v>48</v>
      </c>
      <c r="H1062" s="44">
        <v>4</v>
      </c>
      <c r="I1062" s="19">
        <v>25</v>
      </c>
      <c r="J1062" s="19">
        <v>11</v>
      </c>
      <c r="K1062" s="19">
        <v>2</v>
      </c>
      <c r="L1062" s="19">
        <v>5</v>
      </c>
      <c r="M1062" s="45">
        <v>1</v>
      </c>
    </row>
    <row r="1063" spans="3:13" ht="25.2" x14ac:dyDescent="0.25">
      <c r="C1063" s="112"/>
      <c r="D1063" s="109"/>
      <c r="E1063" s="9" t="s">
        <v>35</v>
      </c>
      <c r="F1063" s="12"/>
      <c r="G1063" s="8">
        <v>365</v>
      </c>
      <c r="H1063" s="16">
        <v>17</v>
      </c>
      <c r="I1063" s="1">
        <v>200</v>
      </c>
      <c r="J1063" s="1">
        <v>124</v>
      </c>
      <c r="K1063" s="1">
        <v>2</v>
      </c>
      <c r="L1063" s="1">
        <v>21</v>
      </c>
      <c r="M1063" s="18">
        <v>1</v>
      </c>
    </row>
    <row r="1064" spans="3:13" ht="25.2" x14ac:dyDescent="0.25">
      <c r="C1064" s="112"/>
      <c r="D1064" s="109"/>
      <c r="E1064" s="9" t="s">
        <v>36</v>
      </c>
      <c r="F1064" s="12"/>
      <c r="G1064" s="8">
        <v>80</v>
      </c>
      <c r="H1064" s="16">
        <v>7</v>
      </c>
      <c r="I1064" s="1">
        <v>35</v>
      </c>
      <c r="J1064" s="1">
        <v>31</v>
      </c>
      <c r="K1064" s="1">
        <v>0</v>
      </c>
      <c r="L1064" s="1">
        <v>7</v>
      </c>
      <c r="M1064" s="18">
        <v>0</v>
      </c>
    </row>
    <row r="1065" spans="3:13" ht="25.2" x14ac:dyDescent="0.25">
      <c r="C1065" s="112"/>
      <c r="D1065" s="109"/>
      <c r="E1065" s="9" t="s">
        <v>37</v>
      </c>
      <c r="F1065" s="12"/>
      <c r="G1065" s="13">
        <v>49</v>
      </c>
      <c r="H1065" s="24">
        <v>1</v>
      </c>
      <c r="I1065" s="3">
        <v>26</v>
      </c>
      <c r="J1065" s="3">
        <v>15</v>
      </c>
      <c r="K1065" s="3">
        <v>0</v>
      </c>
      <c r="L1065" s="3">
        <v>6</v>
      </c>
      <c r="M1065" s="26">
        <v>1</v>
      </c>
    </row>
    <row r="1066" spans="3:13" x14ac:dyDescent="0.25">
      <c r="C1066" s="112"/>
      <c r="D1066" s="109"/>
      <c r="E1066" s="9" t="s">
        <v>38</v>
      </c>
      <c r="F1066" s="12"/>
      <c r="G1066" s="13">
        <v>1</v>
      </c>
      <c r="H1066" s="24">
        <v>0</v>
      </c>
      <c r="I1066" s="3">
        <v>1</v>
      </c>
      <c r="J1066" s="3">
        <v>0</v>
      </c>
      <c r="K1066" s="3">
        <v>0</v>
      </c>
      <c r="L1066" s="3">
        <v>0</v>
      </c>
      <c r="M1066" s="26">
        <v>0</v>
      </c>
    </row>
    <row r="1067" spans="3:13" ht="25.2" x14ac:dyDescent="0.25">
      <c r="C1067" s="112"/>
      <c r="D1067" s="108" t="s">
        <v>23</v>
      </c>
      <c r="E1067" s="10" t="s">
        <v>34</v>
      </c>
      <c r="F1067" s="11"/>
      <c r="G1067" s="40">
        <v>45</v>
      </c>
      <c r="H1067" s="44">
        <v>7</v>
      </c>
      <c r="I1067" s="19">
        <v>22</v>
      </c>
      <c r="J1067" s="19">
        <v>13</v>
      </c>
      <c r="K1067" s="19">
        <v>0</v>
      </c>
      <c r="L1067" s="19">
        <v>3</v>
      </c>
      <c r="M1067" s="45">
        <v>0</v>
      </c>
    </row>
    <row r="1068" spans="3:13" ht="25.2" x14ac:dyDescent="0.25">
      <c r="C1068" s="112"/>
      <c r="D1068" s="109"/>
      <c r="E1068" s="9" t="s">
        <v>35</v>
      </c>
      <c r="F1068" s="12"/>
      <c r="G1068" s="8">
        <v>258</v>
      </c>
      <c r="H1068" s="16">
        <v>16</v>
      </c>
      <c r="I1068" s="1">
        <v>180</v>
      </c>
      <c r="J1068" s="1">
        <v>55</v>
      </c>
      <c r="K1068" s="1">
        <v>0</v>
      </c>
      <c r="L1068" s="1">
        <v>7</v>
      </c>
      <c r="M1068" s="18">
        <v>0</v>
      </c>
    </row>
    <row r="1069" spans="3:13" ht="25.2" x14ac:dyDescent="0.25">
      <c r="C1069" s="112"/>
      <c r="D1069" s="109"/>
      <c r="E1069" s="9" t="s">
        <v>36</v>
      </c>
      <c r="F1069" s="12"/>
      <c r="G1069" s="8">
        <v>127</v>
      </c>
      <c r="H1069" s="16">
        <v>7</v>
      </c>
      <c r="I1069" s="1">
        <v>79</v>
      </c>
      <c r="J1069" s="1">
        <v>30</v>
      </c>
      <c r="K1069" s="1">
        <v>0</v>
      </c>
      <c r="L1069" s="1">
        <v>9</v>
      </c>
      <c r="M1069" s="18">
        <v>2</v>
      </c>
    </row>
    <row r="1070" spans="3:13" ht="25.2" x14ac:dyDescent="0.25">
      <c r="C1070" s="112"/>
      <c r="D1070" s="109"/>
      <c r="E1070" s="9" t="s">
        <v>37</v>
      </c>
      <c r="F1070" s="12"/>
      <c r="G1070" s="8">
        <v>129</v>
      </c>
      <c r="H1070" s="16">
        <v>15</v>
      </c>
      <c r="I1070" s="1">
        <v>72</v>
      </c>
      <c r="J1070" s="1">
        <v>33</v>
      </c>
      <c r="K1070" s="1">
        <v>0</v>
      </c>
      <c r="L1070" s="1">
        <v>8</v>
      </c>
      <c r="M1070" s="18">
        <v>1</v>
      </c>
    </row>
    <row r="1071" spans="3:13" x14ac:dyDescent="0.25">
      <c r="C1071" s="112"/>
      <c r="D1071" s="109"/>
      <c r="E1071" s="9" t="s">
        <v>38</v>
      </c>
      <c r="F1071" s="12"/>
      <c r="G1071" s="13">
        <v>2</v>
      </c>
      <c r="H1071" s="24">
        <v>0</v>
      </c>
      <c r="I1071" s="3">
        <v>0</v>
      </c>
      <c r="J1071" s="3">
        <v>2</v>
      </c>
      <c r="K1071" s="3">
        <v>0</v>
      </c>
      <c r="L1071" s="3">
        <v>0</v>
      </c>
      <c r="M1071" s="26">
        <v>0</v>
      </c>
    </row>
    <row r="1072" spans="3:13" ht="25.2" x14ac:dyDescent="0.25">
      <c r="C1072" s="108" t="s">
        <v>39</v>
      </c>
      <c r="D1072" s="108" t="s">
        <v>25</v>
      </c>
      <c r="E1072" s="10" t="s">
        <v>40</v>
      </c>
      <c r="F1072" s="11"/>
      <c r="G1072" s="14">
        <v>320</v>
      </c>
      <c r="H1072" s="25">
        <v>14</v>
      </c>
      <c r="I1072" s="4">
        <v>177</v>
      </c>
      <c r="J1072" s="4">
        <v>99</v>
      </c>
      <c r="K1072" s="4">
        <v>1</v>
      </c>
      <c r="L1072" s="4">
        <v>26</v>
      </c>
      <c r="M1072" s="27">
        <v>3</v>
      </c>
    </row>
    <row r="1073" spans="3:13" ht="25.2" x14ac:dyDescent="0.25">
      <c r="C1073" s="112"/>
      <c r="D1073" s="109"/>
      <c r="E1073" s="9" t="s">
        <v>41</v>
      </c>
      <c r="F1073" s="12"/>
      <c r="G1073" s="8">
        <v>604</v>
      </c>
      <c r="H1073" s="16">
        <v>32</v>
      </c>
      <c r="I1073" s="1">
        <v>370</v>
      </c>
      <c r="J1073" s="1">
        <v>170</v>
      </c>
      <c r="K1073" s="1">
        <v>2</v>
      </c>
      <c r="L1073" s="1">
        <v>27</v>
      </c>
      <c r="M1073" s="18">
        <v>3</v>
      </c>
    </row>
    <row r="1074" spans="3:13" x14ac:dyDescent="0.25">
      <c r="C1074" s="112"/>
      <c r="D1074" s="109"/>
      <c r="E1074" s="9" t="s">
        <v>42</v>
      </c>
      <c r="F1074" s="12"/>
      <c r="G1074" s="13">
        <v>20</v>
      </c>
      <c r="H1074" s="24">
        <v>5</v>
      </c>
      <c r="I1074" s="3">
        <v>8</v>
      </c>
      <c r="J1074" s="3">
        <v>6</v>
      </c>
      <c r="K1074" s="3">
        <v>0</v>
      </c>
      <c r="L1074" s="3">
        <v>1</v>
      </c>
      <c r="M1074" s="26">
        <v>0</v>
      </c>
    </row>
    <row r="1075" spans="3:13" x14ac:dyDescent="0.25">
      <c r="C1075" s="112"/>
      <c r="D1075" s="109"/>
      <c r="E1075" s="9" t="s">
        <v>43</v>
      </c>
      <c r="F1075" s="12"/>
      <c r="G1075" s="8">
        <v>162</v>
      </c>
      <c r="H1075" s="16">
        <v>30</v>
      </c>
      <c r="I1075" s="1">
        <v>98</v>
      </c>
      <c r="J1075" s="1">
        <v>25</v>
      </c>
      <c r="K1075" s="1">
        <v>0</v>
      </c>
      <c r="L1075" s="1">
        <v>8</v>
      </c>
      <c r="M1075" s="18">
        <v>1</v>
      </c>
    </row>
    <row r="1076" spans="3:13" x14ac:dyDescent="0.25">
      <c r="C1076" s="112"/>
      <c r="D1076" s="109"/>
      <c r="E1076" s="9" t="s">
        <v>44</v>
      </c>
      <c r="F1076" s="12"/>
      <c r="G1076" s="8">
        <v>50</v>
      </c>
      <c r="H1076" s="16">
        <v>9</v>
      </c>
      <c r="I1076" s="1">
        <v>27</v>
      </c>
      <c r="J1076" s="1">
        <v>10</v>
      </c>
      <c r="K1076" s="1">
        <v>0</v>
      </c>
      <c r="L1076" s="1">
        <v>4</v>
      </c>
      <c r="M1076" s="18">
        <v>0</v>
      </c>
    </row>
    <row r="1077" spans="3:13" ht="25.2" x14ac:dyDescent="0.25">
      <c r="C1077" s="112"/>
      <c r="D1077" s="109"/>
      <c r="E1077" s="9" t="s">
        <v>45</v>
      </c>
      <c r="F1077" s="12"/>
      <c r="G1077" s="8">
        <v>53</v>
      </c>
      <c r="H1077" s="16">
        <v>7</v>
      </c>
      <c r="I1077" s="1">
        <v>25</v>
      </c>
      <c r="J1077" s="1">
        <v>15</v>
      </c>
      <c r="K1077" s="1">
        <v>1</v>
      </c>
      <c r="L1077" s="1">
        <v>5</v>
      </c>
      <c r="M1077" s="18">
        <v>0</v>
      </c>
    </row>
    <row r="1078" spans="3:13" x14ac:dyDescent="0.25">
      <c r="C1078" s="112"/>
      <c r="D1078" s="109"/>
      <c r="E1078" s="9" t="s">
        <v>38</v>
      </c>
      <c r="F1078" s="12"/>
      <c r="G1078" s="13">
        <v>37</v>
      </c>
      <c r="H1078" s="24">
        <v>2</v>
      </c>
      <c r="I1078" s="3">
        <v>16</v>
      </c>
      <c r="J1078" s="3">
        <v>17</v>
      </c>
      <c r="K1078" s="3">
        <v>0</v>
      </c>
      <c r="L1078" s="3">
        <v>2</v>
      </c>
      <c r="M1078" s="26">
        <v>0</v>
      </c>
    </row>
    <row r="1079" spans="3:13" ht="25.2" x14ac:dyDescent="0.25">
      <c r="C1079" s="112"/>
      <c r="D1079" s="108" t="s">
        <v>22</v>
      </c>
      <c r="E1079" s="10" t="s">
        <v>40</v>
      </c>
      <c r="F1079" s="11"/>
      <c r="G1079" s="14">
        <v>118</v>
      </c>
      <c r="H1079" s="25">
        <v>5</v>
      </c>
      <c r="I1079" s="4">
        <v>62</v>
      </c>
      <c r="J1079" s="4">
        <v>37</v>
      </c>
      <c r="K1079" s="4">
        <v>1</v>
      </c>
      <c r="L1079" s="4">
        <v>12</v>
      </c>
      <c r="M1079" s="27">
        <v>1</v>
      </c>
    </row>
    <row r="1080" spans="3:13" ht="25.2" x14ac:dyDescent="0.25">
      <c r="C1080" s="112"/>
      <c r="D1080" s="109"/>
      <c r="E1080" s="9" t="s">
        <v>41</v>
      </c>
      <c r="F1080" s="12"/>
      <c r="G1080" s="8">
        <v>351</v>
      </c>
      <c r="H1080" s="16">
        <v>17</v>
      </c>
      <c r="I1080" s="1">
        <v>191</v>
      </c>
      <c r="J1080" s="1">
        <v>119</v>
      </c>
      <c r="K1080" s="1">
        <v>2</v>
      </c>
      <c r="L1080" s="1">
        <v>20</v>
      </c>
      <c r="M1080" s="18">
        <v>2</v>
      </c>
    </row>
    <row r="1081" spans="3:13" x14ac:dyDescent="0.25">
      <c r="C1081" s="112"/>
      <c r="D1081" s="109"/>
      <c r="E1081" s="9" t="s">
        <v>42</v>
      </c>
      <c r="F1081" s="12"/>
      <c r="G1081" s="13">
        <v>9</v>
      </c>
      <c r="H1081" s="24">
        <v>2</v>
      </c>
      <c r="I1081" s="3">
        <v>3</v>
      </c>
      <c r="J1081" s="3">
        <v>3</v>
      </c>
      <c r="K1081" s="3">
        <v>0</v>
      </c>
      <c r="L1081" s="3">
        <v>1</v>
      </c>
      <c r="M1081" s="26">
        <v>0</v>
      </c>
    </row>
    <row r="1082" spans="3:13" x14ac:dyDescent="0.25">
      <c r="C1082" s="112"/>
      <c r="D1082" s="109"/>
      <c r="E1082" s="9" t="s">
        <v>43</v>
      </c>
      <c r="F1082" s="12"/>
      <c r="G1082" s="8">
        <v>64</v>
      </c>
      <c r="H1082" s="16">
        <v>11</v>
      </c>
      <c r="I1082" s="1">
        <v>35</v>
      </c>
      <c r="J1082" s="1">
        <v>15</v>
      </c>
      <c r="K1082" s="1">
        <v>0</v>
      </c>
      <c r="L1082" s="1">
        <v>2</v>
      </c>
      <c r="M1082" s="18">
        <v>1</v>
      </c>
    </row>
    <row r="1083" spans="3:13" x14ac:dyDescent="0.25">
      <c r="C1083" s="112"/>
      <c r="D1083" s="109"/>
      <c r="E1083" s="9" t="s">
        <v>44</v>
      </c>
      <c r="F1083" s="12"/>
      <c r="G1083" s="13">
        <v>19</v>
      </c>
      <c r="H1083" s="24">
        <v>3</v>
      </c>
      <c r="I1083" s="3">
        <v>9</v>
      </c>
      <c r="J1083" s="3">
        <v>6</v>
      </c>
      <c r="K1083" s="3">
        <v>0</v>
      </c>
      <c r="L1083" s="3">
        <v>1</v>
      </c>
      <c r="M1083" s="26">
        <v>0</v>
      </c>
    </row>
    <row r="1084" spans="3:13" ht="25.2" x14ac:dyDescent="0.25">
      <c r="C1084" s="112"/>
      <c r="D1084" s="109"/>
      <c r="E1084" s="9" t="s">
        <v>45</v>
      </c>
      <c r="F1084" s="12"/>
      <c r="G1084" s="13">
        <v>30</v>
      </c>
      <c r="H1084" s="24">
        <v>3</v>
      </c>
      <c r="I1084" s="3">
        <v>13</v>
      </c>
      <c r="J1084" s="3">
        <v>10</v>
      </c>
      <c r="K1084" s="3">
        <v>1</v>
      </c>
      <c r="L1084" s="3">
        <v>3</v>
      </c>
      <c r="M1084" s="26">
        <v>0</v>
      </c>
    </row>
    <row r="1085" spans="3:13" x14ac:dyDescent="0.25">
      <c r="C1085" s="112"/>
      <c r="D1085" s="109"/>
      <c r="E1085" s="9" t="s">
        <v>38</v>
      </c>
      <c r="F1085" s="12"/>
      <c r="G1085" s="13">
        <v>23</v>
      </c>
      <c r="H1085" s="24">
        <v>1</v>
      </c>
      <c r="I1085" s="3">
        <v>9</v>
      </c>
      <c r="J1085" s="3">
        <v>11</v>
      </c>
      <c r="K1085" s="3">
        <v>0</v>
      </c>
      <c r="L1085" s="3">
        <v>2</v>
      </c>
      <c r="M1085" s="26">
        <v>0</v>
      </c>
    </row>
    <row r="1086" spans="3:13" ht="25.2" x14ac:dyDescent="0.25">
      <c r="C1086" s="112"/>
      <c r="D1086" s="108" t="s">
        <v>23</v>
      </c>
      <c r="E1086" s="10" t="s">
        <v>40</v>
      </c>
      <c r="F1086" s="11"/>
      <c r="G1086" s="14">
        <v>202</v>
      </c>
      <c r="H1086" s="25">
        <v>9</v>
      </c>
      <c r="I1086" s="4">
        <v>115</v>
      </c>
      <c r="J1086" s="4">
        <v>62</v>
      </c>
      <c r="K1086" s="4">
        <v>0</v>
      </c>
      <c r="L1086" s="4">
        <v>14</v>
      </c>
      <c r="M1086" s="27">
        <v>2</v>
      </c>
    </row>
    <row r="1087" spans="3:13" ht="25.2" x14ac:dyDescent="0.25">
      <c r="C1087" s="112"/>
      <c r="D1087" s="109"/>
      <c r="E1087" s="9" t="s">
        <v>41</v>
      </c>
      <c r="F1087" s="12"/>
      <c r="G1087" s="8">
        <v>253</v>
      </c>
      <c r="H1087" s="16">
        <v>15</v>
      </c>
      <c r="I1087" s="1">
        <v>179</v>
      </c>
      <c r="J1087" s="1">
        <v>51</v>
      </c>
      <c r="K1087" s="1">
        <v>0</v>
      </c>
      <c r="L1087" s="1">
        <v>7</v>
      </c>
      <c r="M1087" s="18">
        <v>1</v>
      </c>
    </row>
    <row r="1088" spans="3:13" x14ac:dyDescent="0.25">
      <c r="C1088" s="112"/>
      <c r="D1088" s="109"/>
      <c r="E1088" s="9" t="s">
        <v>42</v>
      </c>
      <c r="F1088" s="12"/>
      <c r="G1088" s="13">
        <v>11</v>
      </c>
      <c r="H1088" s="24">
        <v>3</v>
      </c>
      <c r="I1088" s="3">
        <v>5</v>
      </c>
      <c r="J1088" s="3">
        <v>3</v>
      </c>
      <c r="K1088" s="3">
        <v>0</v>
      </c>
      <c r="L1088" s="3">
        <v>0</v>
      </c>
      <c r="M1088" s="26">
        <v>0</v>
      </c>
    </row>
    <row r="1089" spans="3:13" x14ac:dyDescent="0.25">
      <c r="C1089" s="112"/>
      <c r="D1089" s="109"/>
      <c r="E1089" s="9" t="s">
        <v>43</v>
      </c>
      <c r="F1089" s="12"/>
      <c r="G1089" s="8">
        <v>98</v>
      </c>
      <c r="H1089" s="16">
        <v>19</v>
      </c>
      <c r="I1089" s="1">
        <v>63</v>
      </c>
      <c r="J1089" s="1">
        <v>10</v>
      </c>
      <c r="K1089" s="1">
        <v>0</v>
      </c>
      <c r="L1089" s="1">
        <v>6</v>
      </c>
      <c r="M1089" s="18">
        <v>0</v>
      </c>
    </row>
    <row r="1090" spans="3:13" x14ac:dyDescent="0.25">
      <c r="C1090" s="112"/>
      <c r="D1090" s="109"/>
      <c r="E1090" s="9" t="s">
        <v>44</v>
      </c>
      <c r="F1090" s="12"/>
      <c r="G1090" s="13">
        <v>31</v>
      </c>
      <c r="H1090" s="24">
        <v>6</v>
      </c>
      <c r="I1090" s="3">
        <v>18</v>
      </c>
      <c r="J1090" s="3">
        <v>4</v>
      </c>
      <c r="K1090" s="3">
        <v>0</v>
      </c>
      <c r="L1090" s="3">
        <v>3</v>
      </c>
      <c r="M1090" s="26">
        <v>0</v>
      </c>
    </row>
    <row r="1091" spans="3:13" ht="25.2" x14ac:dyDescent="0.25">
      <c r="C1091" s="112"/>
      <c r="D1091" s="109"/>
      <c r="E1091" s="9" t="s">
        <v>45</v>
      </c>
      <c r="F1091" s="12"/>
      <c r="G1091" s="13">
        <v>23</v>
      </c>
      <c r="H1091" s="24">
        <v>4</v>
      </c>
      <c r="I1091" s="3">
        <v>12</v>
      </c>
      <c r="J1091" s="3">
        <v>5</v>
      </c>
      <c r="K1091" s="3">
        <v>0</v>
      </c>
      <c r="L1091" s="3">
        <v>2</v>
      </c>
      <c r="M1091" s="26">
        <v>0</v>
      </c>
    </row>
    <row r="1092" spans="3:13" x14ac:dyDescent="0.25">
      <c r="C1092" s="112"/>
      <c r="D1092" s="109"/>
      <c r="E1092" s="9" t="s">
        <v>38</v>
      </c>
      <c r="F1092" s="12"/>
      <c r="G1092" s="13">
        <v>14</v>
      </c>
      <c r="H1092" s="24">
        <v>1</v>
      </c>
      <c r="I1092" s="3">
        <v>7</v>
      </c>
      <c r="J1092" s="3">
        <v>6</v>
      </c>
      <c r="K1092" s="3">
        <v>0</v>
      </c>
      <c r="L1092" s="3">
        <v>0</v>
      </c>
      <c r="M1092" s="26">
        <v>0</v>
      </c>
    </row>
    <row r="1093" spans="3:13" x14ac:dyDescent="0.25">
      <c r="C1093" s="108" t="s">
        <v>46</v>
      </c>
      <c r="D1093" s="106" t="s">
        <v>21</v>
      </c>
      <c r="E1093" s="10" t="s">
        <v>47</v>
      </c>
      <c r="F1093" s="11"/>
      <c r="G1093" s="14">
        <v>815</v>
      </c>
      <c r="H1093" s="25">
        <v>49</v>
      </c>
      <c r="I1093" s="4">
        <v>495</v>
      </c>
      <c r="J1093" s="4">
        <v>220</v>
      </c>
      <c r="K1093" s="4">
        <v>2</v>
      </c>
      <c r="L1093" s="4">
        <v>46</v>
      </c>
      <c r="M1093" s="27">
        <v>3</v>
      </c>
    </row>
    <row r="1094" spans="3:13" ht="25.2" x14ac:dyDescent="0.25">
      <c r="C1094" s="112"/>
      <c r="D1094" s="107"/>
      <c r="E1094" s="9" t="s">
        <v>48</v>
      </c>
      <c r="F1094" s="12"/>
      <c r="G1094" s="8">
        <v>86</v>
      </c>
      <c r="H1094" s="16">
        <v>5</v>
      </c>
      <c r="I1094" s="1">
        <v>47</v>
      </c>
      <c r="J1094" s="1">
        <v>28</v>
      </c>
      <c r="K1094" s="1">
        <v>0</v>
      </c>
      <c r="L1094" s="1">
        <v>5</v>
      </c>
      <c r="M1094" s="18">
        <v>1</v>
      </c>
    </row>
    <row r="1095" spans="3:13" x14ac:dyDescent="0.25">
      <c r="C1095" s="112"/>
      <c r="D1095" s="107"/>
      <c r="E1095" s="9" t="s">
        <v>49</v>
      </c>
      <c r="F1095" s="12"/>
      <c r="G1095" s="13">
        <v>46</v>
      </c>
      <c r="H1095" s="24">
        <v>7</v>
      </c>
      <c r="I1095" s="3">
        <v>25</v>
      </c>
      <c r="J1095" s="3">
        <v>9</v>
      </c>
      <c r="K1095" s="3">
        <v>1</v>
      </c>
      <c r="L1095" s="3">
        <v>3</v>
      </c>
      <c r="M1095" s="26">
        <v>1</v>
      </c>
    </row>
    <row r="1096" spans="3:13" ht="25.2" x14ac:dyDescent="0.25">
      <c r="C1096" s="112"/>
      <c r="D1096" s="107"/>
      <c r="E1096" s="9" t="s">
        <v>50</v>
      </c>
      <c r="F1096" s="12"/>
      <c r="G1096" s="8">
        <v>95</v>
      </c>
      <c r="H1096" s="16">
        <v>11</v>
      </c>
      <c r="I1096" s="1">
        <v>44</v>
      </c>
      <c r="J1096" s="1">
        <v>32</v>
      </c>
      <c r="K1096" s="1">
        <v>1</v>
      </c>
      <c r="L1096" s="1">
        <v>7</v>
      </c>
      <c r="M1096" s="18">
        <v>0</v>
      </c>
    </row>
    <row r="1097" spans="3:13" ht="25.2" x14ac:dyDescent="0.25">
      <c r="C1097" s="112"/>
      <c r="D1097" s="107"/>
      <c r="E1097" s="9" t="s">
        <v>51</v>
      </c>
      <c r="F1097" s="12"/>
      <c r="G1097" s="13">
        <v>30</v>
      </c>
      <c r="H1097" s="24">
        <v>1</v>
      </c>
      <c r="I1097" s="3">
        <v>14</v>
      </c>
      <c r="J1097" s="3">
        <v>13</v>
      </c>
      <c r="K1097" s="3">
        <v>0</v>
      </c>
      <c r="L1097" s="3">
        <v>2</v>
      </c>
      <c r="M1097" s="26">
        <v>0</v>
      </c>
    </row>
    <row r="1098" spans="3:13" x14ac:dyDescent="0.25">
      <c r="C1098" s="112"/>
      <c r="D1098" s="107"/>
      <c r="E1098" s="9" t="s">
        <v>52</v>
      </c>
      <c r="F1098" s="12"/>
      <c r="G1098" s="13">
        <v>8</v>
      </c>
      <c r="H1098" s="24">
        <v>1</v>
      </c>
      <c r="I1098" s="3">
        <v>4</v>
      </c>
      <c r="J1098" s="3">
        <v>2</v>
      </c>
      <c r="K1098" s="3">
        <v>0</v>
      </c>
      <c r="L1098" s="3">
        <v>1</v>
      </c>
      <c r="M1098" s="26">
        <v>0</v>
      </c>
    </row>
    <row r="1099" spans="3:13" x14ac:dyDescent="0.25">
      <c r="C1099" s="112"/>
      <c r="D1099" s="107"/>
      <c r="E1099" s="9" t="s">
        <v>53</v>
      </c>
      <c r="F1099" s="12"/>
      <c r="G1099" s="13">
        <v>23</v>
      </c>
      <c r="H1099" s="24">
        <v>0</v>
      </c>
      <c r="I1099" s="3">
        <v>10</v>
      </c>
      <c r="J1099" s="3">
        <v>10</v>
      </c>
      <c r="K1099" s="3">
        <v>0</v>
      </c>
      <c r="L1099" s="3">
        <v>2</v>
      </c>
      <c r="M1099" s="26">
        <v>1</v>
      </c>
    </row>
    <row r="1100" spans="3:13" x14ac:dyDescent="0.25">
      <c r="C1100" s="112"/>
      <c r="D1100" s="107"/>
      <c r="E1100" s="9" t="s">
        <v>38</v>
      </c>
      <c r="F1100" s="12"/>
      <c r="G1100" s="13">
        <v>1</v>
      </c>
      <c r="H1100" s="24">
        <v>0</v>
      </c>
      <c r="I1100" s="3">
        <v>1</v>
      </c>
      <c r="J1100" s="3">
        <v>0</v>
      </c>
      <c r="K1100" s="3">
        <v>0</v>
      </c>
      <c r="L1100" s="3">
        <v>0</v>
      </c>
      <c r="M1100" s="26">
        <v>0</v>
      </c>
    </row>
    <row r="1101" spans="3:13" x14ac:dyDescent="0.25">
      <c r="C1101" s="112"/>
      <c r="D1101" s="107"/>
      <c r="E1101" s="9" t="s">
        <v>54</v>
      </c>
      <c r="F1101" s="12"/>
      <c r="G1101" s="8">
        <v>901</v>
      </c>
      <c r="H1101" s="16">
        <v>54</v>
      </c>
      <c r="I1101" s="1">
        <v>542</v>
      </c>
      <c r="J1101" s="1">
        <v>248</v>
      </c>
      <c r="K1101" s="1">
        <v>2</v>
      </c>
      <c r="L1101" s="1">
        <v>51</v>
      </c>
      <c r="M1101" s="18">
        <v>4</v>
      </c>
    </row>
    <row r="1102" spans="3:13" x14ac:dyDescent="0.25">
      <c r="C1102" s="112"/>
      <c r="D1102" s="107"/>
      <c r="E1102" s="9" t="s">
        <v>55</v>
      </c>
      <c r="F1102" s="12"/>
      <c r="G1102" s="8">
        <v>171</v>
      </c>
      <c r="H1102" s="16">
        <v>19</v>
      </c>
      <c r="I1102" s="1">
        <v>83</v>
      </c>
      <c r="J1102" s="1">
        <v>54</v>
      </c>
      <c r="K1102" s="1">
        <v>2</v>
      </c>
      <c r="L1102" s="1">
        <v>12</v>
      </c>
      <c r="M1102" s="18">
        <v>1</v>
      </c>
    </row>
    <row r="1103" spans="3:13" x14ac:dyDescent="0.25">
      <c r="C1103" s="108" t="s">
        <v>56</v>
      </c>
      <c r="D1103" s="106" t="s">
        <v>21</v>
      </c>
      <c r="E1103" s="10" t="s">
        <v>57</v>
      </c>
      <c r="F1103" s="11"/>
      <c r="G1103" s="14">
        <v>465</v>
      </c>
      <c r="H1103" s="25">
        <v>40</v>
      </c>
      <c r="I1103" s="4">
        <v>263</v>
      </c>
      <c r="J1103" s="4">
        <v>135</v>
      </c>
      <c r="K1103" s="4">
        <v>0</v>
      </c>
      <c r="L1103" s="4">
        <v>24</v>
      </c>
      <c r="M1103" s="27">
        <v>3</v>
      </c>
    </row>
    <row r="1104" spans="3:13" x14ac:dyDescent="0.25">
      <c r="C1104" s="112"/>
      <c r="D1104" s="107"/>
      <c r="E1104" s="9" t="s">
        <v>58</v>
      </c>
      <c r="F1104" s="12"/>
      <c r="G1104" s="8">
        <v>396</v>
      </c>
      <c r="H1104" s="16">
        <v>26</v>
      </c>
      <c r="I1104" s="1">
        <v>229</v>
      </c>
      <c r="J1104" s="1">
        <v>106</v>
      </c>
      <c r="K1104" s="1">
        <v>4</v>
      </c>
      <c r="L1104" s="1">
        <v>28</v>
      </c>
      <c r="M1104" s="18">
        <v>3</v>
      </c>
    </row>
    <row r="1105" spans="2:15" x14ac:dyDescent="0.25">
      <c r="C1105" s="112"/>
      <c r="D1105" s="107"/>
      <c r="E1105" s="9" t="s">
        <v>59</v>
      </c>
      <c r="F1105" s="12"/>
      <c r="G1105" s="8">
        <v>90</v>
      </c>
      <c r="H1105" s="16">
        <v>6</v>
      </c>
      <c r="I1105" s="1">
        <v>51</v>
      </c>
      <c r="J1105" s="1">
        <v>26</v>
      </c>
      <c r="K1105" s="1">
        <v>0</v>
      </c>
      <c r="L1105" s="1">
        <v>7</v>
      </c>
      <c r="M1105" s="18">
        <v>0</v>
      </c>
    </row>
    <row r="1106" spans="2:15" x14ac:dyDescent="0.25">
      <c r="C1106" s="112"/>
      <c r="D1106" s="107"/>
      <c r="E1106" s="9" t="s">
        <v>60</v>
      </c>
      <c r="F1106" s="12"/>
      <c r="G1106" s="8">
        <v>153</v>
      </c>
      <c r="H1106" s="16">
        <v>2</v>
      </c>
      <c r="I1106" s="1">
        <v>97</v>
      </c>
      <c r="J1106" s="1">
        <v>47</v>
      </c>
      <c r="K1106" s="1">
        <v>0</v>
      </c>
      <c r="L1106" s="1">
        <v>7</v>
      </c>
      <c r="M1106" s="18">
        <v>0</v>
      </c>
    </row>
    <row r="1107" spans="2:15" x14ac:dyDescent="0.25">
      <c r="C1107" s="108" t="s">
        <v>61</v>
      </c>
      <c r="D1107" s="106" t="s">
        <v>21</v>
      </c>
      <c r="E1107" s="10" t="s">
        <v>62</v>
      </c>
      <c r="F1107" s="11"/>
      <c r="G1107" s="14">
        <v>205</v>
      </c>
      <c r="H1107" s="25">
        <v>9</v>
      </c>
      <c r="I1107" s="4">
        <v>121</v>
      </c>
      <c r="J1107" s="4">
        <v>58</v>
      </c>
      <c r="K1107" s="4">
        <v>0</v>
      </c>
      <c r="L1107" s="4">
        <v>16</v>
      </c>
      <c r="M1107" s="27">
        <v>1</v>
      </c>
    </row>
    <row r="1108" spans="2:15" x14ac:dyDescent="0.25">
      <c r="C1108" s="109"/>
      <c r="D1108" s="107"/>
      <c r="E1108" s="9" t="s">
        <v>63</v>
      </c>
      <c r="F1108" s="12"/>
      <c r="G1108" s="8">
        <v>256</v>
      </c>
      <c r="H1108" s="16">
        <v>14</v>
      </c>
      <c r="I1108" s="1">
        <v>163</v>
      </c>
      <c r="J1108" s="1">
        <v>69</v>
      </c>
      <c r="K1108" s="1">
        <v>0</v>
      </c>
      <c r="L1108" s="1">
        <v>8</v>
      </c>
      <c r="M1108" s="18">
        <v>2</v>
      </c>
    </row>
    <row r="1109" spans="2:15" x14ac:dyDescent="0.25">
      <c r="C1109" s="109"/>
      <c r="D1109" s="107"/>
      <c r="E1109" s="9" t="s">
        <v>64</v>
      </c>
      <c r="F1109" s="12"/>
      <c r="G1109" s="8">
        <v>404</v>
      </c>
      <c r="H1109" s="16">
        <v>26</v>
      </c>
      <c r="I1109" s="1">
        <v>225</v>
      </c>
      <c r="J1109" s="1">
        <v>122</v>
      </c>
      <c r="K1109" s="1">
        <v>2</v>
      </c>
      <c r="L1109" s="1">
        <v>27</v>
      </c>
      <c r="M1109" s="18">
        <v>2</v>
      </c>
    </row>
    <row r="1110" spans="2:15" x14ac:dyDescent="0.25">
      <c r="C1110" s="113"/>
      <c r="D1110" s="110"/>
      <c r="E1110" s="56" t="s">
        <v>65</v>
      </c>
      <c r="F1110" s="48"/>
      <c r="G1110" s="61">
        <v>239</v>
      </c>
      <c r="H1110" s="65">
        <v>25</v>
      </c>
      <c r="I1110" s="35">
        <v>131</v>
      </c>
      <c r="J1110" s="35">
        <v>65</v>
      </c>
      <c r="K1110" s="35">
        <v>2</v>
      </c>
      <c r="L1110" s="35">
        <v>15</v>
      </c>
      <c r="M1110" s="66">
        <v>1</v>
      </c>
    </row>
    <row r="1112" spans="2:15" x14ac:dyDescent="0.25">
      <c r="B1112" s="54" t="str">
        <f xml:space="preserve"> HYPERLINK("#'目次'!B20", "[14]")</f>
        <v>[14]</v>
      </c>
      <c r="C1112" s="42" t="s">
        <v>196</v>
      </c>
    </row>
    <row r="1115" spans="2:15" x14ac:dyDescent="0.25">
      <c r="C1115" s="42" t="s">
        <v>14</v>
      </c>
    </row>
    <row r="1116" spans="2:15" ht="37.799999999999997" x14ac:dyDescent="0.25">
      <c r="C1116" s="102"/>
      <c r="D1116" s="103"/>
      <c r="E1116" s="103"/>
      <c r="F1116" s="103"/>
      <c r="G1116" s="53" t="s">
        <v>15</v>
      </c>
      <c r="H1116" s="50" t="s">
        <v>197</v>
      </c>
      <c r="I1116" s="21" t="s">
        <v>198</v>
      </c>
      <c r="J1116" s="21" t="s">
        <v>199</v>
      </c>
      <c r="K1116" s="21" t="s">
        <v>200</v>
      </c>
      <c r="L1116" s="21" t="s">
        <v>201</v>
      </c>
      <c r="M1116" s="21" t="s">
        <v>38</v>
      </c>
      <c r="N1116" s="21" t="s">
        <v>202</v>
      </c>
      <c r="O1116" s="57" t="s">
        <v>203</v>
      </c>
    </row>
    <row r="1117" spans="2:15" x14ac:dyDescent="0.25">
      <c r="C1117" s="104"/>
      <c r="D1117" s="105"/>
      <c r="E1117" s="105"/>
      <c r="F1117" s="105"/>
      <c r="G1117" s="47"/>
      <c r="H1117" s="60"/>
      <c r="I1117" s="22"/>
      <c r="J1117" s="22"/>
      <c r="K1117" s="22"/>
      <c r="L1117" s="22"/>
      <c r="M1117" s="22"/>
      <c r="N1117" s="22"/>
      <c r="O1117" s="55"/>
    </row>
    <row r="1118" spans="2:15" x14ac:dyDescent="0.25">
      <c r="C1118" s="52"/>
      <c r="D1118" s="49"/>
      <c r="E1118" s="46" t="s">
        <v>15</v>
      </c>
      <c r="F1118" s="51"/>
      <c r="G1118" s="59">
        <v>1104</v>
      </c>
      <c r="H1118" s="31">
        <v>95</v>
      </c>
      <c r="I1118" s="31">
        <v>636</v>
      </c>
      <c r="J1118" s="31">
        <v>254</v>
      </c>
      <c r="K1118" s="31">
        <v>95</v>
      </c>
      <c r="L1118" s="31">
        <v>23</v>
      </c>
      <c r="M1118" s="31">
        <v>1</v>
      </c>
      <c r="N1118" s="31">
        <v>731</v>
      </c>
      <c r="O1118" s="67">
        <v>118</v>
      </c>
    </row>
    <row r="1119" spans="2:15" x14ac:dyDescent="0.25">
      <c r="C1119" s="111" t="s">
        <v>20</v>
      </c>
      <c r="D1119" s="106" t="s">
        <v>21</v>
      </c>
      <c r="E1119" s="10" t="s">
        <v>22</v>
      </c>
      <c r="F1119" s="11"/>
      <c r="G1119" s="14">
        <v>543</v>
      </c>
      <c r="H1119" s="25">
        <v>45</v>
      </c>
      <c r="I1119" s="4">
        <v>324</v>
      </c>
      <c r="J1119" s="4">
        <v>114</v>
      </c>
      <c r="K1119" s="4">
        <v>43</v>
      </c>
      <c r="L1119" s="4">
        <v>17</v>
      </c>
      <c r="M1119" s="4">
        <v>0</v>
      </c>
      <c r="N1119" s="4">
        <v>369</v>
      </c>
      <c r="O1119" s="27">
        <v>60</v>
      </c>
    </row>
    <row r="1120" spans="2:15" x14ac:dyDescent="0.25">
      <c r="C1120" s="112"/>
      <c r="D1120" s="107"/>
      <c r="E1120" s="9" t="s">
        <v>23</v>
      </c>
      <c r="F1120" s="12"/>
      <c r="G1120" s="8">
        <v>561</v>
      </c>
      <c r="H1120" s="16">
        <v>50</v>
      </c>
      <c r="I1120" s="1">
        <v>312</v>
      </c>
      <c r="J1120" s="1">
        <v>140</v>
      </c>
      <c r="K1120" s="1">
        <v>52</v>
      </c>
      <c r="L1120" s="1">
        <v>6</v>
      </c>
      <c r="M1120" s="1">
        <v>1</v>
      </c>
      <c r="N1120" s="1">
        <v>362</v>
      </c>
      <c r="O1120" s="18">
        <v>58</v>
      </c>
    </row>
    <row r="1121" spans="3:15" x14ac:dyDescent="0.25">
      <c r="C1121" s="108" t="s">
        <v>24</v>
      </c>
      <c r="D1121" s="108" t="s">
        <v>25</v>
      </c>
      <c r="E1121" s="10" t="s">
        <v>26</v>
      </c>
      <c r="F1121" s="11"/>
      <c r="G1121" s="14">
        <v>261</v>
      </c>
      <c r="H1121" s="25">
        <v>20</v>
      </c>
      <c r="I1121" s="4">
        <v>145</v>
      </c>
      <c r="J1121" s="4">
        <v>61</v>
      </c>
      <c r="K1121" s="4">
        <v>26</v>
      </c>
      <c r="L1121" s="4">
        <v>9</v>
      </c>
      <c r="M1121" s="4">
        <v>0</v>
      </c>
      <c r="N1121" s="4">
        <v>165</v>
      </c>
      <c r="O1121" s="27">
        <v>35</v>
      </c>
    </row>
    <row r="1122" spans="3:15" x14ac:dyDescent="0.25">
      <c r="C1122" s="112"/>
      <c r="D1122" s="109"/>
      <c r="E1122" s="9" t="s">
        <v>27</v>
      </c>
      <c r="F1122" s="12"/>
      <c r="G1122" s="8">
        <v>267</v>
      </c>
      <c r="H1122" s="16">
        <v>24</v>
      </c>
      <c r="I1122" s="1">
        <v>159</v>
      </c>
      <c r="J1122" s="1">
        <v>67</v>
      </c>
      <c r="K1122" s="1">
        <v>12</v>
      </c>
      <c r="L1122" s="1">
        <v>5</v>
      </c>
      <c r="M1122" s="1">
        <v>0</v>
      </c>
      <c r="N1122" s="1">
        <v>183</v>
      </c>
      <c r="O1122" s="18">
        <v>17</v>
      </c>
    </row>
    <row r="1123" spans="3:15" x14ac:dyDescent="0.25">
      <c r="C1123" s="112"/>
      <c r="D1123" s="109"/>
      <c r="E1123" s="9" t="s">
        <v>28</v>
      </c>
      <c r="F1123" s="12"/>
      <c r="G1123" s="8">
        <v>261</v>
      </c>
      <c r="H1123" s="16">
        <v>29</v>
      </c>
      <c r="I1123" s="1">
        <v>145</v>
      </c>
      <c r="J1123" s="1">
        <v>60</v>
      </c>
      <c r="K1123" s="1">
        <v>25</v>
      </c>
      <c r="L1123" s="1">
        <v>2</v>
      </c>
      <c r="M1123" s="1">
        <v>0</v>
      </c>
      <c r="N1123" s="1">
        <v>174</v>
      </c>
      <c r="O1123" s="18">
        <v>27</v>
      </c>
    </row>
    <row r="1124" spans="3:15" x14ac:dyDescent="0.25">
      <c r="C1124" s="112"/>
      <c r="D1124" s="109"/>
      <c r="E1124" s="9" t="s">
        <v>29</v>
      </c>
      <c r="F1124" s="12"/>
      <c r="G1124" s="8">
        <v>195</v>
      </c>
      <c r="H1124" s="16">
        <v>15</v>
      </c>
      <c r="I1124" s="1">
        <v>116</v>
      </c>
      <c r="J1124" s="1">
        <v>40</v>
      </c>
      <c r="K1124" s="1">
        <v>19</v>
      </c>
      <c r="L1124" s="1">
        <v>5</v>
      </c>
      <c r="M1124" s="1">
        <v>0</v>
      </c>
      <c r="N1124" s="1">
        <v>131</v>
      </c>
      <c r="O1124" s="18">
        <v>24</v>
      </c>
    </row>
    <row r="1125" spans="3:15" x14ac:dyDescent="0.25">
      <c r="C1125" s="112"/>
      <c r="D1125" s="109"/>
      <c r="E1125" s="9" t="s">
        <v>30</v>
      </c>
      <c r="F1125" s="12"/>
      <c r="G1125" s="8">
        <v>120</v>
      </c>
      <c r="H1125" s="16">
        <v>7</v>
      </c>
      <c r="I1125" s="1">
        <v>71</v>
      </c>
      <c r="J1125" s="1">
        <v>26</v>
      </c>
      <c r="K1125" s="1">
        <v>13</v>
      </c>
      <c r="L1125" s="1">
        <v>2</v>
      </c>
      <c r="M1125" s="1">
        <v>1</v>
      </c>
      <c r="N1125" s="1">
        <v>78</v>
      </c>
      <c r="O1125" s="18">
        <v>15</v>
      </c>
    </row>
    <row r="1126" spans="3:15" x14ac:dyDescent="0.25">
      <c r="C1126" s="112"/>
      <c r="D1126" s="109"/>
      <c r="E1126" s="9" t="s">
        <v>31</v>
      </c>
      <c r="F1126" s="12"/>
      <c r="G1126" s="8">
        <v>843</v>
      </c>
      <c r="H1126" s="16">
        <v>75</v>
      </c>
      <c r="I1126" s="1">
        <v>491</v>
      </c>
      <c r="J1126" s="1">
        <v>193</v>
      </c>
      <c r="K1126" s="1">
        <v>69</v>
      </c>
      <c r="L1126" s="1">
        <v>14</v>
      </c>
      <c r="M1126" s="1">
        <v>1</v>
      </c>
      <c r="N1126" s="1">
        <v>566</v>
      </c>
      <c r="O1126" s="18">
        <v>83</v>
      </c>
    </row>
    <row r="1127" spans="3:15" x14ac:dyDescent="0.25">
      <c r="C1127" s="112"/>
      <c r="D1127" s="109"/>
      <c r="E1127" s="9" t="s">
        <v>32</v>
      </c>
      <c r="F1127" s="12"/>
      <c r="G1127" s="8">
        <v>315</v>
      </c>
      <c r="H1127" s="16">
        <v>22</v>
      </c>
      <c r="I1127" s="1">
        <v>187</v>
      </c>
      <c r="J1127" s="1">
        <v>66</v>
      </c>
      <c r="K1127" s="1">
        <v>32</v>
      </c>
      <c r="L1127" s="1">
        <v>7</v>
      </c>
      <c r="M1127" s="1">
        <v>1</v>
      </c>
      <c r="N1127" s="1">
        <v>209</v>
      </c>
      <c r="O1127" s="18">
        <v>39</v>
      </c>
    </row>
    <row r="1128" spans="3:15" x14ac:dyDescent="0.25">
      <c r="C1128" s="112"/>
      <c r="D1128" s="108" t="s">
        <v>22</v>
      </c>
      <c r="E1128" s="10" t="s">
        <v>26</v>
      </c>
      <c r="F1128" s="11"/>
      <c r="G1128" s="14">
        <v>120</v>
      </c>
      <c r="H1128" s="25">
        <v>10</v>
      </c>
      <c r="I1128" s="4">
        <v>76</v>
      </c>
      <c r="J1128" s="4">
        <v>18</v>
      </c>
      <c r="K1128" s="4">
        <v>10</v>
      </c>
      <c r="L1128" s="4">
        <v>6</v>
      </c>
      <c r="M1128" s="4">
        <v>0</v>
      </c>
      <c r="N1128" s="4">
        <v>86</v>
      </c>
      <c r="O1128" s="27">
        <v>16</v>
      </c>
    </row>
    <row r="1129" spans="3:15" x14ac:dyDescent="0.25">
      <c r="C1129" s="112"/>
      <c r="D1129" s="109"/>
      <c r="E1129" s="9" t="s">
        <v>27</v>
      </c>
      <c r="F1129" s="12"/>
      <c r="G1129" s="8">
        <v>159</v>
      </c>
      <c r="H1129" s="16">
        <v>12</v>
      </c>
      <c r="I1129" s="1">
        <v>94</v>
      </c>
      <c r="J1129" s="1">
        <v>40</v>
      </c>
      <c r="K1129" s="1">
        <v>8</v>
      </c>
      <c r="L1129" s="1">
        <v>5</v>
      </c>
      <c r="M1129" s="1">
        <v>0</v>
      </c>
      <c r="N1129" s="1">
        <v>106</v>
      </c>
      <c r="O1129" s="18">
        <v>13</v>
      </c>
    </row>
    <row r="1130" spans="3:15" x14ac:dyDescent="0.25">
      <c r="C1130" s="112"/>
      <c r="D1130" s="109"/>
      <c r="E1130" s="9" t="s">
        <v>28</v>
      </c>
      <c r="F1130" s="12"/>
      <c r="G1130" s="8">
        <v>113</v>
      </c>
      <c r="H1130" s="16">
        <v>12</v>
      </c>
      <c r="I1130" s="1">
        <v>69</v>
      </c>
      <c r="J1130" s="1">
        <v>22</v>
      </c>
      <c r="K1130" s="1">
        <v>9</v>
      </c>
      <c r="L1130" s="1">
        <v>1</v>
      </c>
      <c r="M1130" s="1">
        <v>0</v>
      </c>
      <c r="N1130" s="1">
        <v>81</v>
      </c>
      <c r="O1130" s="18">
        <v>10</v>
      </c>
    </row>
    <row r="1131" spans="3:15" x14ac:dyDescent="0.25">
      <c r="C1131" s="112"/>
      <c r="D1131" s="109"/>
      <c r="E1131" s="9" t="s">
        <v>29</v>
      </c>
      <c r="F1131" s="12"/>
      <c r="G1131" s="8">
        <v>94</v>
      </c>
      <c r="H1131" s="16">
        <v>6</v>
      </c>
      <c r="I1131" s="1">
        <v>54</v>
      </c>
      <c r="J1131" s="1">
        <v>19</v>
      </c>
      <c r="K1131" s="1">
        <v>12</v>
      </c>
      <c r="L1131" s="1">
        <v>3</v>
      </c>
      <c r="M1131" s="1">
        <v>0</v>
      </c>
      <c r="N1131" s="1">
        <v>60</v>
      </c>
      <c r="O1131" s="18">
        <v>15</v>
      </c>
    </row>
    <row r="1132" spans="3:15" x14ac:dyDescent="0.25">
      <c r="C1132" s="112"/>
      <c r="D1132" s="109"/>
      <c r="E1132" s="9" t="s">
        <v>30</v>
      </c>
      <c r="F1132" s="12"/>
      <c r="G1132" s="8">
        <v>57</v>
      </c>
      <c r="H1132" s="16">
        <v>5</v>
      </c>
      <c r="I1132" s="1">
        <v>31</v>
      </c>
      <c r="J1132" s="1">
        <v>15</v>
      </c>
      <c r="K1132" s="1">
        <v>4</v>
      </c>
      <c r="L1132" s="1">
        <v>2</v>
      </c>
      <c r="M1132" s="1">
        <v>0</v>
      </c>
      <c r="N1132" s="1">
        <v>36</v>
      </c>
      <c r="O1132" s="18">
        <v>6</v>
      </c>
    </row>
    <row r="1133" spans="3:15" x14ac:dyDescent="0.25">
      <c r="C1133" s="112"/>
      <c r="D1133" s="109"/>
      <c r="E1133" s="9" t="s">
        <v>31</v>
      </c>
      <c r="F1133" s="12"/>
      <c r="G1133" s="8">
        <v>423</v>
      </c>
      <c r="H1133" s="16">
        <v>35</v>
      </c>
      <c r="I1133" s="1">
        <v>248</v>
      </c>
      <c r="J1133" s="1">
        <v>96</v>
      </c>
      <c r="K1133" s="1">
        <v>33</v>
      </c>
      <c r="L1133" s="1">
        <v>11</v>
      </c>
      <c r="M1133" s="1">
        <v>0</v>
      </c>
      <c r="N1133" s="1">
        <v>283</v>
      </c>
      <c r="O1133" s="18">
        <v>44</v>
      </c>
    </row>
    <row r="1134" spans="3:15" x14ac:dyDescent="0.25">
      <c r="C1134" s="112"/>
      <c r="D1134" s="109"/>
      <c r="E1134" s="9" t="s">
        <v>32</v>
      </c>
      <c r="F1134" s="12"/>
      <c r="G1134" s="8">
        <v>151</v>
      </c>
      <c r="H1134" s="16">
        <v>11</v>
      </c>
      <c r="I1134" s="1">
        <v>85</v>
      </c>
      <c r="J1134" s="1">
        <v>34</v>
      </c>
      <c r="K1134" s="1">
        <v>16</v>
      </c>
      <c r="L1134" s="1">
        <v>5</v>
      </c>
      <c r="M1134" s="1">
        <v>0</v>
      </c>
      <c r="N1134" s="1">
        <v>96</v>
      </c>
      <c r="O1134" s="18">
        <v>21</v>
      </c>
    </row>
    <row r="1135" spans="3:15" x14ac:dyDescent="0.25">
      <c r="C1135" s="112"/>
      <c r="D1135" s="108" t="s">
        <v>23</v>
      </c>
      <c r="E1135" s="10" t="s">
        <v>26</v>
      </c>
      <c r="F1135" s="11"/>
      <c r="G1135" s="14">
        <v>141</v>
      </c>
      <c r="H1135" s="25">
        <v>10</v>
      </c>
      <c r="I1135" s="4">
        <v>69</v>
      </c>
      <c r="J1135" s="4">
        <v>43</v>
      </c>
      <c r="K1135" s="4">
        <v>16</v>
      </c>
      <c r="L1135" s="4">
        <v>3</v>
      </c>
      <c r="M1135" s="4">
        <v>0</v>
      </c>
      <c r="N1135" s="4">
        <v>79</v>
      </c>
      <c r="O1135" s="27">
        <v>19</v>
      </c>
    </row>
    <row r="1136" spans="3:15" x14ac:dyDescent="0.25">
      <c r="C1136" s="112"/>
      <c r="D1136" s="109"/>
      <c r="E1136" s="9" t="s">
        <v>27</v>
      </c>
      <c r="F1136" s="12"/>
      <c r="G1136" s="8">
        <v>108</v>
      </c>
      <c r="H1136" s="16">
        <v>12</v>
      </c>
      <c r="I1136" s="1">
        <v>65</v>
      </c>
      <c r="J1136" s="1">
        <v>27</v>
      </c>
      <c r="K1136" s="1">
        <v>4</v>
      </c>
      <c r="L1136" s="1">
        <v>0</v>
      </c>
      <c r="M1136" s="1">
        <v>0</v>
      </c>
      <c r="N1136" s="1">
        <v>77</v>
      </c>
      <c r="O1136" s="18">
        <v>4</v>
      </c>
    </row>
    <row r="1137" spans="3:15" x14ac:dyDescent="0.25">
      <c r="C1137" s="112"/>
      <c r="D1137" s="109"/>
      <c r="E1137" s="9" t="s">
        <v>28</v>
      </c>
      <c r="F1137" s="12"/>
      <c r="G1137" s="8">
        <v>148</v>
      </c>
      <c r="H1137" s="16">
        <v>17</v>
      </c>
      <c r="I1137" s="1">
        <v>76</v>
      </c>
      <c r="J1137" s="1">
        <v>38</v>
      </c>
      <c r="K1137" s="1">
        <v>16</v>
      </c>
      <c r="L1137" s="1">
        <v>1</v>
      </c>
      <c r="M1137" s="1">
        <v>0</v>
      </c>
      <c r="N1137" s="1">
        <v>93</v>
      </c>
      <c r="O1137" s="18">
        <v>17</v>
      </c>
    </row>
    <row r="1138" spans="3:15" x14ac:dyDescent="0.25">
      <c r="C1138" s="112"/>
      <c r="D1138" s="109"/>
      <c r="E1138" s="9" t="s">
        <v>29</v>
      </c>
      <c r="F1138" s="12"/>
      <c r="G1138" s="8">
        <v>101</v>
      </c>
      <c r="H1138" s="16">
        <v>9</v>
      </c>
      <c r="I1138" s="1">
        <v>62</v>
      </c>
      <c r="J1138" s="1">
        <v>21</v>
      </c>
      <c r="K1138" s="1">
        <v>7</v>
      </c>
      <c r="L1138" s="1">
        <v>2</v>
      </c>
      <c r="M1138" s="1">
        <v>0</v>
      </c>
      <c r="N1138" s="1">
        <v>71</v>
      </c>
      <c r="O1138" s="18">
        <v>9</v>
      </c>
    </row>
    <row r="1139" spans="3:15" x14ac:dyDescent="0.25">
      <c r="C1139" s="112"/>
      <c r="D1139" s="109"/>
      <c r="E1139" s="9" t="s">
        <v>30</v>
      </c>
      <c r="F1139" s="12"/>
      <c r="G1139" s="8">
        <v>63</v>
      </c>
      <c r="H1139" s="16">
        <v>2</v>
      </c>
      <c r="I1139" s="1">
        <v>40</v>
      </c>
      <c r="J1139" s="1">
        <v>11</v>
      </c>
      <c r="K1139" s="1">
        <v>9</v>
      </c>
      <c r="L1139" s="1">
        <v>0</v>
      </c>
      <c r="M1139" s="1">
        <v>1</v>
      </c>
      <c r="N1139" s="1">
        <v>42</v>
      </c>
      <c r="O1139" s="18">
        <v>9</v>
      </c>
    </row>
    <row r="1140" spans="3:15" x14ac:dyDescent="0.25">
      <c r="C1140" s="112"/>
      <c r="D1140" s="109"/>
      <c r="E1140" s="9" t="s">
        <v>31</v>
      </c>
      <c r="F1140" s="12"/>
      <c r="G1140" s="8">
        <v>420</v>
      </c>
      <c r="H1140" s="16">
        <v>40</v>
      </c>
      <c r="I1140" s="1">
        <v>243</v>
      </c>
      <c r="J1140" s="1">
        <v>97</v>
      </c>
      <c r="K1140" s="1">
        <v>36</v>
      </c>
      <c r="L1140" s="1">
        <v>3</v>
      </c>
      <c r="M1140" s="1">
        <v>1</v>
      </c>
      <c r="N1140" s="1">
        <v>283</v>
      </c>
      <c r="O1140" s="18">
        <v>39</v>
      </c>
    </row>
    <row r="1141" spans="3:15" x14ac:dyDescent="0.25">
      <c r="C1141" s="112"/>
      <c r="D1141" s="109"/>
      <c r="E1141" s="9" t="s">
        <v>32</v>
      </c>
      <c r="F1141" s="12"/>
      <c r="G1141" s="8">
        <v>164</v>
      </c>
      <c r="H1141" s="16">
        <v>11</v>
      </c>
      <c r="I1141" s="1">
        <v>102</v>
      </c>
      <c r="J1141" s="1">
        <v>32</v>
      </c>
      <c r="K1141" s="1">
        <v>16</v>
      </c>
      <c r="L1141" s="1">
        <v>2</v>
      </c>
      <c r="M1141" s="1">
        <v>1</v>
      </c>
      <c r="N1141" s="1">
        <v>113</v>
      </c>
      <c r="O1141" s="18">
        <v>18</v>
      </c>
    </row>
    <row r="1142" spans="3:15" ht="25.2" x14ac:dyDescent="0.25">
      <c r="C1142" s="108" t="s">
        <v>33</v>
      </c>
      <c r="D1142" s="108" t="s">
        <v>25</v>
      </c>
      <c r="E1142" s="10" t="s">
        <v>34</v>
      </c>
      <c r="F1142" s="11"/>
      <c r="G1142" s="14">
        <v>93</v>
      </c>
      <c r="H1142" s="25">
        <v>3</v>
      </c>
      <c r="I1142" s="4">
        <v>48</v>
      </c>
      <c r="J1142" s="4">
        <v>27</v>
      </c>
      <c r="K1142" s="4">
        <v>12</v>
      </c>
      <c r="L1142" s="4">
        <v>3</v>
      </c>
      <c r="M1142" s="4">
        <v>0</v>
      </c>
      <c r="N1142" s="4">
        <v>51</v>
      </c>
      <c r="O1142" s="27">
        <v>15</v>
      </c>
    </row>
    <row r="1143" spans="3:15" ht="25.2" x14ac:dyDescent="0.25">
      <c r="C1143" s="112"/>
      <c r="D1143" s="109"/>
      <c r="E1143" s="9" t="s">
        <v>35</v>
      </c>
      <c r="F1143" s="12"/>
      <c r="G1143" s="8">
        <v>623</v>
      </c>
      <c r="H1143" s="16">
        <v>58</v>
      </c>
      <c r="I1143" s="1">
        <v>389</v>
      </c>
      <c r="J1143" s="1">
        <v>119</v>
      </c>
      <c r="K1143" s="1">
        <v>45</v>
      </c>
      <c r="L1143" s="1">
        <v>12</v>
      </c>
      <c r="M1143" s="1">
        <v>0</v>
      </c>
      <c r="N1143" s="1">
        <v>447</v>
      </c>
      <c r="O1143" s="18">
        <v>57</v>
      </c>
    </row>
    <row r="1144" spans="3:15" ht="25.2" x14ac:dyDescent="0.25">
      <c r="C1144" s="112"/>
      <c r="D1144" s="109"/>
      <c r="E1144" s="9" t="s">
        <v>36</v>
      </c>
      <c r="F1144" s="12"/>
      <c r="G1144" s="8">
        <v>207</v>
      </c>
      <c r="H1144" s="16">
        <v>19</v>
      </c>
      <c r="I1144" s="1">
        <v>97</v>
      </c>
      <c r="J1144" s="1">
        <v>65</v>
      </c>
      <c r="K1144" s="1">
        <v>20</v>
      </c>
      <c r="L1144" s="1">
        <v>5</v>
      </c>
      <c r="M1144" s="1">
        <v>1</v>
      </c>
      <c r="N1144" s="1">
        <v>116</v>
      </c>
      <c r="O1144" s="18">
        <v>25</v>
      </c>
    </row>
    <row r="1145" spans="3:15" ht="25.2" x14ac:dyDescent="0.25">
      <c r="C1145" s="112"/>
      <c r="D1145" s="109"/>
      <c r="E1145" s="9" t="s">
        <v>37</v>
      </c>
      <c r="F1145" s="12"/>
      <c r="G1145" s="8">
        <v>178</v>
      </c>
      <c r="H1145" s="16">
        <v>15</v>
      </c>
      <c r="I1145" s="1">
        <v>102</v>
      </c>
      <c r="J1145" s="1">
        <v>42</v>
      </c>
      <c r="K1145" s="1">
        <v>16</v>
      </c>
      <c r="L1145" s="1">
        <v>3</v>
      </c>
      <c r="M1145" s="1">
        <v>0</v>
      </c>
      <c r="N1145" s="1">
        <v>117</v>
      </c>
      <c r="O1145" s="18">
        <v>19</v>
      </c>
    </row>
    <row r="1146" spans="3:15" x14ac:dyDescent="0.25">
      <c r="C1146" s="112"/>
      <c r="D1146" s="109"/>
      <c r="E1146" s="9" t="s">
        <v>38</v>
      </c>
      <c r="F1146" s="12"/>
      <c r="G1146" s="13">
        <v>3</v>
      </c>
      <c r="H1146" s="24">
        <v>0</v>
      </c>
      <c r="I1146" s="3">
        <v>0</v>
      </c>
      <c r="J1146" s="3">
        <v>1</v>
      </c>
      <c r="K1146" s="3">
        <v>2</v>
      </c>
      <c r="L1146" s="3">
        <v>0</v>
      </c>
      <c r="M1146" s="3">
        <v>0</v>
      </c>
      <c r="N1146" s="3">
        <v>0</v>
      </c>
      <c r="O1146" s="26">
        <v>2</v>
      </c>
    </row>
    <row r="1147" spans="3:15" ht="25.2" x14ac:dyDescent="0.25">
      <c r="C1147" s="112"/>
      <c r="D1147" s="108" t="s">
        <v>22</v>
      </c>
      <c r="E1147" s="10" t="s">
        <v>34</v>
      </c>
      <c r="F1147" s="11"/>
      <c r="G1147" s="40">
        <v>48</v>
      </c>
      <c r="H1147" s="44">
        <v>3</v>
      </c>
      <c r="I1147" s="19">
        <v>25</v>
      </c>
      <c r="J1147" s="19">
        <v>13</v>
      </c>
      <c r="K1147" s="19">
        <v>5</v>
      </c>
      <c r="L1147" s="19">
        <v>2</v>
      </c>
      <c r="M1147" s="19">
        <v>0</v>
      </c>
      <c r="N1147" s="19">
        <v>28</v>
      </c>
      <c r="O1147" s="45">
        <v>7</v>
      </c>
    </row>
    <row r="1148" spans="3:15" ht="25.2" x14ac:dyDescent="0.25">
      <c r="C1148" s="112"/>
      <c r="D1148" s="109"/>
      <c r="E1148" s="9" t="s">
        <v>35</v>
      </c>
      <c r="F1148" s="12"/>
      <c r="G1148" s="8">
        <v>365</v>
      </c>
      <c r="H1148" s="16">
        <v>31</v>
      </c>
      <c r="I1148" s="1">
        <v>229</v>
      </c>
      <c r="J1148" s="1">
        <v>67</v>
      </c>
      <c r="K1148" s="1">
        <v>28</v>
      </c>
      <c r="L1148" s="1">
        <v>10</v>
      </c>
      <c r="M1148" s="1">
        <v>0</v>
      </c>
      <c r="N1148" s="1">
        <v>260</v>
      </c>
      <c r="O1148" s="18">
        <v>38</v>
      </c>
    </row>
    <row r="1149" spans="3:15" ht="25.2" x14ac:dyDescent="0.25">
      <c r="C1149" s="112"/>
      <c r="D1149" s="109"/>
      <c r="E1149" s="9" t="s">
        <v>36</v>
      </c>
      <c r="F1149" s="12"/>
      <c r="G1149" s="8">
        <v>80</v>
      </c>
      <c r="H1149" s="16">
        <v>7</v>
      </c>
      <c r="I1149" s="1">
        <v>40</v>
      </c>
      <c r="J1149" s="1">
        <v>22</v>
      </c>
      <c r="K1149" s="1">
        <v>8</v>
      </c>
      <c r="L1149" s="1">
        <v>3</v>
      </c>
      <c r="M1149" s="1">
        <v>0</v>
      </c>
      <c r="N1149" s="1">
        <v>47</v>
      </c>
      <c r="O1149" s="18">
        <v>11</v>
      </c>
    </row>
    <row r="1150" spans="3:15" ht="25.2" x14ac:dyDescent="0.25">
      <c r="C1150" s="112"/>
      <c r="D1150" s="109"/>
      <c r="E1150" s="9" t="s">
        <v>37</v>
      </c>
      <c r="F1150" s="12"/>
      <c r="G1150" s="13">
        <v>49</v>
      </c>
      <c r="H1150" s="24">
        <v>4</v>
      </c>
      <c r="I1150" s="3">
        <v>30</v>
      </c>
      <c r="J1150" s="3">
        <v>12</v>
      </c>
      <c r="K1150" s="3">
        <v>1</v>
      </c>
      <c r="L1150" s="3">
        <v>2</v>
      </c>
      <c r="M1150" s="3">
        <v>0</v>
      </c>
      <c r="N1150" s="3">
        <v>34</v>
      </c>
      <c r="O1150" s="26">
        <v>3</v>
      </c>
    </row>
    <row r="1151" spans="3:15" x14ac:dyDescent="0.25">
      <c r="C1151" s="112"/>
      <c r="D1151" s="109"/>
      <c r="E1151" s="9" t="s">
        <v>38</v>
      </c>
      <c r="F1151" s="12"/>
      <c r="G1151" s="13">
        <v>1</v>
      </c>
      <c r="H1151" s="24">
        <v>0</v>
      </c>
      <c r="I1151" s="3">
        <v>0</v>
      </c>
      <c r="J1151" s="3">
        <v>0</v>
      </c>
      <c r="K1151" s="3">
        <v>1</v>
      </c>
      <c r="L1151" s="3">
        <v>0</v>
      </c>
      <c r="M1151" s="3">
        <v>0</v>
      </c>
      <c r="N1151" s="3">
        <v>0</v>
      </c>
      <c r="O1151" s="26">
        <v>1</v>
      </c>
    </row>
    <row r="1152" spans="3:15" ht="25.2" x14ac:dyDescent="0.25">
      <c r="C1152" s="112"/>
      <c r="D1152" s="108" t="s">
        <v>23</v>
      </c>
      <c r="E1152" s="10" t="s">
        <v>34</v>
      </c>
      <c r="F1152" s="11"/>
      <c r="G1152" s="40">
        <v>45</v>
      </c>
      <c r="H1152" s="44">
        <v>0</v>
      </c>
      <c r="I1152" s="19">
        <v>23</v>
      </c>
      <c r="J1152" s="19">
        <v>14</v>
      </c>
      <c r="K1152" s="19">
        <v>7</v>
      </c>
      <c r="L1152" s="19">
        <v>1</v>
      </c>
      <c r="M1152" s="19">
        <v>0</v>
      </c>
      <c r="N1152" s="19">
        <v>23</v>
      </c>
      <c r="O1152" s="45">
        <v>8</v>
      </c>
    </row>
    <row r="1153" spans="3:15" ht="25.2" x14ac:dyDescent="0.25">
      <c r="C1153" s="112"/>
      <c r="D1153" s="109"/>
      <c r="E1153" s="9" t="s">
        <v>35</v>
      </c>
      <c r="F1153" s="12"/>
      <c r="G1153" s="8">
        <v>258</v>
      </c>
      <c r="H1153" s="16">
        <v>27</v>
      </c>
      <c r="I1153" s="1">
        <v>160</v>
      </c>
      <c r="J1153" s="1">
        <v>52</v>
      </c>
      <c r="K1153" s="1">
        <v>17</v>
      </c>
      <c r="L1153" s="1">
        <v>2</v>
      </c>
      <c r="M1153" s="1">
        <v>0</v>
      </c>
      <c r="N1153" s="1">
        <v>187</v>
      </c>
      <c r="O1153" s="18">
        <v>19</v>
      </c>
    </row>
    <row r="1154" spans="3:15" ht="25.2" x14ac:dyDescent="0.25">
      <c r="C1154" s="112"/>
      <c r="D1154" s="109"/>
      <c r="E1154" s="9" t="s">
        <v>36</v>
      </c>
      <c r="F1154" s="12"/>
      <c r="G1154" s="8">
        <v>127</v>
      </c>
      <c r="H1154" s="16">
        <v>12</v>
      </c>
      <c r="I1154" s="1">
        <v>57</v>
      </c>
      <c r="J1154" s="1">
        <v>43</v>
      </c>
      <c r="K1154" s="1">
        <v>12</v>
      </c>
      <c r="L1154" s="1">
        <v>2</v>
      </c>
      <c r="M1154" s="1">
        <v>1</v>
      </c>
      <c r="N1154" s="1">
        <v>69</v>
      </c>
      <c r="O1154" s="18">
        <v>14</v>
      </c>
    </row>
    <row r="1155" spans="3:15" ht="25.2" x14ac:dyDescent="0.25">
      <c r="C1155" s="112"/>
      <c r="D1155" s="109"/>
      <c r="E1155" s="9" t="s">
        <v>37</v>
      </c>
      <c r="F1155" s="12"/>
      <c r="G1155" s="8">
        <v>129</v>
      </c>
      <c r="H1155" s="16">
        <v>11</v>
      </c>
      <c r="I1155" s="1">
        <v>72</v>
      </c>
      <c r="J1155" s="1">
        <v>30</v>
      </c>
      <c r="K1155" s="1">
        <v>15</v>
      </c>
      <c r="L1155" s="1">
        <v>1</v>
      </c>
      <c r="M1155" s="1">
        <v>0</v>
      </c>
      <c r="N1155" s="1">
        <v>83</v>
      </c>
      <c r="O1155" s="18">
        <v>16</v>
      </c>
    </row>
    <row r="1156" spans="3:15" x14ac:dyDescent="0.25">
      <c r="C1156" s="112"/>
      <c r="D1156" s="109"/>
      <c r="E1156" s="9" t="s">
        <v>38</v>
      </c>
      <c r="F1156" s="12"/>
      <c r="G1156" s="13">
        <v>2</v>
      </c>
      <c r="H1156" s="24">
        <v>0</v>
      </c>
      <c r="I1156" s="3">
        <v>0</v>
      </c>
      <c r="J1156" s="3">
        <v>1</v>
      </c>
      <c r="K1156" s="3">
        <v>1</v>
      </c>
      <c r="L1156" s="3">
        <v>0</v>
      </c>
      <c r="M1156" s="3">
        <v>0</v>
      </c>
      <c r="N1156" s="3">
        <v>0</v>
      </c>
      <c r="O1156" s="26">
        <v>1</v>
      </c>
    </row>
    <row r="1157" spans="3:15" ht="25.2" x14ac:dyDescent="0.25">
      <c r="C1157" s="108" t="s">
        <v>39</v>
      </c>
      <c r="D1157" s="108" t="s">
        <v>25</v>
      </c>
      <c r="E1157" s="10" t="s">
        <v>40</v>
      </c>
      <c r="F1157" s="11"/>
      <c r="G1157" s="14">
        <v>320</v>
      </c>
      <c r="H1157" s="25">
        <v>27</v>
      </c>
      <c r="I1157" s="4">
        <v>168</v>
      </c>
      <c r="J1157" s="4">
        <v>86</v>
      </c>
      <c r="K1157" s="4">
        <v>29</v>
      </c>
      <c r="L1157" s="4">
        <v>9</v>
      </c>
      <c r="M1157" s="4">
        <v>1</v>
      </c>
      <c r="N1157" s="4">
        <v>195</v>
      </c>
      <c r="O1157" s="27">
        <v>38</v>
      </c>
    </row>
    <row r="1158" spans="3:15" ht="25.2" x14ac:dyDescent="0.25">
      <c r="C1158" s="112"/>
      <c r="D1158" s="109"/>
      <c r="E1158" s="9" t="s">
        <v>41</v>
      </c>
      <c r="F1158" s="12"/>
      <c r="G1158" s="8">
        <v>604</v>
      </c>
      <c r="H1158" s="16">
        <v>56</v>
      </c>
      <c r="I1158" s="1">
        <v>376</v>
      </c>
      <c r="J1158" s="1">
        <v>115</v>
      </c>
      <c r="K1158" s="1">
        <v>46</v>
      </c>
      <c r="L1158" s="1">
        <v>11</v>
      </c>
      <c r="M1158" s="1">
        <v>0</v>
      </c>
      <c r="N1158" s="1">
        <v>432</v>
      </c>
      <c r="O1158" s="18">
        <v>57</v>
      </c>
    </row>
    <row r="1159" spans="3:15" x14ac:dyDescent="0.25">
      <c r="C1159" s="112"/>
      <c r="D1159" s="109"/>
      <c r="E1159" s="9" t="s">
        <v>42</v>
      </c>
      <c r="F1159" s="12"/>
      <c r="G1159" s="13">
        <v>20</v>
      </c>
      <c r="H1159" s="24">
        <v>2</v>
      </c>
      <c r="I1159" s="3">
        <v>9</v>
      </c>
      <c r="J1159" s="3">
        <v>7</v>
      </c>
      <c r="K1159" s="3">
        <v>1</v>
      </c>
      <c r="L1159" s="3">
        <v>1</v>
      </c>
      <c r="M1159" s="3">
        <v>0</v>
      </c>
      <c r="N1159" s="3">
        <v>11</v>
      </c>
      <c r="O1159" s="26">
        <v>2</v>
      </c>
    </row>
    <row r="1160" spans="3:15" x14ac:dyDescent="0.25">
      <c r="C1160" s="112"/>
      <c r="D1160" s="109"/>
      <c r="E1160" s="9" t="s">
        <v>43</v>
      </c>
      <c r="F1160" s="12"/>
      <c r="G1160" s="8">
        <v>162</v>
      </c>
      <c r="H1160" s="16">
        <v>12</v>
      </c>
      <c r="I1160" s="1">
        <v>84</v>
      </c>
      <c r="J1160" s="1">
        <v>50</v>
      </c>
      <c r="K1160" s="1">
        <v>14</v>
      </c>
      <c r="L1160" s="1">
        <v>2</v>
      </c>
      <c r="M1160" s="1">
        <v>0</v>
      </c>
      <c r="N1160" s="1">
        <v>96</v>
      </c>
      <c r="O1160" s="18">
        <v>16</v>
      </c>
    </row>
    <row r="1161" spans="3:15" x14ac:dyDescent="0.25">
      <c r="C1161" s="112"/>
      <c r="D1161" s="109"/>
      <c r="E1161" s="9" t="s">
        <v>44</v>
      </c>
      <c r="F1161" s="12"/>
      <c r="G1161" s="8">
        <v>50</v>
      </c>
      <c r="H1161" s="16">
        <v>2</v>
      </c>
      <c r="I1161" s="1">
        <v>24</v>
      </c>
      <c r="J1161" s="1">
        <v>17</v>
      </c>
      <c r="K1161" s="1">
        <v>7</v>
      </c>
      <c r="L1161" s="1">
        <v>0</v>
      </c>
      <c r="M1161" s="1">
        <v>0</v>
      </c>
      <c r="N1161" s="1">
        <v>26</v>
      </c>
      <c r="O1161" s="18">
        <v>7</v>
      </c>
    </row>
    <row r="1162" spans="3:15" ht="25.2" x14ac:dyDescent="0.25">
      <c r="C1162" s="112"/>
      <c r="D1162" s="109"/>
      <c r="E1162" s="9" t="s">
        <v>45</v>
      </c>
      <c r="F1162" s="12"/>
      <c r="G1162" s="8">
        <v>53</v>
      </c>
      <c r="H1162" s="16">
        <v>2</v>
      </c>
      <c r="I1162" s="1">
        <v>29</v>
      </c>
      <c r="J1162" s="1">
        <v>14</v>
      </c>
      <c r="K1162" s="1">
        <v>8</v>
      </c>
      <c r="L1162" s="1">
        <v>0</v>
      </c>
      <c r="M1162" s="1">
        <v>0</v>
      </c>
      <c r="N1162" s="1">
        <v>31</v>
      </c>
      <c r="O1162" s="18">
        <v>8</v>
      </c>
    </row>
    <row r="1163" spans="3:15" x14ac:dyDescent="0.25">
      <c r="C1163" s="112"/>
      <c r="D1163" s="109"/>
      <c r="E1163" s="9" t="s">
        <v>38</v>
      </c>
      <c r="F1163" s="12"/>
      <c r="G1163" s="13">
        <v>37</v>
      </c>
      <c r="H1163" s="24">
        <v>3</v>
      </c>
      <c r="I1163" s="3">
        <v>19</v>
      </c>
      <c r="J1163" s="3">
        <v>10</v>
      </c>
      <c r="K1163" s="3">
        <v>4</v>
      </c>
      <c r="L1163" s="3">
        <v>1</v>
      </c>
      <c r="M1163" s="3">
        <v>0</v>
      </c>
      <c r="N1163" s="3">
        <v>22</v>
      </c>
      <c r="O1163" s="26">
        <v>5</v>
      </c>
    </row>
    <row r="1164" spans="3:15" ht="25.2" x14ac:dyDescent="0.25">
      <c r="C1164" s="112"/>
      <c r="D1164" s="108" t="s">
        <v>22</v>
      </c>
      <c r="E1164" s="10" t="s">
        <v>40</v>
      </c>
      <c r="F1164" s="11"/>
      <c r="G1164" s="14">
        <v>118</v>
      </c>
      <c r="H1164" s="25">
        <v>11</v>
      </c>
      <c r="I1164" s="4">
        <v>59</v>
      </c>
      <c r="J1164" s="4">
        <v>34</v>
      </c>
      <c r="K1164" s="4">
        <v>9</v>
      </c>
      <c r="L1164" s="4">
        <v>5</v>
      </c>
      <c r="M1164" s="4">
        <v>0</v>
      </c>
      <c r="N1164" s="4">
        <v>70</v>
      </c>
      <c r="O1164" s="27">
        <v>14</v>
      </c>
    </row>
    <row r="1165" spans="3:15" ht="25.2" x14ac:dyDescent="0.25">
      <c r="C1165" s="112"/>
      <c r="D1165" s="109"/>
      <c r="E1165" s="9" t="s">
        <v>41</v>
      </c>
      <c r="F1165" s="12"/>
      <c r="G1165" s="8">
        <v>351</v>
      </c>
      <c r="H1165" s="16">
        <v>30</v>
      </c>
      <c r="I1165" s="1">
        <v>222</v>
      </c>
      <c r="J1165" s="1">
        <v>62</v>
      </c>
      <c r="K1165" s="1">
        <v>28</v>
      </c>
      <c r="L1165" s="1">
        <v>9</v>
      </c>
      <c r="M1165" s="1">
        <v>0</v>
      </c>
      <c r="N1165" s="1">
        <v>252</v>
      </c>
      <c r="O1165" s="18">
        <v>37</v>
      </c>
    </row>
    <row r="1166" spans="3:15" x14ac:dyDescent="0.25">
      <c r="C1166" s="112"/>
      <c r="D1166" s="109"/>
      <c r="E1166" s="9" t="s">
        <v>42</v>
      </c>
      <c r="F1166" s="12"/>
      <c r="G1166" s="13">
        <v>9</v>
      </c>
      <c r="H1166" s="24">
        <v>1</v>
      </c>
      <c r="I1166" s="3">
        <v>7</v>
      </c>
      <c r="J1166" s="3">
        <v>0</v>
      </c>
      <c r="K1166" s="3">
        <v>0</v>
      </c>
      <c r="L1166" s="3">
        <v>1</v>
      </c>
      <c r="M1166" s="3">
        <v>0</v>
      </c>
      <c r="N1166" s="3">
        <v>8</v>
      </c>
      <c r="O1166" s="26">
        <v>1</v>
      </c>
    </row>
    <row r="1167" spans="3:15" x14ac:dyDescent="0.25">
      <c r="C1167" s="112"/>
      <c r="D1167" s="109"/>
      <c r="E1167" s="9" t="s">
        <v>43</v>
      </c>
      <c r="F1167" s="12"/>
      <c r="G1167" s="8">
        <v>64</v>
      </c>
      <c r="H1167" s="16">
        <v>6</v>
      </c>
      <c r="I1167" s="1">
        <v>35</v>
      </c>
      <c r="J1167" s="1">
        <v>15</v>
      </c>
      <c r="K1167" s="1">
        <v>6</v>
      </c>
      <c r="L1167" s="1">
        <v>2</v>
      </c>
      <c r="M1167" s="1">
        <v>0</v>
      </c>
      <c r="N1167" s="1">
        <v>41</v>
      </c>
      <c r="O1167" s="18">
        <v>8</v>
      </c>
    </row>
    <row r="1168" spans="3:15" x14ac:dyDescent="0.25">
      <c r="C1168" s="112"/>
      <c r="D1168" s="109"/>
      <c r="E1168" s="9" t="s">
        <v>44</v>
      </c>
      <c r="F1168" s="12"/>
      <c r="G1168" s="13">
        <v>19</v>
      </c>
      <c r="H1168" s="24">
        <v>1</v>
      </c>
      <c r="I1168" s="3">
        <v>11</v>
      </c>
      <c r="J1168" s="3">
        <v>5</v>
      </c>
      <c r="K1168" s="3">
        <v>2</v>
      </c>
      <c r="L1168" s="3">
        <v>0</v>
      </c>
      <c r="M1168" s="3">
        <v>0</v>
      </c>
      <c r="N1168" s="3">
        <v>12</v>
      </c>
      <c r="O1168" s="26">
        <v>2</v>
      </c>
    </row>
    <row r="1169" spans="3:15" ht="25.2" x14ac:dyDescent="0.25">
      <c r="C1169" s="112"/>
      <c r="D1169" s="109"/>
      <c r="E1169" s="9" t="s">
        <v>45</v>
      </c>
      <c r="F1169" s="12"/>
      <c r="G1169" s="13">
        <v>30</v>
      </c>
      <c r="H1169" s="24">
        <v>1</v>
      </c>
      <c r="I1169" s="3">
        <v>17</v>
      </c>
      <c r="J1169" s="3">
        <v>8</v>
      </c>
      <c r="K1169" s="3">
        <v>4</v>
      </c>
      <c r="L1169" s="3">
        <v>0</v>
      </c>
      <c r="M1169" s="3">
        <v>0</v>
      </c>
      <c r="N1169" s="3">
        <v>18</v>
      </c>
      <c r="O1169" s="26">
        <v>4</v>
      </c>
    </row>
    <row r="1170" spans="3:15" x14ac:dyDescent="0.25">
      <c r="C1170" s="112"/>
      <c r="D1170" s="109"/>
      <c r="E1170" s="9" t="s">
        <v>38</v>
      </c>
      <c r="F1170" s="12"/>
      <c r="G1170" s="13">
        <v>23</v>
      </c>
      <c r="H1170" s="24">
        <v>1</v>
      </c>
      <c r="I1170" s="3">
        <v>12</v>
      </c>
      <c r="J1170" s="3">
        <v>7</v>
      </c>
      <c r="K1170" s="3">
        <v>2</v>
      </c>
      <c r="L1170" s="3">
        <v>1</v>
      </c>
      <c r="M1170" s="3">
        <v>0</v>
      </c>
      <c r="N1170" s="3">
        <v>13</v>
      </c>
      <c r="O1170" s="26">
        <v>3</v>
      </c>
    </row>
    <row r="1171" spans="3:15" ht="25.2" x14ac:dyDescent="0.25">
      <c r="C1171" s="112"/>
      <c r="D1171" s="108" t="s">
        <v>23</v>
      </c>
      <c r="E1171" s="10" t="s">
        <v>40</v>
      </c>
      <c r="F1171" s="11"/>
      <c r="G1171" s="14">
        <v>202</v>
      </c>
      <c r="H1171" s="25">
        <v>16</v>
      </c>
      <c r="I1171" s="4">
        <v>109</v>
      </c>
      <c r="J1171" s="4">
        <v>52</v>
      </c>
      <c r="K1171" s="4">
        <v>20</v>
      </c>
      <c r="L1171" s="4">
        <v>4</v>
      </c>
      <c r="M1171" s="4">
        <v>1</v>
      </c>
      <c r="N1171" s="4">
        <v>125</v>
      </c>
      <c r="O1171" s="27">
        <v>24</v>
      </c>
    </row>
    <row r="1172" spans="3:15" ht="25.2" x14ac:dyDescent="0.25">
      <c r="C1172" s="112"/>
      <c r="D1172" s="109"/>
      <c r="E1172" s="9" t="s">
        <v>41</v>
      </c>
      <c r="F1172" s="12"/>
      <c r="G1172" s="8">
        <v>253</v>
      </c>
      <c r="H1172" s="16">
        <v>26</v>
      </c>
      <c r="I1172" s="1">
        <v>154</v>
      </c>
      <c r="J1172" s="1">
        <v>53</v>
      </c>
      <c r="K1172" s="1">
        <v>18</v>
      </c>
      <c r="L1172" s="1">
        <v>2</v>
      </c>
      <c r="M1172" s="1">
        <v>0</v>
      </c>
      <c r="N1172" s="1">
        <v>180</v>
      </c>
      <c r="O1172" s="18">
        <v>20</v>
      </c>
    </row>
    <row r="1173" spans="3:15" x14ac:dyDescent="0.25">
      <c r="C1173" s="112"/>
      <c r="D1173" s="109"/>
      <c r="E1173" s="9" t="s">
        <v>42</v>
      </c>
      <c r="F1173" s="12"/>
      <c r="G1173" s="13">
        <v>11</v>
      </c>
      <c r="H1173" s="24">
        <v>1</v>
      </c>
      <c r="I1173" s="3">
        <v>2</v>
      </c>
      <c r="J1173" s="3">
        <v>7</v>
      </c>
      <c r="K1173" s="3">
        <v>1</v>
      </c>
      <c r="L1173" s="3">
        <v>0</v>
      </c>
      <c r="M1173" s="3">
        <v>0</v>
      </c>
      <c r="N1173" s="3">
        <v>3</v>
      </c>
      <c r="O1173" s="26">
        <v>1</v>
      </c>
    </row>
    <row r="1174" spans="3:15" x14ac:dyDescent="0.25">
      <c r="C1174" s="112"/>
      <c r="D1174" s="109"/>
      <c r="E1174" s="9" t="s">
        <v>43</v>
      </c>
      <c r="F1174" s="12"/>
      <c r="G1174" s="8">
        <v>98</v>
      </c>
      <c r="H1174" s="16">
        <v>6</v>
      </c>
      <c r="I1174" s="1">
        <v>49</v>
      </c>
      <c r="J1174" s="1">
        <v>35</v>
      </c>
      <c r="K1174" s="1">
        <v>8</v>
      </c>
      <c r="L1174" s="1">
        <v>0</v>
      </c>
      <c r="M1174" s="1">
        <v>0</v>
      </c>
      <c r="N1174" s="1">
        <v>55</v>
      </c>
      <c r="O1174" s="18">
        <v>8</v>
      </c>
    </row>
    <row r="1175" spans="3:15" x14ac:dyDescent="0.25">
      <c r="C1175" s="112"/>
      <c r="D1175" s="109"/>
      <c r="E1175" s="9" t="s">
        <v>44</v>
      </c>
      <c r="F1175" s="12"/>
      <c r="G1175" s="13">
        <v>31</v>
      </c>
      <c r="H1175" s="24">
        <v>1</v>
      </c>
      <c r="I1175" s="3">
        <v>13</v>
      </c>
      <c r="J1175" s="3">
        <v>12</v>
      </c>
      <c r="K1175" s="3">
        <v>5</v>
      </c>
      <c r="L1175" s="3">
        <v>0</v>
      </c>
      <c r="M1175" s="3">
        <v>0</v>
      </c>
      <c r="N1175" s="3">
        <v>14</v>
      </c>
      <c r="O1175" s="26">
        <v>5</v>
      </c>
    </row>
    <row r="1176" spans="3:15" ht="25.2" x14ac:dyDescent="0.25">
      <c r="C1176" s="112"/>
      <c r="D1176" s="109"/>
      <c r="E1176" s="9" t="s">
        <v>45</v>
      </c>
      <c r="F1176" s="12"/>
      <c r="G1176" s="13">
        <v>23</v>
      </c>
      <c r="H1176" s="24">
        <v>1</v>
      </c>
      <c r="I1176" s="3">
        <v>12</v>
      </c>
      <c r="J1176" s="3">
        <v>6</v>
      </c>
      <c r="K1176" s="3">
        <v>4</v>
      </c>
      <c r="L1176" s="3">
        <v>0</v>
      </c>
      <c r="M1176" s="3">
        <v>0</v>
      </c>
      <c r="N1176" s="3">
        <v>13</v>
      </c>
      <c r="O1176" s="26">
        <v>4</v>
      </c>
    </row>
    <row r="1177" spans="3:15" x14ac:dyDescent="0.25">
      <c r="C1177" s="112"/>
      <c r="D1177" s="109"/>
      <c r="E1177" s="9" t="s">
        <v>38</v>
      </c>
      <c r="F1177" s="12"/>
      <c r="G1177" s="13">
        <v>14</v>
      </c>
      <c r="H1177" s="24">
        <v>2</v>
      </c>
      <c r="I1177" s="3">
        <v>7</v>
      </c>
      <c r="J1177" s="3">
        <v>3</v>
      </c>
      <c r="K1177" s="3">
        <v>2</v>
      </c>
      <c r="L1177" s="3">
        <v>0</v>
      </c>
      <c r="M1177" s="3">
        <v>0</v>
      </c>
      <c r="N1177" s="3">
        <v>9</v>
      </c>
      <c r="O1177" s="26">
        <v>2</v>
      </c>
    </row>
    <row r="1178" spans="3:15" x14ac:dyDescent="0.25">
      <c r="C1178" s="108" t="s">
        <v>46</v>
      </c>
      <c r="D1178" s="106" t="s">
        <v>21</v>
      </c>
      <c r="E1178" s="10" t="s">
        <v>47</v>
      </c>
      <c r="F1178" s="11"/>
      <c r="G1178" s="14">
        <v>815</v>
      </c>
      <c r="H1178" s="25">
        <v>74</v>
      </c>
      <c r="I1178" s="4">
        <v>492</v>
      </c>
      <c r="J1178" s="4">
        <v>173</v>
      </c>
      <c r="K1178" s="4">
        <v>60</v>
      </c>
      <c r="L1178" s="4">
        <v>16</v>
      </c>
      <c r="M1178" s="4">
        <v>0</v>
      </c>
      <c r="N1178" s="4">
        <v>566</v>
      </c>
      <c r="O1178" s="27">
        <v>76</v>
      </c>
    </row>
    <row r="1179" spans="3:15" ht="25.2" x14ac:dyDescent="0.25">
      <c r="C1179" s="112"/>
      <c r="D1179" s="107"/>
      <c r="E1179" s="9" t="s">
        <v>48</v>
      </c>
      <c r="F1179" s="12"/>
      <c r="G1179" s="8">
        <v>86</v>
      </c>
      <c r="H1179" s="16">
        <v>5</v>
      </c>
      <c r="I1179" s="1">
        <v>50</v>
      </c>
      <c r="J1179" s="1">
        <v>22</v>
      </c>
      <c r="K1179" s="1">
        <v>7</v>
      </c>
      <c r="L1179" s="1">
        <v>1</v>
      </c>
      <c r="M1179" s="1">
        <v>1</v>
      </c>
      <c r="N1179" s="1">
        <v>55</v>
      </c>
      <c r="O1179" s="18">
        <v>8</v>
      </c>
    </row>
    <row r="1180" spans="3:15" x14ac:dyDescent="0.25">
      <c r="C1180" s="112"/>
      <c r="D1180" s="107"/>
      <c r="E1180" s="9" t="s">
        <v>49</v>
      </c>
      <c r="F1180" s="12"/>
      <c r="G1180" s="13">
        <v>46</v>
      </c>
      <c r="H1180" s="24">
        <v>4</v>
      </c>
      <c r="I1180" s="3">
        <v>22</v>
      </c>
      <c r="J1180" s="3">
        <v>15</v>
      </c>
      <c r="K1180" s="3">
        <v>4</v>
      </c>
      <c r="L1180" s="3">
        <v>1</v>
      </c>
      <c r="M1180" s="3">
        <v>0</v>
      </c>
      <c r="N1180" s="3">
        <v>26</v>
      </c>
      <c r="O1180" s="26">
        <v>5</v>
      </c>
    </row>
    <row r="1181" spans="3:15" ht="25.2" x14ac:dyDescent="0.25">
      <c r="C1181" s="112"/>
      <c r="D1181" s="107"/>
      <c r="E1181" s="9" t="s">
        <v>50</v>
      </c>
      <c r="F1181" s="12"/>
      <c r="G1181" s="8">
        <v>95</v>
      </c>
      <c r="H1181" s="16">
        <v>9</v>
      </c>
      <c r="I1181" s="1">
        <v>44</v>
      </c>
      <c r="J1181" s="1">
        <v>24</v>
      </c>
      <c r="K1181" s="1">
        <v>17</v>
      </c>
      <c r="L1181" s="1">
        <v>1</v>
      </c>
      <c r="M1181" s="1">
        <v>0</v>
      </c>
      <c r="N1181" s="1">
        <v>53</v>
      </c>
      <c r="O1181" s="18">
        <v>18</v>
      </c>
    </row>
    <row r="1182" spans="3:15" ht="25.2" x14ac:dyDescent="0.25">
      <c r="C1182" s="112"/>
      <c r="D1182" s="107"/>
      <c r="E1182" s="9" t="s">
        <v>51</v>
      </c>
      <c r="F1182" s="12"/>
      <c r="G1182" s="13">
        <v>30</v>
      </c>
      <c r="H1182" s="24">
        <v>1</v>
      </c>
      <c r="I1182" s="3">
        <v>12</v>
      </c>
      <c r="J1182" s="3">
        <v>10</v>
      </c>
      <c r="K1182" s="3">
        <v>4</v>
      </c>
      <c r="L1182" s="3">
        <v>3</v>
      </c>
      <c r="M1182" s="3">
        <v>0</v>
      </c>
      <c r="N1182" s="3">
        <v>13</v>
      </c>
      <c r="O1182" s="26">
        <v>7</v>
      </c>
    </row>
    <row r="1183" spans="3:15" x14ac:dyDescent="0.25">
      <c r="C1183" s="112"/>
      <c r="D1183" s="107"/>
      <c r="E1183" s="9" t="s">
        <v>52</v>
      </c>
      <c r="F1183" s="12"/>
      <c r="G1183" s="13">
        <v>8</v>
      </c>
      <c r="H1183" s="24">
        <v>0</v>
      </c>
      <c r="I1183" s="3">
        <v>4</v>
      </c>
      <c r="J1183" s="3">
        <v>4</v>
      </c>
      <c r="K1183" s="3">
        <v>0</v>
      </c>
      <c r="L1183" s="3">
        <v>0</v>
      </c>
      <c r="M1183" s="3">
        <v>0</v>
      </c>
      <c r="N1183" s="3">
        <v>4</v>
      </c>
      <c r="O1183" s="26">
        <v>0</v>
      </c>
    </row>
    <row r="1184" spans="3:15" x14ac:dyDescent="0.25">
      <c r="C1184" s="112"/>
      <c r="D1184" s="107"/>
      <c r="E1184" s="9" t="s">
        <v>53</v>
      </c>
      <c r="F1184" s="12"/>
      <c r="G1184" s="13">
        <v>23</v>
      </c>
      <c r="H1184" s="24">
        <v>2</v>
      </c>
      <c r="I1184" s="3">
        <v>11</v>
      </c>
      <c r="J1184" s="3">
        <v>6</v>
      </c>
      <c r="K1184" s="3">
        <v>3</v>
      </c>
      <c r="L1184" s="3">
        <v>1</v>
      </c>
      <c r="M1184" s="3">
        <v>0</v>
      </c>
      <c r="N1184" s="3">
        <v>13</v>
      </c>
      <c r="O1184" s="26">
        <v>4</v>
      </c>
    </row>
    <row r="1185" spans="2:15" x14ac:dyDescent="0.25">
      <c r="C1185" s="112"/>
      <c r="D1185" s="107"/>
      <c r="E1185" s="9" t="s">
        <v>38</v>
      </c>
      <c r="F1185" s="12"/>
      <c r="G1185" s="13">
        <v>1</v>
      </c>
      <c r="H1185" s="24">
        <v>0</v>
      </c>
      <c r="I1185" s="3">
        <v>1</v>
      </c>
      <c r="J1185" s="3">
        <v>0</v>
      </c>
      <c r="K1185" s="3">
        <v>0</v>
      </c>
      <c r="L1185" s="3">
        <v>0</v>
      </c>
      <c r="M1185" s="3">
        <v>0</v>
      </c>
      <c r="N1185" s="3">
        <v>1</v>
      </c>
      <c r="O1185" s="26">
        <v>0</v>
      </c>
    </row>
    <row r="1186" spans="2:15" x14ac:dyDescent="0.25">
      <c r="C1186" s="112"/>
      <c r="D1186" s="107"/>
      <c r="E1186" s="9" t="s">
        <v>54</v>
      </c>
      <c r="F1186" s="12"/>
      <c r="G1186" s="8">
        <v>901</v>
      </c>
      <c r="H1186" s="16">
        <v>79</v>
      </c>
      <c r="I1186" s="1">
        <v>542</v>
      </c>
      <c r="J1186" s="1">
        <v>195</v>
      </c>
      <c r="K1186" s="1">
        <v>67</v>
      </c>
      <c r="L1186" s="1">
        <v>17</v>
      </c>
      <c r="M1186" s="1">
        <v>1</v>
      </c>
      <c r="N1186" s="1">
        <v>621</v>
      </c>
      <c r="O1186" s="18">
        <v>84</v>
      </c>
    </row>
    <row r="1187" spans="2:15" x14ac:dyDescent="0.25">
      <c r="C1187" s="112"/>
      <c r="D1187" s="107"/>
      <c r="E1187" s="9" t="s">
        <v>55</v>
      </c>
      <c r="F1187" s="12"/>
      <c r="G1187" s="8">
        <v>171</v>
      </c>
      <c r="H1187" s="16">
        <v>14</v>
      </c>
      <c r="I1187" s="1">
        <v>78</v>
      </c>
      <c r="J1187" s="1">
        <v>49</v>
      </c>
      <c r="K1187" s="1">
        <v>25</v>
      </c>
      <c r="L1187" s="1">
        <v>5</v>
      </c>
      <c r="M1187" s="1">
        <v>0</v>
      </c>
      <c r="N1187" s="1">
        <v>92</v>
      </c>
      <c r="O1187" s="18">
        <v>30</v>
      </c>
    </row>
    <row r="1188" spans="2:15" x14ac:dyDescent="0.25">
      <c r="C1188" s="108" t="s">
        <v>56</v>
      </c>
      <c r="D1188" s="106" t="s">
        <v>21</v>
      </c>
      <c r="E1188" s="10" t="s">
        <v>57</v>
      </c>
      <c r="F1188" s="11"/>
      <c r="G1188" s="14">
        <v>465</v>
      </c>
      <c r="H1188" s="25">
        <v>51</v>
      </c>
      <c r="I1188" s="4">
        <v>250</v>
      </c>
      <c r="J1188" s="4">
        <v>113</v>
      </c>
      <c r="K1188" s="4">
        <v>40</v>
      </c>
      <c r="L1188" s="4">
        <v>11</v>
      </c>
      <c r="M1188" s="4">
        <v>0</v>
      </c>
      <c r="N1188" s="4">
        <v>301</v>
      </c>
      <c r="O1188" s="27">
        <v>51</v>
      </c>
    </row>
    <row r="1189" spans="2:15" x14ac:dyDescent="0.25">
      <c r="C1189" s="112"/>
      <c r="D1189" s="107"/>
      <c r="E1189" s="9" t="s">
        <v>58</v>
      </c>
      <c r="F1189" s="12"/>
      <c r="G1189" s="8">
        <v>396</v>
      </c>
      <c r="H1189" s="16">
        <v>29</v>
      </c>
      <c r="I1189" s="1">
        <v>236</v>
      </c>
      <c r="J1189" s="1">
        <v>91</v>
      </c>
      <c r="K1189" s="1">
        <v>32</v>
      </c>
      <c r="L1189" s="1">
        <v>7</v>
      </c>
      <c r="M1189" s="1">
        <v>1</v>
      </c>
      <c r="N1189" s="1">
        <v>265</v>
      </c>
      <c r="O1189" s="18">
        <v>39</v>
      </c>
    </row>
    <row r="1190" spans="2:15" x14ac:dyDescent="0.25">
      <c r="C1190" s="112"/>
      <c r="D1190" s="107"/>
      <c r="E1190" s="9" t="s">
        <v>59</v>
      </c>
      <c r="F1190" s="12"/>
      <c r="G1190" s="8">
        <v>90</v>
      </c>
      <c r="H1190" s="16">
        <v>8</v>
      </c>
      <c r="I1190" s="1">
        <v>52</v>
      </c>
      <c r="J1190" s="1">
        <v>23</v>
      </c>
      <c r="K1190" s="1">
        <v>6</v>
      </c>
      <c r="L1190" s="1">
        <v>1</v>
      </c>
      <c r="M1190" s="1">
        <v>0</v>
      </c>
      <c r="N1190" s="1">
        <v>60</v>
      </c>
      <c r="O1190" s="18">
        <v>7</v>
      </c>
    </row>
    <row r="1191" spans="2:15" x14ac:dyDescent="0.25">
      <c r="C1191" s="112"/>
      <c r="D1191" s="107"/>
      <c r="E1191" s="9" t="s">
        <v>60</v>
      </c>
      <c r="F1191" s="12"/>
      <c r="G1191" s="8">
        <v>153</v>
      </c>
      <c r="H1191" s="16">
        <v>7</v>
      </c>
      <c r="I1191" s="1">
        <v>98</v>
      </c>
      <c r="J1191" s="1">
        <v>27</v>
      </c>
      <c r="K1191" s="1">
        <v>17</v>
      </c>
      <c r="L1191" s="1">
        <v>4</v>
      </c>
      <c r="M1191" s="1">
        <v>0</v>
      </c>
      <c r="N1191" s="1">
        <v>105</v>
      </c>
      <c r="O1191" s="18">
        <v>21</v>
      </c>
    </row>
    <row r="1192" spans="2:15" x14ac:dyDescent="0.25">
      <c r="C1192" s="108" t="s">
        <v>61</v>
      </c>
      <c r="D1192" s="106" t="s">
        <v>21</v>
      </c>
      <c r="E1192" s="10" t="s">
        <v>62</v>
      </c>
      <c r="F1192" s="11"/>
      <c r="G1192" s="14">
        <v>205</v>
      </c>
      <c r="H1192" s="25">
        <v>19</v>
      </c>
      <c r="I1192" s="4">
        <v>116</v>
      </c>
      <c r="J1192" s="4">
        <v>47</v>
      </c>
      <c r="K1192" s="4">
        <v>17</v>
      </c>
      <c r="L1192" s="4">
        <v>6</v>
      </c>
      <c r="M1192" s="4">
        <v>0</v>
      </c>
      <c r="N1192" s="4">
        <v>135</v>
      </c>
      <c r="O1192" s="27">
        <v>23</v>
      </c>
    </row>
    <row r="1193" spans="2:15" x14ac:dyDescent="0.25">
      <c r="C1193" s="109"/>
      <c r="D1193" s="107"/>
      <c r="E1193" s="9" t="s">
        <v>63</v>
      </c>
      <c r="F1193" s="12"/>
      <c r="G1193" s="8">
        <v>256</v>
      </c>
      <c r="H1193" s="16">
        <v>22</v>
      </c>
      <c r="I1193" s="1">
        <v>144</v>
      </c>
      <c r="J1193" s="1">
        <v>63</v>
      </c>
      <c r="K1193" s="1">
        <v>21</v>
      </c>
      <c r="L1193" s="1">
        <v>5</v>
      </c>
      <c r="M1193" s="1">
        <v>1</v>
      </c>
      <c r="N1193" s="1">
        <v>166</v>
      </c>
      <c r="O1193" s="18">
        <v>26</v>
      </c>
    </row>
    <row r="1194" spans="2:15" x14ac:dyDescent="0.25">
      <c r="C1194" s="109"/>
      <c r="D1194" s="107"/>
      <c r="E1194" s="9" t="s">
        <v>64</v>
      </c>
      <c r="F1194" s="12"/>
      <c r="G1194" s="8">
        <v>404</v>
      </c>
      <c r="H1194" s="16">
        <v>38</v>
      </c>
      <c r="I1194" s="1">
        <v>241</v>
      </c>
      <c r="J1194" s="1">
        <v>86</v>
      </c>
      <c r="K1194" s="1">
        <v>33</v>
      </c>
      <c r="L1194" s="1">
        <v>6</v>
      </c>
      <c r="M1194" s="1">
        <v>0</v>
      </c>
      <c r="N1194" s="1">
        <v>279</v>
      </c>
      <c r="O1194" s="18">
        <v>39</v>
      </c>
    </row>
    <row r="1195" spans="2:15" x14ac:dyDescent="0.25">
      <c r="C1195" s="113"/>
      <c r="D1195" s="110"/>
      <c r="E1195" s="56" t="s">
        <v>65</v>
      </c>
      <c r="F1195" s="48"/>
      <c r="G1195" s="61">
        <v>239</v>
      </c>
      <c r="H1195" s="65">
        <v>16</v>
      </c>
      <c r="I1195" s="35">
        <v>135</v>
      </c>
      <c r="J1195" s="35">
        <v>58</v>
      </c>
      <c r="K1195" s="35">
        <v>24</v>
      </c>
      <c r="L1195" s="35">
        <v>6</v>
      </c>
      <c r="M1195" s="35">
        <v>0</v>
      </c>
      <c r="N1195" s="35">
        <v>151</v>
      </c>
      <c r="O1195" s="66">
        <v>30</v>
      </c>
    </row>
    <row r="1197" spans="2:15" x14ac:dyDescent="0.25">
      <c r="B1197" s="54" t="str">
        <f xml:space="preserve"> HYPERLINK("#'目次'!B21", "[15]")</f>
        <v>[15]</v>
      </c>
      <c r="C1197" s="42" t="s">
        <v>206</v>
      </c>
    </row>
    <row r="1200" spans="2:15" x14ac:dyDescent="0.25">
      <c r="C1200" s="42" t="s">
        <v>14</v>
      </c>
    </row>
    <row r="1201" spans="3:18" ht="63" x14ac:dyDescent="0.25">
      <c r="C1201" s="102"/>
      <c r="D1201" s="103"/>
      <c r="E1201" s="103"/>
      <c r="F1201" s="103"/>
      <c r="G1201" s="53" t="s">
        <v>15</v>
      </c>
      <c r="H1201" s="50" t="s">
        <v>207</v>
      </c>
      <c r="I1201" s="21" t="s">
        <v>208</v>
      </c>
      <c r="J1201" s="21" t="s">
        <v>209</v>
      </c>
      <c r="K1201" s="21" t="s">
        <v>210</v>
      </c>
      <c r="L1201" s="21" t="s">
        <v>211</v>
      </c>
      <c r="M1201" s="21" t="s">
        <v>212</v>
      </c>
      <c r="N1201" s="21" t="s">
        <v>213</v>
      </c>
      <c r="O1201" s="21" t="s">
        <v>214</v>
      </c>
      <c r="P1201" s="21" t="s">
        <v>215</v>
      </c>
      <c r="Q1201" s="21" t="s">
        <v>38</v>
      </c>
      <c r="R1201" s="57" t="s">
        <v>216</v>
      </c>
    </row>
    <row r="1202" spans="3:18" x14ac:dyDescent="0.25">
      <c r="C1202" s="104"/>
      <c r="D1202" s="105"/>
      <c r="E1202" s="105"/>
      <c r="F1202" s="105"/>
      <c r="G1202" s="47"/>
      <c r="H1202" s="60"/>
      <c r="I1202" s="22"/>
      <c r="J1202" s="22"/>
      <c r="K1202" s="22"/>
      <c r="L1202" s="22"/>
      <c r="M1202" s="22"/>
      <c r="N1202" s="22"/>
      <c r="O1202" s="22"/>
      <c r="P1202" s="22"/>
      <c r="Q1202" s="22"/>
      <c r="R1202" s="55"/>
    </row>
    <row r="1203" spans="3:18" x14ac:dyDescent="0.25">
      <c r="C1203" s="52"/>
      <c r="D1203" s="49"/>
      <c r="E1203" s="46" t="s">
        <v>15</v>
      </c>
      <c r="F1203" s="51"/>
      <c r="G1203" s="59">
        <v>1104</v>
      </c>
      <c r="H1203" s="31">
        <v>326</v>
      </c>
      <c r="I1203" s="31">
        <v>193</v>
      </c>
      <c r="J1203" s="31">
        <v>214</v>
      </c>
      <c r="K1203" s="31">
        <v>79</v>
      </c>
      <c r="L1203" s="31">
        <v>86</v>
      </c>
      <c r="M1203" s="31">
        <v>67</v>
      </c>
      <c r="N1203" s="31">
        <v>61</v>
      </c>
      <c r="O1203" s="31">
        <v>49</v>
      </c>
      <c r="P1203" s="31">
        <v>664</v>
      </c>
      <c r="Q1203" s="31">
        <v>17</v>
      </c>
      <c r="R1203" s="67">
        <v>423</v>
      </c>
    </row>
    <row r="1204" spans="3:18" x14ac:dyDescent="0.25">
      <c r="C1204" s="111" t="s">
        <v>20</v>
      </c>
      <c r="D1204" s="106" t="s">
        <v>21</v>
      </c>
      <c r="E1204" s="10" t="s">
        <v>22</v>
      </c>
      <c r="F1204" s="11"/>
      <c r="G1204" s="14">
        <v>543</v>
      </c>
      <c r="H1204" s="25">
        <v>119</v>
      </c>
      <c r="I1204" s="4">
        <v>74</v>
      </c>
      <c r="J1204" s="4">
        <v>79</v>
      </c>
      <c r="K1204" s="4">
        <v>27</v>
      </c>
      <c r="L1204" s="4">
        <v>32</v>
      </c>
      <c r="M1204" s="4">
        <v>29</v>
      </c>
      <c r="N1204" s="4">
        <v>24</v>
      </c>
      <c r="O1204" s="4">
        <v>20</v>
      </c>
      <c r="P1204" s="4">
        <v>378</v>
      </c>
      <c r="Q1204" s="4">
        <v>6</v>
      </c>
      <c r="R1204" s="27">
        <v>159</v>
      </c>
    </row>
    <row r="1205" spans="3:18" x14ac:dyDescent="0.25">
      <c r="C1205" s="112"/>
      <c r="D1205" s="107"/>
      <c r="E1205" s="9" t="s">
        <v>23</v>
      </c>
      <c r="F1205" s="12"/>
      <c r="G1205" s="8">
        <v>561</v>
      </c>
      <c r="H1205" s="16">
        <v>207</v>
      </c>
      <c r="I1205" s="1">
        <v>119</v>
      </c>
      <c r="J1205" s="1">
        <v>135</v>
      </c>
      <c r="K1205" s="1">
        <v>52</v>
      </c>
      <c r="L1205" s="1">
        <v>54</v>
      </c>
      <c r="M1205" s="1">
        <v>38</v>
      </c>
      <c r="N1205" s="1">
        <v>37</v>
      </c>
      <c r="O1205" s="1">
        <v>29</v>
      </c>
      <c r="P1205" s="1">
        <v>286</v>
      </c>
      <c r="Q1205" s="1">
        <v>11</v>
      </c>
      <c r="R1205" s="18">
        <v>264</v>
      </c>
    </row>
    <row r="1206" spans="3:18" x14ac:dyDescent="0.25">
      <c r="C1206" s="108" t="s">
        <v>24</v>
      </c>
      <c r="D1206" s="108" t="s">
        <v>25</v>
      </c>
      <c r="E1206" s="10" t="s">
        <v>26</v>
      </c>
      <c r="F1206" s="11"/>
      <c r="G1206" s="14">
        <v>261</v>
      </c>
      <c r="H1206" s="25">
        <v>70</v>
      </c>
      <c r="I1206" s="4">
        <v>45</v>
      </c>
      <c r="J1206" s="4">
        <v>53</v>
      </c>
      <c r="K1206" s="4">
        <v>24</v>
      </c>
      <c r="L1206" s="4">
        <v>22</v>
      </c>
      <c r="M1206" s="4">
        <v>20</v>
      </c>
      <c r="N1206" s="4">
        <v>16</v>
      </c>
      <c r="O1206" s="4">
        <v>14</v>
      </c>
      <c r="P1206" s="4">
        <v>168</v>
      </c>
      <c r="Q1206" s="4">
        <v>3</v>
      </c>
      <c r="R1206" s="27">
        <v>90</v>
      </c>
    </row>
    <row r="1207" spans="3:18" x14ac:dyDescent="0.25">
      <c r="C1207" s="112"/>
      <c r="D1207" s="109"/>
      <c r="E1207" s="9" t="s">
        <v>27</v>
      </c>
      <c r="F1207" s="12"/>
      <c r="G1207" s="8">
        <v>267</v>
      </c>
      <c r="H1207" s="16">
        <v>53</v>
      </c>
      <c r="I1207" s="1">
        <v>27</v>
      </c>
      <c r="J1207" s="1">
        <v>40</v>
      </c>
      <c r="K1207" s="1">
        <v>11</v>
      </c>
      <c r="L1207" s="1">
        <v>11</v>
      </c>
      <c r="M1207" s="1">
        <v>8</v>
      </c>
      <c r="N1207" s="1">
        <v>11</v>
      </c>
      <c r="O1207" s="1">
        <v>5</v>
      </c>
      <c r="P1207" s="1">
        <v>189</v>
      </c>
      <c r="Q1207" s="1">
        <v>5</v>
      </c>
      <c r="R1207" s="18">
        <v>73</v>
      </c>
    </row>
    <row r="1208" spans="3:18" x14ac:dyDescent="0.25">
      <c r="C1208" s="112"/>
      <c r="D1208" s="109"/>
      <c r="E1208" s="9" t="s">
        <v>28</v>
      </c>
      <c r="F1208" s="12"/>
      <c r="G1208" s="8">
        <v>261</v>
      </c>
      <c r="H1208" s="16">
        <v>79</v>
      </c>
      <c r="I1208" s="1">
        <v>45</v>
      </c>
      <c r="J1208" s="1">
        <v>44</v>
      </c>
      <c r="K1208" s="1">
        <v>19</v>
      </c>
      <c r="L1208" s="1">
        <v>20</v>
      </c>
      <c r="M1208" s="1">
        <v>17</v>
      </c>
      <c r="N1208" s="1">
        <v>17</v>
      </c>
      <c r="O1208" s="1">
        <v>13</v>
      </c>
      <c r="P1208" s="1">
        <v>161</v>
      </c>
      <c r="Q1208" s="1">
        <v>2</v>
      </c>
      <c r="R1208" s="18">
        <v>98</v>
      </c>
    </row>
    <row r="1209" spans="3:18" x14ac:dyDescent="0.25">
      <c r="C1209" s="112"/>
      <c r="D1209" s="109"/>
      <c r="E1209" s="9" t="s">
        <v>29</v>
      </c>
      <c r="F1209" s="12"/>
      <c r="G1209" s="8">
        <v>195</v>
      </c>
      <c r="H1209" s="16">
        <v>64</v>
      </c>
      <c r="I1209" s="1">
        <v>34</v>
      </c>
      <c r="J1209" s="1">
        <v>34</v>
      </c>
      <c r="K1209" s="1">
        <v>10</v>
      </c>
      <c r="L1209" s="1">
        <v>12</v>
      </c>
      <c r="M1209" s="1">
        <v>8</v>
      </c>
      <c r="N1209" s="1">
        <v>6</v>
      </c>
      <c r="O1209" s="1">
        <v>5</v>
      </c>
      <c r="P1209" s="1">
        <v>106</v>
      </c>
      <c r="Q1209" s="1">
        <v>6</v>
      </c>
      <c r="R1209" s="18">
        <v>83</v>
      </c>
    </row>
    <row r="1210" spans="3:18" x14ac:dyDescent="0.25">
      <c r="C1210" s="112"/>
      <c r="D1210" s="109"/>
      <c r="E1210" s="9" t="s">
        <v>30</v>
      </c>
      <c r="F1210" s="12"/>
      <c r="G1210" s="8">
        <v>120</v>
      </c>
      <c r="H1210" s="16">
        <v>60</v>
      </c>
      <c r="I1210" s="1">
        <v>42</v>
      </c>
      <c r="J1210" s="1">
        <v>43</v>
      </c>
      <c r="K1210" s="1">
        <v>15</v>
      </c>
      <c r="L1210" s="1">
        <v>21</v>
      </c>
      <c r="M1210" s="1">
        <v>14</v>
      </c>
      <c r="N1210" s="1">
        <v>11</v>
      </c>
      <c r="O1210" s="1">
        <v>12</v>
      </c>
      <c r="P1210" s="1">
        <v>40</v>
      </c>
      <c r="Q1210" s="1">
        <v>1</v>
      </c>
      <c r="R1210" s="18">
        <v>79</v>
      </c>
    </row>
    <row r="1211" spans="3:18" x14ac:dyDescent="0.25">
      <c r="C1211" s="112"/>
      <c r="D1211" s="109"/>
      <c r="E1211" s="9" t="s">
        <v>31</v>
      </c>
      <c r="F1211" s="12"/>
      <c r="G1211" s="8">
        <v>843</v>
      </c>
      <c r="H1211" s="16">
        <v>256</v>
      </c>
      <c r="I1211" s="1">
        <v>148</v>
      </c>
      <c r="J1211" s="1">
        <v>161</v>
      </c>
      <c r="K1211" s="1">
        <v>55</v>
      </c>
      <c r="L1211" s="1">
        <v>64</v>
      </c>
      <c r="M1211" s="1">
        <v>47</v>
      </c>
      <c r="N1211" s="1">
        <v>45</v>
      </c>
      <c r="O1211" s="1">
        <v>35</v>
      </c>
      <c r="P1211" s="1">
        <v>496</v>
      </c>
      <c r="Q1211" s="1">
        <v>14</v>
      </c>
      <c r="R1211" s="18">
        <v>333</v>
      </c>
    </row>
    <row r="1212" spans="3:18" x14ac:dyDescent="0.25">
      <c r="C1212" s="112"/>
      <c r="D1212" s="109"/>
      <c r="E1212" s="9" t="s">
        <v>32</v>
      </c>
      <c r="F1212" s="12"/>
      <c r="G1212" s="8">
        <v>315</v>
      </c>
      <c r="H1212" s="16">
        <v>124</v>
      </c>
      <c r="I1212" s="1">
        <v>76</v>
      </c>
      <c r="J1212" s="1">
        <v>77</v>
      </c>
      <c r="K1212" s="1">
        <v>25</v>
      </c>
      <c r="L1212" s="1">
        <v>33</v>
      </c>
      <c r="M1212" s="1">
        <v>22</v>
      </c>
      <c r="N1212" s="1">
        <v>17</v>
      </c>
      <c r="O1212" s="1">
        <v>17</v>
      </c>
      <c r="P1212" s="1">
        <v>146</v>
      </c>
      <c r="Q1212" s="1">
        <v>7</v>
      </c>
      <c r="R1212" s="18">
        <v>162</v>
      </c>
    </row>
    <row r="1213" spans="3:18" x14ac:dyDescent="0.25">
      <c r="C1213" s="112"/>
      <c r="D1213" s="108" t="s">
        <v>22</v>
      </c>
      <c r="E1213" s="10" t="s">
        <v>26</v>
      </c>
      <c r="F1213" s="11"/>
      <c r="G1213" s="14">
        <v>120</v>
      </c>
      <c r="H1213" s="25">
        <v>19</v>
      </c>
      <c r="I1213" s="4">
        <v>15</v>
      </c>
      <c r="J1213" s="4">
        <v>13</v>
      </c>
      <c r="K1213" s="4">
        <v>6</v>
      </c>
      <c r="L1213" s="4">
        <v>5</v>
      </c>
      <c r="M1213" s="4">
        <v>7</v>
      </c>
      <c r="N1213" s="4">
        <v>3</v>
      </c>
      <c r="O1213" s="4">
        <v>4</v>
      </c>
      <c r="P1213" s="4">
        <v>92</v>
      </c>
      <c r="Q1213" s="4">
        <v>1</v>
      </c>
      <c r="R1213" s="27">
        <v>27</v>
      </c>
    </row>
    <row r="1214" spans="3:18" x14ac:dyDescent="0.25">
      <c r="C1214" s="112"/>
      <c r="D1214" s="109"/>
      <c r="E1214" s="9" t="s">
        <v>27</v>
      </c>
      <c r="F1214" s="12"/>
      <c r="G1214" s="8">
        <v>159</v>
      </c>
      <c r="H1214" s="16">
        <v>31</v>
      </c>
      <c r="I1214" s="1">
        <v>18</v>
      </c>
      <c r="J1214" s="1">
        <v>25</v>
      </c>
      <c r="K1214" s="1">
        <v>8</v>
      </c>
      <c r="L1214" s="1">
        <v>9</v>
      </c>
      <c r="M1214" s="1">
        <v>6</v>
      </c>
      <c r="N1214" s="1">
        <v>6</v>
      </c>
      <c r="O1214" s="1">
        <v>3</v>
      </c>
      <c r="P1214" s="1">
        <v>114</v>
      </c>
      <c r="Q1214" s="1">
        <v>2</v>
      </c>
      <c r="R1214" s="18">
        <v>43</v>
      </c>
    </row>
    <row r="1215" spans="3:18" x14ac:dyDescent="0.25">
      <c r="C1215" s="112"/>
      <c r="D1215" s="109"/>
      <c r="E1215" s="9" t="s">
        <v>28</v>
      </c>
      <c r="F1215" s="12"/>
      <c r="G1215" s="8">
        <v>113</v>
      </c>
      <c r="H1215" s="16">
        <v>20</v>
      </c>
      <c r="I1215" s="1">
        <v>11</v>
      </c>
      <c r="J1215" s="1">
        <v>10</v>
      </c>
      <c r="K1215" s="1">
        <v>5</v>
      </c>
      <c r="L1215" s="1">
        <v>6</v>
      </c>
      <c r="M1215" s="1">
        <v>5</v>
      </c>
      <c r="N1215" s="1">
        <v>6</v>
      </c>
      <c r="O1215" s="1">
        <v>5</v>
      </c>
      <c r="P1215" s="1">
        <v>86</v>
      </c>
      <c r="Q1215" s="1">
        <v>0</v>
      </c>
      <c r="R1215" s="18">
        <v>27</v>
      </c>
    </row>
    <row r="1216" spans="3:18" x14ac:dyDescent="0.25">
      <c r="C1216" s="112"/>
      <c r="D1216" s="109"/>
      <c r="E1216" s="9" t="s">
        <v>29</v>
      </c>
      <c r="F1216" s="12"/>
      <c r="G1216" s="8">
        <v>94</v>
      </c>
      <c r="H1216" s="16">
        <v>25</v>
      </c>
      <c r="I1216" s="1">
        <v>12</v>
      </c>
      <c r="J1216" s="1">
        <v>15</v>
      </c>
      <c r="K1216" s="1">
        <v>4</v>
      </c>
      <c r="L1216" s="1">
        <v>5</v>
      </c>
      <c r="M1216" s="1">
        <v>4</v>
      </c>
      <c r="N1216" s="1">
        <v>4</v>
      </c>
      <c r="O1216" s="1">
        <v>3</v>
      </c>
      <c r="P1216" s="1">
        <v>62</v>
      </c>
      <c r="Q1216" s="1">
        <v>2</v>
      </c>
      <c r="R1216" s="18">
        <v>30</v>
      </c>
    </row>
    <row r="1217" spans="3:18" x14ac:dyDescent="0.25">
      <c r="C1217" s="112"/>
      <c r="D1217" s="109"/>
      <c r="E1217" s="9" t="s">
        <v>30</v>
      </c>
      <c r="F1217" s="12"/>
      <c r="G1217" s="8">
        <v>57</v>
      </c>
      <c r="H1217" s="16">
        <v>24</v>
      </c>
      <c r="I1217" s="1">
        <v>18</v>
      </c>
      <c r="J1217" s="1">
        <v>16</v>
      </c>
      <c r="K1217" s="1">
        <v>4</v>
      </c>
      <c r="L1217" s="1">
        <v>7</v>
      </c>
      <c r="M1217" s="1">
        <v>7</v>
      </c>
      <c r="N1217" s="1">
        <v>5</v>
      </c>
      <c r="O1217" s="1">
        <v>5</v>
      </c>
      <c r="P1217" s="1">
        <v>24</v>
      </c>
      <c r="Q1217" s="1">
        <v>1</v>
      </c>
      <c r="R1217" s="18">
        <v>32</v>
      </c>
    </row>
    <row r="1218" spans="3:18" x14ac:dyDescent="0.25">
      <c r="C1218" s="112"/>
      <c r="D1218" s="109"/>
      <c r="E1218" s="9" t="s">
        <v>31</v>
      </c>
      <c r="F1218" s="12"/>
      <c r="G1218" s="8">
        <v>423</v>
      </c>
      <c r="H1218" s="16">
        <v>100</v>
      </c>
      <c r="I1218" s="1">
        <v>59</v>
      </c>
      <c r="J1218" s="1">
        <v>66</v>
      </c>
      <c r="K1218" s="1">
        <v>21</v>
      </c>
      <c r="L1218" s="1">
        <v>27</v>
      </c>
      <c r="M1218" s="1">
        <v>22</v>
      </c>
      <c r="N1218" s="1">
        <v>21</v>
      </c>
      <c r="O1218" s="1">
        <v>16</v>
      </c>
      <c r="P1218" s="1">
        <v>286</v>
      </c>
      <c r="Q1218" s="1">
        <v>5</v>
      </c>
      <c r="R1218" s="18">
        <v>132</v>
      </c>
    </row>
    <row r="1219" spans="3:18" x14ac:dyDescent="0.25">
      <c r="C1219" s="112"/>
      <c r="D1219" s="109"/>
      <c r="E1219" s="9" t="s">
        <v>32</v>
      </c>
      <c r="F1219" s="12"/>
      <c r="G1219" s="8">
        <v>151</v>
      </c>
      <c r="H1219" s="16">
        <v>49</v>
      </c>
      <c r="I1219" s="1">
        <v>30</v>
      </c>
      <c r="J1219" s="1">
        <v>31</v>
      </c>
      <c r="K1219" s="1">
        <v>8</v>
      </c>
      <c r="L1219" s="1">
        <v>12</v>
      </c>
      <c r="M1219" s="1">
        <v>11</v>
      </c>
      <c r="N1219" s="1">
        <v>9</v>
      </c>
      <c r="O1219" s="1">
        <v>8</v>
      </c>
      <c r="P1219" s="1">
        <v>86</v>
      </c>
      <c r="Q1219" s="1">
        <v>3</v>
      </c>
      <c r="R1219" s="18">
        <v>62</v>
      </c>
    </row>
    <row r="1220" spans="3:18" x14ac:dyDescent="0.25">
      <c r="C1220" s="112"/>
      <c r="D1220" s="108" t="s">
        <v>23</v>
      </c>
      <c r="E1220" s="10" t="s">
        <v>26</v>
      </c>
      <c r="F1220" s="11"/>
      <c r="G1220" s="14">
        <v>141</v>
      </c>
      <c r="H1220" s="25">
        <v>51</v>
      </c>
      <c r="I1220" s="4">
        <v>30</v>
      </c>
      <c r="J1220" s="4">
        <v>40</v>
      </c>
      <c r="K1220" s="4">
        <v>18</v>
      </c>
      <c r="L1220" s="4">
        <v>17</v>
      </c>
      <c r="M1220" s="4">
        <v>13</v>
      </c>
      <c r="N1220" s="4">
        <v>13</v>
      </c>
      <c r="O1220" s="4">
        <v>10</v>
      </c>
      <c r="P1220" s="4">
        <v>76</v>
      </c>
      <c r="Q1220" s="4">
        <v>2</v>
      </c>
      <c r="R1220" s="27">
        <v>63</v>
      </c>
    </row>
    <row r="1221" spans="3:18" x14ac:dyDescent="0.25">
      <c r="C1221" s="112"/>
      <c r="D1221" s="109"/>
      <c r="E1221" s="9" t="s">
        <v>27</v>
      </c>
      <c r="F1221" s="12"/>
      <c r="G1221" s="8">
        <v>108</v>
      </c>
      <c r="H1221" s="16">
        <v>22</v>
      </c>
      <c r="I1221" s="1">
        <v>9</v>
      </c>
      <c r="J1221" s="1">
        <v>15</v>
      </c>
      <c r="K1221" s="1">
        <v>3</v>
      </c>
      <c r="L1221" s="1">
        <v>2</v>
      </c>
      <c r="M1221" s="1">
        <v>2</v>
      </c>
      <c r="N1221" s="1">
        <v>5</v>
      </c>
      <c r="O1221" s="1">
        <v>2</v>
      </c>
      <c r="P1221" s="1">
        <v>75</v>
      </c>
      <c r="Q1221" s="1">
        <v>3</v>
      </c>
      <c r="R1221" s="18">
        <v>30</v>
      </c>
    </row>
    <row r="1222" spans="3:18" x14ac:dyDescent="0.25">
      <c r="C1222" s="112"/>
      <c r="D1222" s="109"/>
      <c r="E1222" s="9" t="s">
        <v>28</v>
      </c>
      <c r="F1222" s="12"/>
      <c r="G1222" s="8">
        <v>148</v>
      </c>
      <c r="H1222" s="16">
        <v>59</v>
      </c>
      <c r="I1222" s="1">
        <v>34</v>
      </c>
      <c r="J1222" s="1">
        <v>34</v>
      </c>
      <c r="K1222" s="1">
        <v>14</v>
      </c>
      <c r="L1222" s="1">
        <v>14</v>
      </c>
      <c r="M1222" s="1">
        <v>12</v>
      </c>
      <c r="N1222" s="1">
        <v>11</v>
      </c>
      <c r="O1222" s="1">
        <v>8</v>
      </c>
      <c r="P1222" s="1">
        <v>75</v>
      </c>
      <c r="Q1222" s="1">
        <v>2</v>
      </c>
      <c r="R1222" s="18">
        <v>71</v>
      </c>
    </row>
    <row r="1223" spans="3:18" x14ac:dyDescent="0.25">
      <c r="C1223" s="112"/>
      <c r="D1223" s="109"/>
      <c r="E1223" s="9" t="s">
        <v>29</v>
      </c>
      <c r="F1223" s="12"/>
      <c r="G1223" s="8">
        <v>101</v>
      </c>
      <c r="H1223" s="16">
        <v>39</v>
      </c>
      <c r="I1223" s="1">
        <v>22</v>
      </c>
      <c r="J1223" s="1">
        <v>19</v>
      </c>
      <c r="K1223" s="1">
        <v>6</v>
      </c>
      <c r="L1223" s="1">
        <v>7</v>
      </c>
      <c r="M1223" s="1">
        <v>4</v>
      </c>
      <c r="N1223" s="1">
        <v>2</v>
      </c>
      <c r="O1223" s="1">
        <v>2</v>
      </c>
      <c r="P1223" s="1">
        <v>44</v>
      </c>
      <c r="Q1223" s="1">
        <v>4</v>
      </c>
      <c r="R1223" s="18">
        <v>53</v>
      </c>
    </row>
    <row r="1224" spans="3:18" x14ac:dyDescent="0.25">
      <c r="C1224" s="112"/>
      <c r="D1224" s="109"/>
      <c r="E1224" s="9" t="s">
        <v>30</v>
      </c>
      <c r="F1224" s="12"/>
      <c r="G1224" s="8">
        <v>63</v>
      </c>
      <c r="H1224" s="16">
        <v>36</v>
      </c>
      <c r="I1224" s="1">
        <v>24</v>
      </c>
      <c r="J1224" s="1">
        <v>27</v>
      </c>
      <c r="K1224" s="1">
        <v>11</v>
      </c>
      <c r="L1224" s="1">
        <v>14</v>
      </c>
      <c r="M1224" s="1">
        <v>7</v>
      </c>
      <c r="N1224" s="1">
        <v>6</v>
      </c>
      <c r="O1224" s="1">
        <v>7</v>
      </c>
      <c r="P1224" s="1">
        <v>16</v>
      </c>
      <c r="Q1224" s="1">
        <v>0</v>
      </c>
      <c r="R1224" s="18">
        <v>47</v>
      </c>
    </row>
    <row r="1225" spans="3:18" x14ac:dyDescent="0.25">
      <c r="C1225" s="112"/>
      <c r="D1225" s="109"/>
      <c r="E1225" s="9" t="s">
        <v>31</v>
      </c>
      <c r="F1225" s="12"/>
      <c r="G1225" s="8">
        <v>420</v>
      </c>
      <c r="H1225" s="16">
        <v>156</v>
      </c>
      <c r="I1225" s="1">
        <v>89</v>
      </c>
      <c r="J1225" s="1">
        <v>95</v>
      </c>
      <c r="K1225" s="1">
        <v>34</v>
      </c>
      <c r="L1225" s="1">
        <v>37</v>
      </c>
      <c r="M1225" s="1">
        <v>25</v>
      </c>
      <c r="N1225" s="1">
        <v>24</v>
      </c>
      <c r="O1225" s="1">
        <v>19</v>
      </c>
      <c r="P1225" s="1">
        <v>210</v>
      </c>
      <c r="Q1225" s="1">
        <v>9</v>
      </c>
      <c r="R1225" s="18">
        <v>201</v>
      </c>
    </row>
    <row r="1226" spans="3:18" x14ac:dyDescent="0.25">
      <c r="C1226" s="112"/>
      <c r="D1226" s="109"/>
      <c r="E1226" s="9" t="s">
        <v>32</v>
      </c>
      <c r="F1226" s="12"/>
      <c r="G1226" s="8">
        <v>164</v>
      </c>
      <c r="H1226" s="16">
        <v>75</v>
      </c>
      <c r="I1226" s="1">
        <v>46</v>
      </c>
      <c r="J1226" s="1">
        <v>46</v>
      </c>
      <c r="K1226" s="1">
        <v>17</v>
      </c>
      <c r="L1226" s="1">
        <v>21</v>
      </c>
      <c r="M1226" s="1">
        <v>11</v>
      </c>
      <c r="N1226" s="1">
        <v>8</v>
      </c>
      <c r="O1226" s="1">
        <v>9</v>
      </c>
      <c r="P1226" s="1">
        <v>60</v>
      </c>
      <c r="Q1226" s="1">
        <v>4</v>
      </c>
      <c r="R1226" s="18">
        <v>100</v>
      </c>
    </row>
    <row r="1227" spans="3:18" ht="25.2" x14ac:dyDescent="0.25">
      <c r="C1227" s="108" t="s">
        <v>33</v>
      </c>
      <c r="D1227" s="108" t="s">
        <v>25</v>
      </c>
      <c r="E1227" s="10" t="s">
        <v>34</v>
      </c>
      <c r="F1227" s="11"/>
      <c r="G1227" s="14">
        <v>93</v>
      </c>
      <c r="H1227" s="25">
        <v>32</v>
      </c>
      <c r="I1227" s="4">
        <v>25</v>
      </c>
      <c r="J1227" s="4">
        <v>26</v>
      </c>
      <c r="K1227" s="4">
        <v>11</v>
      </c>
      <c r="L1227" s="4">
        <v>12</v>
      </c>
      <c r="M1227" s="4">
        <v>14</v>
      </c>
      <c r="N1227" s="4">
        <v>11</v>
      </c>
      <c r="O1227" s="4">
        <v>8</v>
      </c>
      <c r="P1227" s="4">
        <v>47</v>
      </c>
      <c r="Q1227" s="4">
        <v>1</v>
      </c>
      <c r="R1227" s="27">
        <v>45</v>
      </c>
    </row>
    <row r="1228" spans="3:18" ht="25.2" x14ac:dyDescent="0.25">
      <c r="C1228" s="112"/>
      <c r="D1228" s="109"/>
      <c r="E1228" s="9" t="s">
        <v>35</v>
      </c>
      <c r="F1228" s="12"/>
      <c r="G1228" s="8">
        <v>623</v>
      </c>
      <c r="H1228" s="16">
        <v>144</v>
      </c>
      <c r="I1228" s="1">
        <v>87</v>
      </c>
      <c r="J1228" s="1">
        <v>90</v>
      </c>
      <c r="K1228" s="1">
        <v>38</v>
      </c>
      <c r="L1228" s="1">
        <v>42</v>
      </c>
      <c r="M1228" s="1">
        <v>27</v>
      </c>
      <c r="N1228" s="1">
        <v>23</v>
      </c>
      <c r="O1228" s="1">
        <v>19</v>
      </c>
      <c r="P1228" s="1">
        <v>421</v>
      </c>
      <c r="Q1228" s="1">
        <v>14</v>
      </c>
      <c r="R1228" s="18">
        <v>188</v>
      </c>
    </row>
    <row r="1229" spans="3:18" ht="25.2" x14ac:dyDescent="0.25">
      <c r="C1229" s="112"/>
      <c r="D1229" s="109"/>
      <c r="E1229" s="9" t="s">
        <v>36</v>
      </c>
      <c r="F1229" s="12"/>
      <c r="G1229" s="8">
        <v>207</v>
      </c>
      <c r="H1229" s="16">
        <v>81</v>
      </c>
      <c r="I1229" s="1">
        <v>39</v>
      </c>
      <c r="J1229" s="1">
        <v>43</v>
      </c>
      <c r="K1229" s="1">
        <v>13</v>
      </c>
      <c r="L1229" s="1">
        <v>12</v>
      </c>
      <c r="M1229" s="1">
        <v>8</v>
      </c>
      <c r="N1229" s="1">
        <v>11</v>
      </c>
      <c r="O1229" s="1">
        <v>8</v>
      </c>
      <c r="P1229" s="1">
        <v>111</v>
      </c>
      <c r="Q1229" s="1">
        <v>2</v>
      </c>
      <c r="R1229" s="18">
        <v>94</v>
      </c>
    </row>
    <row r="1230" spans="3:18" ht="25.2" x14ac:dyDescent="0.25">
      <c r="C1230" s="112"/>
      <c r="D1230" s="109"/>
      <c r="E1230" s="9" t="s">
        <v>37</v>
      </c>
      <c r="F1230" s="12"/>
      <c r="G1230" s="8">
        <v>178</v>
      </c>
      <c r="H1230" s="16">
        <v>67</v>
      </c>
      <c r="I1230" s="1">
        <v>41</v>
      </c>
      <c r="J1230" s="1">
        <v>52</v>
      </c>
      <c r="K1230" s="1">
        <v>16</v>
      </c>
      <c r="L1230" s="1">
        <v>19</v>
      </c>
      <c r="M1230" s="1">
        <v>17</v>
      </c>
      <c r="N1230" s="1">
        <v>15</v>
      </c>
      <c r="O1230" s="1">
        <v>14</v>
      </c>
      <c r="P1230" s="1">
        <v>85</v>
      </c>
      <c r="Q1230" s="1">
        <v>0</v>
      </c>
      <c r="R1230" s="18">
        <v>93</v>
      </c>
    </row>
    <row r="1231" spans="3:18" x14ac:dyDescent="0.25">
      <c r="C1231" s="112"/>
      <c r="D1231" s="109"/>
      <c r="E1231" s="9" t="s">
        <v>38</v>
      </c>
      <c r="F1231" s="12"/>
      <c r="G1231" s="13">
        <v>3</v>
      </c>
      <c r="H1231" s="24">
        <v>2</v>
      </c>
      <c r="I1231" s="3">
        <v>1</v>
      </c>
      <c r="J1231" s="3">
        <v>3</v>
      </c>
      <c r="K1231" s="3">
        <v>1</v>
      </c>
      <c r="L1231" s="3">
        <v>1</v>
      </c>
      <c r="M1231" s="3">
        <v>1</v>
      </c>
      <c r="N1231" s="3">
        <v>1</v>
      </c>
      <c r="O1231" s="3">
        <v>0</v>
      </c>
      <c r="P1231" s="3">
        <v>0</v>
      </c>
      <c r="Q1231" s="3">
        <v>0</v>
      </c>
      <c r="R1231" s="26">
        <v>3</v>
      </c>
    </row>
    <row r="1232" spans="3:18" ht="25.2" x14ac:dyDescent="0.25">
      <c r="C1232" s="112"/>
      <c r="D1232" s="108" t="s">
        <v>22</v>
      </c>
      <c r="E1232" s="10" t="s">
        <v>34</v>
      </c>
      <c r="F1232" s="11"/>
      <c r="G1232" s="40">
        <v>48</v>
      </c>
      <c r="H1232" s="44">
        <v>12</v>
      </c>
      <c r="I1232" s="19">
        <v>8</v>
      </c>
      <c r="J1232" s="19">
        <v>9</v>
      </c>
      <c r="K1232" s="19">
        <v>4</v>
      </c>
      <c r="L1232" s="19">
        <v>5</v>
      </c>
      <c r="M1232" s="19">
        <v>6</v>
      </c>
      <c r="N1232" s="19">
        <v>4</v>
      </c>
      <c r="O1232" s="19">
        <v>4</v>
      </c>
      <c r="P1232" s="19">
        <v>27</v>
      </c>
      <c r="Q1232" s="19">
        <v>0</v>
      </c>
      <c r="R1232" s="45">
        <v>21</v>
      </c>
    </row>
    <row r="1233" spans="3:18" ht="25.2" x14ac:dyDescent="0.25">
      <c r="C1233" s="112"/>
      <c r="D1233" s="109"/>
      <c r="E1233" s="9" t="s">
        <v>35</v>
      </c>
      <c r="F1233" s="12"/>
      <c r="G1233" s="8">
        <v>365</v>
      </c>
      <c r="H1233" s="16">
        <v>72</v>
      </c>
      <c r="I1233" s="1">
        <v>44</v>
      </c>
      <c r="J1233" s="1">
        <v>44</v>
      </c>
      <c r="K1233" s="1">
        <v>19</v>
      </c>
      <c r="L1233" s="1">
        <v>23</v>
      </c>
      <c r="M1233" s="1">
        <v>17</v>
      </c>
      <c r="N1233" s="1">
        <v>15</v>
      </c>
      <c r="O1233" s="1">
        <v>11</v>
      </c>
      <c r="P1233" s="1">
        <v>267</v>
      </c>
      <c r="Q1233" s="1">
        <v>5</v>
      </c>
      <c r="R1233" s="18">
        <v>93</v>
      </c>
    </row>
    <row r="1234" spans="3:18" ht="25.2" x14ac:dyDescent="0.25">
      <c r="C1234" s="112"/>
      <c r="D1234" s="109"/>
      <c r="E1234" s="9" t="s">
        <v>36</v>
      </c>
      <c r="F1234" s="12"/>
      <c r="G1234" s="8">
        <v>80</v>
      </c>
      <c r="H1234" s="16">
        <v>22</v>
      </c>
      <c r="I1234" s="1">
        <v>14</v>
      </c>
      <c r="J1234" s="1">
        <v>16</v>
      </c>
      <c r="K1234" s="1">
        <v>3</v>
      </c>
      <c r="L1234" s="1">
        <v>3</v>
      </c>
      <c r="M1234" s="1">
        <v>3</v>
      </c>
      <c r="N1234" s="1">
        <v>4</v>
      </c>
      <c r="O1234" s="1">
        <v>3</v>
      </c>
      <c r="P1234" s="1">
        <v>51</v>
      </c>
      <c r="Q1234" s="1">
        <v>1</v>
      </c>
      <c r="R1234" s="18">
        <v>28</v>
      </c>
    </row>
    <row r="1235" spans="3:18" ht="25.2" x14ac:dyDescent="0.25">
      <c r="C1235" s="112"/>
      <c r="D1235" s="109"/>
      <c r="E1235" s="9" t="s">
        <v>37</v>
      </c>
      <c r="F1235" s="12"/>
      <c r="G1235" s="13">
        <v>49</v>
      </c>
      <c r="H1235" s="24">
        <v>13</v>
      </c>
      <c r="I1235" s="3">
        <v>8</v>
      </c>
      <c r="J1235" s="3">
        <v>9</v>
      </c>
      <c r="K1235" s="3">
        <v>1</v>
      </c>
      <c r="L1235" s="3">
        <v>1</v>
      </c>
      <c r="M1235" s="3">
        <v>3</v>
      </c>
      <c r="N1235" s="3">
        <v>1</v>
      </c>
      <c r="O1235" s="3">
        <v>2</v>
      </c>
      <c r="P1235" s="3">
        <v>33</v>
      </c>
      <c r="Q1235" s="3">
        <v>0</v>
      </c>
      <c r="R1235" s="26">
        <v>16</v>
      </c>
    </row>
    <row r="1236" spans="3:18" x14ac:dyDescent="0.25">
      <c r="C1236" s="112"/>
      <c r="D1236" s="109"/>
      <c r="E1236" s="9" t="s">
        <v>38</v>
      </c>
      <c r="F1236" s="12"/>
      <c r="G1236" s="13">
        <v>1</v>
      </c>
      <c r="H1236" s="24">
        <v>0</v>
      </c>
      <c r="I1236" s="3">
        <v>0</v>
      </c>
      <c r="J1236" s="3">
        <v>1</v>
      </c>
      <c r="K1236" s="3">
        <v>0</v>
      </c>
      <c r="L1236" s="3">
        <v>0</v>
      </c>
      <c r="M1236" s="3">
        <v>0</v>
      </c>
      <c r="N1236" s="3">
        <v>0</v>
      </c>
      <c r="O1236" s="3">
        <v>0</v>
      </c>
      <c r="P1236" s="3">
        <v>0</v>
      </c>
      <c r="Q1236" s="3">
        <v>0</v>
      </c>
      <c r="R1236" s="26">
        <v>1</v>
      </c>
    </row>
    <row r="1237" spans="3:18" ht="25.2" x14ac:dyDescent="0.25">
      <c r="C1237" s="112"/>
      <c r="D1237" s="108" t="s">
        <v>23</v>
      </c>
      <c r="E1237" s="10" t="s">
        <v>34</v>
      </c>
      <c r="F1237" s="11"/>
      <c r="G1237" s="40">
        <v>45</v>
      </c>
      <c r="H1237" s="44">
        <v>20</v>
      </c>
      <c r="I1237" s="19">
        <v>17</v>
      </c>
      <c r="J1237" s="19">
        <v>17</v>
      </c>
      <c r="K1237" s="19">
        <v>7</v>
      </c>
      <c r="L1237" s="19">
        <v>7</v>
      </c>
      <c r="M1237" s="19">
        <v>8</v>
      </c>
      <c r="N1237" s="19">
        <v>7</v>
      </c>
      <c r="O1237" s="19">
        <v>4</v>
      </c>
      <c r="P1237" s="19">
        <v>20</v>
      </c>
      <c r="Q1237" s="19">
        <v>1</v>
      </c>
      <c r="R1237" s="45">
        <v>24</v>
      </c>
    </row>
    <row r="1238" spans="3:18" ht="25.2" x14ac:dyDescent="0.25">
      <c r="C1238" s="112"/>
      <c r="D1238" s="109"/>
      <c r="E1238" s="9" t="s">
        <v>35</v>
      </c>
      <c r="F1238" s="12"/>
      <c r="G1238" s="8">
        <v>258</v>
      </c>
      <c r="H1238" s="16">
        <v>72</v>
      </c>
      <c r="I1238" s="1">
        <v>43</v>
      </c>
      <c r="J1238" s="1">
        <v>46</v>
      </c>
      <c r="K1238" s="1">
        <v>19</v>
      </c>
      <c r="L1238" s="1">
        <v>19</v>
      </c>
      <c r="M1238" s="1">
        <v>10</v>
      </c>
      <c r="N1238" s="1">
        <v>8</v>
      </c>
      <c r="O1238" s="1">
        <v>8</v>
      </c>
      <c r="P1238" s="1">
        <v>154</v>
      </c>
      <c r="Q1238" s="1">
        <v>9</v>
      </c>
      <c r="R1238" s="18">
        <v>95</v>
      </c>
    </row>
    <row r="1239" spans="3:18" ht="25.2" x14ac:dyDescent="0.25">
      <c r="C1239" s="112"/>
      <c r="D1239" s="109"/>
      <c r="E1239" s="9" t="s">
        <v>36</v>
      </c>
      <c r="F1239" s="12"/>
      <c r="G1239" s="8">
        <v>127</v>
      </c>
      <c r="H1239" s="16">
        <v>59</v>
      </c>
      <c r="I1239" s="1">
        <v>25</v>
      </c>
      <c r="J1239" s="1">
        <v>27</v>
      </c>
      <c r="K1239" s="1">
        <v>10</v>
      </c>
      <c r="L1239" s="1">
        <v>9</v>
      </c>
      <c r="M1239" s="1">
        <v>5</v>
      </c>
      <c r="N1239" s="1">
        <v>7</v>
      </c>
      <c r="O1239" s="1">
        <v>5</v>
      </c>
      <c r="P1239" s="1">
        <v>60</v>
      </c>
      <c r="Q1239" s="1">
        <v>1</v>
      </c>
      <c r="R1239" s="18">
        <v>66</v>
      </c>
    </row>
    <row r="1240" spans="3:18" ht="25.2" x14ac:dyDescent="0.25">
      <c r="C1240" s="112"/>
      <c r="D1240" s="109"/>
      <c r="E1240" s="9" t="s">
        <v>37</v>
      </c>
      <c r="F1240" s="12"/>
      <c r="G1240" s="8">
        <v>129</v>
      </c>
      <c r="H1240" s="16">
        <v>54</v>
      </c>
      <c r="I1240" s="1">
        <v>33</v>
      </c>
      <c r="J1240" s="1">
        <v>43</v>
      </c>
      <c r="K1240" s="1">
        <v>15</v>
      </c>
      <c r="L1240" s="1">
        <v>18</v>
      </c>
      <c r="M1240" s="1">
        <v>14</v>
      </c>
      <c r="N1240" s="1">
        <v>14</v>
      </c>
      <c r="O1240" s="1">
        <v>12</v>
      </c>
      <c r="P1240" s="1">
        <v>52</v>
      </c>
      <c r="Q1240" s="1">
        <v>0</v>
      </c>
      <c r="R1240" s="18">
        <v>77</v>
      </c>
    </row>
    <row r="1241" spans="3:18" x14ac:dyDescent="0.25">
      <c r="C1241" s="112"/>
      <c r="D1241" s="109"/>
      <c r="E1241" s="9" t="s">
        <v>38</v>
      </c>
      <c r="F1241" s="12"/>
      <c r="G1241" s="13">
        <v>2</v>
      </c>
      <c r="H1241" s="24">
        <v>2</v>
      </c>
      <c r="I1241" s="3">
        <v>1</v>
      </c>
      <c r="J1241" s="3">
        <v>2</v>
      </c>
      <c r="K1241" s="3">
        <v>1</v>
      </c>
      <c r="L1241" s="3">
        <v>1</v>
      </c>
      <c r="M1241" s="3">
        <v>1</v>
      </c>
      <c r="N1241" s="3">
        <v>1</v>
      </c>
      <c r="O1241" s="3">
        <v>0</v>
      </c>
      <c r="P1241" s="3">
        <v>0</v>
      </c>
      <c r="Q1241" s="3">
        <v>0</v>
      </c>
      <c r="R1241" s="26">
        <v>2</v>
      </c>
    </row>
    <row r="1242" spans="3:18" ht="25.2" x14ac:dyDescent="0.25">
      <c r="C1242" s="108" t="s">
        <v>39</v>
      </c>
      <c r="D1242" s="108" t="s">
        <v>25</v>
      </c>
      <c r="E1242" s="10" t="s">
        <v>40</v>
      </c>
      <c r="F1242" s="11"/>
      <c r="G1242" s="14">
        <v>320</v>
      </c>
      <c r="H1242" s="25">
        <v>117</v>
      </c>
      <c r="I1242" s="4">
        <v>68</v>
      </c>
      <c r="J1242" s="4">
        <v>85</v>
      </c>
      <c r="K1242" s="4">
        <v>24</v>
      </c>
      <c r="L1242" s="4">
        <v>24</v>
      </c>
      <c r="M1242" s="4">
        <v>22</v>
      </c>
      <c r="N1242" s="4">
        <v>18</v>
      </c>
      <c r="O1242" s="4">
        <v>16</v>
      </c>
      <c r="P1242" s="4">
        <v>167</v>
      </c>
      <c r="Q1242" s="4">
        <v>2</v>
      </c>
      <c r="R1242" s="27">
        <v>151</v>
      </c>
    </row>
    <row r="1243" spans="3:18" ht="25.2" x14ac:dyDescent="0.25">
      <c r="C1243" s="112"/>
      <c r="D1243" s="109"/>
      <c r="E1243" s="9" t="s">
        <v>41</v>
      </c>
      <c r="F1243" s="12"/>
      <c r="G1243" s="8">
        <v>604</v>
      </c>
      <c r="H1243" s="16">
        <v>139</v>
      </c>
      <c r="I1243" s="1">
        <v>87</v>
      </c>
      <c r="J1243" s="1">
        <v>85</v>
      </c>
      <c r="K1243" s="1">
        <v>37</v>
      </c>
      <c r="L1243" s="1">
        <v>40</v>
      </c>
      <c r="M1243" s="1">
        <v>26</v>
      </c>
      <c r="N1243" s="1">
        <v>23</v>
      </c>
      <c r="O1243" s="1">
        <v>19</v>
      </c>
      <c r="P1243" s="1">
        <v>412</v>
      </c>
      <c r="Q1243" s="1">
        <v>14</v>
      </c>
      <c r="R1243" s="18">
        <v>178</v>
      </c>
    </row>
    <row r="1244" spans="3:18" x14ac:dyDescent="0.25">
      <c r="C1244" s="112"/>
      <c r="D1244" s="109"/>
      <c r="E1244" s="9" t="s">
        <v>42</v>
      </c>
      <c r="F1244" s="12"/>
      <c r="G1244" s="13">
        <v>20</v>
      </c>
      <c r="H1244" s="24">
        <v>7</v>
      </c>
      <c r="I1244" s="3">
        <v>5</v>
      </c>
      <c r="J1244" s="3">
        <v>4</v>
      </c>
      <c r="K1244" s="3">
        <v>2</v>
      </c>
      <c r="L1244" s="3">
        <v>1</v>
      </c>
      <c r="M1244" s="3">
        <v>3</v>
      </c>
      <c r="N1244" s="3">
        <v>2</v>
      </c>
      <c r="O1244" s="3">
        <v>2</v>
      </c>
      <c r="P1244" s="3">
        <v>11</v>
      </c>
      <c r="Q1244" s="3">
        <v>0</v>
      </c>
      <c r="R1244" s="26">
        <v>9</v>
      </c>
    </row>
    <row r="1245" spans="3:18" x14ac:dyDescent="0.25">
      <c r="C1245" s="112"/>
      <c r="D1245" s="109"/>
      <c r="E1245" s="9" t="s">
        <v>43</v>
      </c>
      <c r="F1245" s="12"/>
      <c r="G1245" s="8">
        <v>162</v>
      </c>
      <c r="H1245" s="16">
        <v>55</v>
      </c>
      <c r="I1245" s="1">
        <v>30</v>
      </c>
      <c r="J1245" s="1">
        <v>29</v>
      </c>
      <c r="K1245" s="1">
        <v>10</v>
      </c>
      <c r="L1245" s="1">
        <v>13</v>
      </c>
      <c r="M1245" s="1">
        <v>6</v>
      </c>
      <c r="N1245" s="1">
        <v>10</v>
      </c>
      <c r="O1245" s="1">
        <v>6</v>
      </c>
      <c r="P1245" s="1">
        <v>90</v>
      </c>
      <c r="Q1245" s="1">
        <v>2</v>
      </c>
      <c r="R1245" s="18">
        <v>70</v>
      </c>
    </row>
    <row r="1246" spans="3:18" x14ac:dyDescent="0.25">
      <c r="C1246" s="112"/>
      <c r="D1246" s="109"/>
      <c r="E1246" s="9" t="s">
        <v>44</v>
      </c>
      <c r="F1246" s="12"/>
      <c r="G1246" s="8">
        <v>50</v>
      </c>
      <c r="H1246" s="16">
        <v>14</v>
      </c>
      <c r="I1246" s="1">
        <v>8</v>
      </c>
      <c r="J1246" s="1">
        <v>9</v>
      </c>
      <c r="K1246" s="1">
        <v>5</v>
      </c>
      <c r="L1246" s="1">
        <v>4</v>
      </c>
      <c r="M1246" s="1">
        <v>1</v>
      </c>
      <c r="N1246" s="1">
        <v>1</v>
      </c>
      <c r="O1246" s="1">
        <v>3</v>
      </c>
      <c r="P1246" s="1">
        <v>31</v>
      </c>
      <c r="Q1246" s="1">
        <v>1</v>
      </c>
      <c r="R1246" s="18">
        <v>18</v>
      </c>
    </row>
    <row r="1247" spans="3:18" ht="25.2" x14ac:dyDescent="0.25">
      <c r="C1247" s="112"/>
      <c r="D1247" s="109"/>
      <c r="E1247" s="9" t="s">
        <v>45</v>
      </c>
      <c r="F1247" s="12"/>
      <c r="G1247" s="8">
        <v>53</v>
      </c>
      <c r="H1247" s="16">
        <v>19</v>
      </c>
      <c r="I1247" s="1">
        <v>11</v>
      </c>
      <c r="J1247" s="1">
        <v>12</v>
      </c>
      <c r="K1247" s="1">
        <v>5</v>
      </c>
      <c r="L1247" s="1">
        <v>6</v>
      </c>
      <c r="M1247" s="1">
        <v>7</v>
      </c>
      <c r="N1247" s="1">
        <v>6</v>
      </c>
      <c r="O1247" s="1">
        <v>7</v>
      </c>
      <c r="P1247" s="1">
        <v>26</v>
      </c>
      <c r="Q1247" s="1">
        <v>1</v>
      </c>
      <c r="R1247" s="18">
        <v>26</v>
      </c>
    </row>
    <row r="1248" spans="3:18" x14ac:dyDescent="0.25">
      <c r="C1248" s="112"/>
      <c r="D1248" s="109"/>
      <c r="E1248" s="9" t="s">
        <v>38</v>
      </c>
      <c r="F1248" s="12"/>
      <c r="G1248" s="13">
        <v>37</v>
      </c>
      <c r="H1248" s="24">
        <v>12</v>
      </c>
      <c r="I1248" s="3">
        <v>5</v>
      </c>
      <c r="J1248" s="3">
        <v>11</v>
      </c>
      <c r="K1248" s="3">
        <v>5</v>
      </c>
      <c r="L1248" s="3">
        <v>6</v>
      </c>
      <c r="M1248" s="3">
        <v>4</v>
      </c>
      <c r="N1248" s="3">
        <v>4</v>
      </c>
      <c r="O1248" s="3">
        <v>2</v>
      </c>
      <c r="P1248" s="3">
        <v>19</v>
      </c>
      <c r="Q1248" s="3">
        <v>0</v>
      </c>
      <c r="R1248" s="26">
        <v>18</v>
      </c>
    </row>
    <row r="1249" spans="3:18" ht="25.2" x14ac:dyDescent="0.25">
      <c r="C1249" s="112"/>
      <c r="D1249" s="108" t="s">
        <v>22</v>
      </c>
      <c r="E1249" s="10" t="s">
        <v>40</v>
      </c>
      <c r="F1249" s="11"/>
      <c r="G1249" s="14">
        <v>118</v>
      </c>
      <c r="H1249" s="25">
        <v>31</v>
      </c>
      <c r="I1249" s="4">
        <v>17</v>
      </c>
      <c r="J1249" s="4">
        <v>24</v>
      </c>
      <c r="K1249" s="4">
        <v>4</v>
      </c>
      <c r="L1249" s="4">
        <v>4</v>
      </c>
      <c r="M1249" s="4">
        <v>5</v>
      </c>
      <c r="N1249" s="4">
        <v>5</v>
      </c>
      <c r="O1249" s="4">
        <v>4</v>
      </c>
      <c r="P1249" s="4">
        <v>76</v>
      </c>
      <c r="Q1249" s="4">
        <v>0</v>
      </c>
      <c r="R1249" s="27">
        <v>42</v>
      </c>
    </row>
    <row r="1250" spans="3:18" ht="25.2" x14ac:dyDescent="0.25">
      <c r="C1250" s="112"/>
      <c r="D1250" s="109"/>
      <c r="E1250" s="9" t="s">
        <v>41</v>
      </c>
      <c r="F1250" s="12"/>
      <c r="G1250" s="8">
        <v>351</v>
      </c>
      <c r="H1250" s="16">
        <v>66</v>
      </c>
      <c r="I1250" s="1">
        <v>43</v>
      </c>
      <c r="J1250" s="1">
        <v>39</v>
      </c>
      <c r="K1250" s="1">
        <v>18</v>
      </c>
      <c r="L1250" s="1">
        <v>20</v>
      </c>
      <c r="M1250" s="1">
        <v>16</v>
      </c>
      <c r="N1250" s="1">
        <v>14</v>
      </c>
      <c r="O1250" s="1">
        <v>11</v>
      </c>
      <c r="P1250" s="1">
        <v>261</v>
      </c>
      <c r="Q1250" s="1">
        <v>5</v>
      </c>
      <c r="R1250" s="18">
        <v>85</v>
      </c>
    </row>
    <row r="1251" spans="3:18" x14ac:dyDescent="0.25">
      <c r="C1251" s="112"/>
      <c r="D1251" s="109"/>
      <c r="E1251" s="9" t="s">
        <v>42</v>
      </c>
      <c r="F1251" s="12"/>
      <c r="G1251" s="13">
        <v>9</v>
      </c>
      <c r="H1251" s="24">
        <v>2</v>
      </c>
      <c r="I1251" s="3">
        <v>2</v>
      </c>
      <c r="J1251" s="3">
        <v>0</v>
      </c>
      <c r="K1251" s="3">
        <v>0</v>
      </c>
      <c r="L1251" s="3">
        <v>0</v>
      </c>
      <c r="M1251" s="3">
        <v>1</v>
      </c>
      <c r="N1251" s="3">
        <v>0</v>
      </c>
      <c r="O1251" s="3">
        <v>0</v>
      </c>
      <c r="P1251" s="3">
        <v>7</v>
      </c>
      <c r="Q1251" s="3">
        <v>0</v>
      </c>
      <c r="R1251" s="26">
        <v>2</v>
      </c>
    </row>
    <row r="1252" spans="3:18" x14ac:dyDescent="0.25">
      <c r="C1252" s="112"/>
      <c r="D1252" s="109"/>
      <c r="E1252" s="9" t="s">
        <v>43</v>
      </c>
      <c r="F1252" s="12"/>
      <c r="G1252" s="8">
        <v>64</v>
      </c>
      <c r="H1252" s="16">
        <v>15</v>
      </c>
      <c r="I1252" s="1">
        <v>11</v>
      </c>
      <c r="J1252" s="1">
        <v>9</v>
      </c>
      <c r="K1252" s="1">
        <v>3</v>
      </c>
      <c r="L1252" s="1">
        <v>4</v>
      </c>
      <c r="M1252" s="1">
        <v>2</v>
      </c>
      <c r="N1252" s="1">
        <v>2</v>
      </c>
      <c r="O1252" s="1">
        <v>2</v>
      </c>
      <c r="P1252" s="1">
        <v>44</v>
      </c>
      <c r="Q1252" s="1">
        <v>0</v>
      </c>
      <c r="R1252" s="18">
        <v>20</v>
      </c>
    </row>
    <row r="1253" spans="3:18" x14ac:dyDescent="0.25">
      <c r="C1253" s="112"/>
      <c r="D1253" s="109"/>
      <c r="E1253" s="9" t="s">
        <v>44</v>
      </c>
      <c r="F1253" s="12"/>
      <c r="G1253" s="13">
        <v>19</v>
      </c>
      <c r="H1253" s="24">
        <v>4</v>
      </c>
      <c r="I1253" s="3">
        <v>3</v>
      </c>
      <c r="J1253" s="3">
        <v>3</v>
      </c>
      <c r="K1253" s="3">
        <v>0</v>
      </c>
      <c r="L1253" s="3">
        <v>1</v>
      </c>
      <c r="M1253" s="3">
        <v>0</v>
      </c>
      <c r="N1253" s="3">
        <v>0</v>
      </c>
      <c r="O1253" s="3">
        <v>1</v>
      </c>
      <c r="P1253" s="3">
        <v>14</v>
      </c>
      <c r="Q1253" s="3">
        <v>0</v>
      </c>
      <c r="R1253" s="26">
        <v>5</v>
      </c>
    </row>
    <row r="1254" spans="3:18" ht="25.2" x14ac:dyDescent="0.25">
      <c r="C1254" s="112"/>
      <c r="D1254" s="109"/>
      <c r="E1254" s="9" t="s">
        <v>45</v>
      </c>
      <c r="F1254" s="12"/>
      <c r="G1254" s="13">
        <v>30</v>
      </c>
      <c r="H1254" s="24">
        <v>10</v>
      </c>
      <c r="I1254" s="3">
        <v>7</v>
      </c>
      <c r="J1254" s="3">
        <v>6</v>
      </c>
      <c r="K1254" s="3">
        <v>3</v>
      </c>
      <c r="L1254" s="3">
        <v>4</v>
      </c>
      <c r="M1254" s="3">
        <v>5</v>
      </c>
      <c r="N1254" s="3">
        <v>3</v>
      </c>
      <c r="O1254" s="3">
        <v>4</v>
      </c>
      <c r="P1254" s="3">
        <v>15</v>
      </c>
      <c r="Q1254" s="3">
        <v>1</v>
      </c>
      <c r="R1254" s="26">
        <v>14</v>
      </c>
    </row>
    <row r="1255" spans="3:18" x14ac:dyDescent="0.25">
      <c r="C1255" s="112"/>
      <c r="D1255" s="109"/>
      <c r="E1255" s="9" t="s">
        <v>38</v>
      </c>
      <c r="F1255" s="12"/>
      <c r="G1255" s="13">
        <v>23</v>
      </c>
      <c r="H1255" s="24">
        <v>6</v>
      </c>
      <c r="I1255" s="3">
        <v>1</v>
      </c>
      <c r="J1255" s="3">
        <v>7</v>
      </c>
      <c r="K1255" s="3">
        <v>1</v>
      </c>
      <c r="L1255" s="3">
        <v>3</v>
      </c>
      <c r="M1255" s="3">
        <v>1</v>
      </c>
      <c r="N1255" s="3">
        <v>1</v>
      </c>
      <c r="O1255" s="3">
        <v>0</v>
      </c>
      <c r="P1255" s="3">
        <v>14</v>
      </c>
      <c r="Q1255" s="3">
        <v>0</v>
      </c>
      <c r="R1255" s="26">
        <v>9</v>
      </c>
    </row>
    <row r="1256" spans="3:18" ht="25.2" x14ac:dyDescent="0.25">
      <c r="C1256" s="112"/>
      <c r="D1256" s="108" t="s">
        <v>23</v>
      </c>
      <c r="E1256" s="10" t="s">
        <v>40</v>
      </c>
      <c r="F1256" s="11"/>
      <c r="G1256" s="14">
        <v>202</v>
      </c>
      <c r="H1256" s="25">
        <v>86</v>
      </c>
      <c r="I1256" s="4">
        <v>51</v>
      </c>
      <c r="J1256" s="4">
        <v>61</v>
      </c>
      <c r="K1256" s="4">
        <v>20</v>
      </c>
      <c r="L1256" s="4">
        <v>20</v>
      </c>
      <c r="M1256" s="4">
        <v>17</v>
      </c>
      <c r="N1256" s="4">
        <v>13</v>
      </c>
      <c r="O1256" s="4">
        <v>12</v>
      </c>
      <c r="P1256" s="4">
        <v>91</v>
      </c>
      <c r="Q1256" s="4">
        <v>2</v>
      </c>
      <c r="R1256" s="27">
        <v>109</v>
      </c>
    </row>
    <row r="1257" spans="3:18" ht="25.2" x14ac:dyDescent="0.25">
      <c r="C1257" s="112"/>
      <c r="D1257" s="109"/>
      <c r="E1257" s="9" t="s">
        <v>41</v>
      </c>
      <c r="F1257" s="12"/>
      <c r="G1257" s="8">
        <v>253</v>
      </c>
      <c r="H1257" s="16">
        <v>73</v>
      </c>
      <c r="I1257" s="1">
        <v>44</v>
      </c>
      <c r="J1257" s="1">
        <v>46</v>
      </c>
      <c r="K1257" s="1">
        <v>19</v>
      </c>
      <c r="L1257" s="1">
        <v>20</v>
      </c>
      <c r="M1257" s="1">
        <v>10</v>
      </c>
      <c r="N1257" s="1">
        <v>9</v>
      </c>
      <c r="O1257" s="1">
        <v>8</v>
      </c>
      <c r="P1257" s="1">
        <v>151</v>
      </c>
      <c r="Q1257" s="1">
        <v>9</v>
      </c>
      <c r="R1257" s="18">
        <v>93</v>
      </c>
    </row>
    <row r="1258" spans="3:18" x14ac:dyDescent="0.25">
      <c r="C1258" s="112"/>
      <c r="D1258" s="109"/>
      <c r="E1258" s="9" t="s">
        <v>42</v>
      </c>
      <c r="F1258" s="12"/>
      <c r="G1258" s="13">
        <v>11</v>
      </c>
      <c r="H1258" s="24">
        <v>5</v>
      </c>
      <c r="I1258" s="3">
        <v>3</v>
      </c>
      <c r="J1258" s="3">
        <v>4</v>
      </c>
      <c r="K1258" s="3">
        <v>2</v>
      </c>
      <c r="L1258" s="3">
        <v>1</v>
      </c>
      <c r="M1258" s="3">
        <v>2</v>
      </c>
      <c r="N1258" s="3">
        <v>2</v>
      </c>
      <c r="O1258" s="3">
        <v>2</v>
      </c>
      <c r="P1258" s="3">
        <v>4</v>
      </c>
      <c r="Q1258" s="3">
        <v>0</v>
      </c>
      <c r="R1258" s="26">
        <v>7</v>
      </c>
    </row>
    <row r="1259" spans="3:18" x14ac:dyDescent="0.25">
      <c r="C1259" s="112"/>
      <c r="D1259" s="109"/>
      <c r="E1259" s="9" t="s">
        <v>43</v>
      </c>
      <c r="F1259" s="12"/>
      <c r="G1259" s="8">
        <v>98</v>
      </c>
      <c r="H1259" s="16">
        <v>40</v>
      </c>
      <c r="I1259" s="1">
        <v>19</v>
      </c>
      <c r="J1259" s="1">
        <v>20</v>
      </c>
      <c r="K1259" s="1">
        <v>7</v>
      </c>
      <c r="L1259" s="1">
        <v>9</v>
      </c>
      <c r="M1259" s="1">
        <v>4</v>
      </c>
      <c r="N1259" s="1">
        <v>8</v>
      </c>
      <c r="O1259" s="1">
        <v>4</v>
      </c>
      <c r="P1259" s="1">
        <v>46</v>
      </c>
      <c r="Q1259" s="1">
        <v>2</v>
      </c>
      <c r="R1259" s="18">
        <v>50</v>
      </c>
    </row>
    <row r="1260" spans="3:18" x14ac:dyDescent="0.25">
      <c r="C1260" s="112"/>
      <c r="D1260" s="109"/>
      <c r="E1260" s="9" t="s">
        <v>44</v>
      </c>
      <c r="F1260" s="12"/>
      <c r="G1260" s="13">
        <v>31</v>
      </c>
      <c r="H1260" s="24">
        <v>10</v>
      </c>
      <c r="I1260" s="3">
        <v>5</v>
      </c>
      <c r="J1260" s="3">
        <v>6</v>
      </c>
      <c r="K1260" s="3">
        <v>5</v>
      </c>
      <c r="L1260" s="3">
        <v>3</v>
      </c>
      <c r="M1260" s="3">
        <v>1</v>
      </c>
      <c r="N1260" s="3">
        <v>1</v>
      </c>
      <c r="O1260" s="3">
        <v>2</v>
      </c>
      <c r="P1260" s="3">
        <v>17</v>
      </c>
      <c r="Q1260" s="3">
        <v>1</v>
      </c>
      <c r="R1260" s="26">
        <v>13</v>
      </c>
    </row>
    <row r="1261" spans="3:18" ht="25.2" x14ac:dyDescent="0.25">
      <c r="C1261" s="112"/>
      <c r="D1261" s="109"/>
      <c r="E1261" s="9" t="s">
        <v>45</v>
      </c>
      <c r="F1261" s="12"/>
      <c r="G1261" s="13">
        <v>23</v>
      </c>
      <c r="H1261" s="24">
        <v>9</v>
      </c>
      <c r="I1261" s="3">
        <v>4</v>
      </c>
      <c r="J1261" s="3">
        <v>6</v>
      </c>
      <c r="K1261" s="3">
        <v>2</v>
      </c>
      <c r="L1261" s="3">
        <v>2</v>
      </c>
      <c r="M1261" s="3">
        <v>2</v>
      </c>
      <c r="N1261" s="3">
        <v>3</v>
      </c>
      <c r="O1261" s="3">
        <v>3</v>
      </c>
      <c r="P1261" s="3">
        <v>11</v>
      </c>
      <c r="Q1261" s="3">
        <v>0</v>
      </c>
      <c r="R1261" s="26">
        <v>12</v>
      </c>
    </row>
    <row r="1262" spans="3:18" x14ac:dyDescent="0.25">
      <c r="C1262" s="112"/>
      <c r="D1262" s="109"/>
      <c r="E1262" s="9" t="s">
        <v>38</v>
      </c>
      <c r="F1262" s="12"/>
      <c r="G1262" s="13">
        <v>14</v>
      </c>
      <c r="H1262" s="24">
        <v>6</v>
      </c>
      <c r="I1262" s="3">
        <v>4</v>
      </c>
      <c r="J1262" s="3">
        <v>4</v>
      </c>
      <c r="K1262" s="3">
        <v>4</v>
      </c>
      <c r="L1262" s="3">
        <v>3</v>
      </c>
      <c r="M1262" s="3">
        <v>3</v>
      </c>
      <c r="N1262" s="3">
        <v>3</v>
      </c>
      <c r="O1262" s="3">
        <v>2</v>
      </c>
      <c r="P1262" s="3">
        <v>5</v>
      </c>
      <c r="Q1262" s="3">
        <v>0</v>
      </c>
      <c r="R1262" s="26">
        <v>9</v>
      </c>
    </row>
    <row r="1263" spans="3:18" x14ac:dyDescent="0.25">
      <c r="C1263" s="108" t="s">
        <v>46</v>
      </c>
      <c r="D1263" s="106" t="s">
        <v>21</v>
      </c>
      <c r="E1263" s="10" t="s">
        <v>47</v>
      </c>
      <c r="F1263" s="11"/>
      <c r="G1263" s="14">
        <v>815</v>
      </c>
      <c r="H1263" s="25">
        <v>207</v>
      </c>
      <c r="I1263" s="4">
        <v>121</v>
      </c>
      <c r="J1263" s="4">
        <v>133</v>
      </c>
      <c r="K1263" s="4">
        <v>50</v>
      </c>
      <c r="L1263" s="4">
        <v>53</v>
      </c>
      <c r="M1263" s="4">
        <v>43</v>
      </c>
      <c r="N1263" s="4">
        <v>39</v>
      </c>
      <c r="O1263" s="4">
        <v>31</v>
      </c>
      <c r="P1263" s="4">
        <v>525</v>
      </c>
      <c r="Q1263" s="4">
        <v>15</v>
      </c>
      <c r="R1263" s="27">
        <v>275</v>
      </c>
    </row>
    <row r="1264" spans="3:18" ht="25.2" x14ac:dyDescent="0.25">
      <c r="C1264" s="112"/>
      <c r="D1264" s="107"/>
      <c r="E1264" s="9" t="s">
        <v>48</v>
      </c>
      <c r="F1264" s="12"/>
      <c r="G1264" s="8">
        <v>86</v>
      </c>
      <c r="H1264" s="16">
        <v>33</v>
      </c>
      <c r="I1264" s="1">
        <v>15</v>
      </c>
      <c r="J1264" s="1">
        <v>19</v>
      </c>
      <c r="K1264" s="1">
        <v>3</v>
      </c>
      <c r="L1264" s="1">
        <v>4</v>
      </c>
      <c r="M1264" s="1">
        <v>3</v>
      </c>
      <c r="N1264" s="1">
        <v>2</v>
      </c>
      <c r="O1264" s="1">
        <v>2</v>
      </c>
      <c r="P1264" s="1">
        <v>45</v>
      </c>
      <c r="Q1264" s="1">
        <v>1</v>
      </c>
      <c r="R1264" s="18">
        <v>40</v>
      </c>
    </row>
    <row r="1265" spans="3:18" x14ac:dyDescent="0.25">
      <c r="C1265" s="112"/>
      <c r="D1265" s="107"/>
      <c r="E1265" s="9" t="s">
        <v>49</v>
      </c>
      <c r="F1265" s="12"/>
      <c r="G1265" s="13">
        <v>46</v>
      </c>
      <c r="H1265" s="24">
        <v>18</v>
      </c>
      <c r="I1265" s="3">
        <v>7</v>
      </c>
      <c r="J1265" s="3">
        <v>11</v>
      </c>
      <c r="K1265" s="3">
        <v>6</v>
      </c>
      <c r="L1265" s="3">
        <v>7</v>
      </c>
      <c r="M1265" s="3">
        <v>5</v>
      </c>
      <c r="N1265" s="3">
        <v>7</v>
      </c>
      <c r="O1265" s="3">
        <v>4</v>
      </c>
      <c r="P1265" s="3">
        <v>24</v>
      </c>
      <c r="Q1265" s="3">
        <v>0</v>
      </c>
      <c r="R1265" s="26">
        <v>22</v>
      </c>
    </row>
    <row r="1266" spans="3:18" ht="25.2" x14ac:dyDescent="0.25">
      <c r="C1266" s="112"/>
      <c r="D1266" s="107"/>
      <c r="E1266" s="9" t="s">
        <v>50</v>
      </c>
      <c r="F1266" s="12"/>
      <c r="G1266" s="8">
        <v>95</v>
      </c>
      <c r="H1266" s="16">
        <v>34</v>
      </c>
      <c r="I1266" s="1">
        <v>26</v>
      </c>
      <c r="J1266" s="1">
        <v>25</v>
      </c>
      <c r="K1266" s="1">
        <v>12</v>
      </c>
      <c r="L1266" s="1">
        <v>13</v>
      </c>
      <c r="M1266" s="1">
        <v>7</v>
      </c>
      <c r="N1266" s="1">
        <v>8</v>
      </c>
      <c r="O1266" s="1">
        <v>7</v>
      </c>
      <c r="P1266" s="1">
        <v>47</v>
      </c>
      <c r="Q1266" s="1">
        <v>1</v>
      </c>
      <c r="R1266" s="18">
        <v>47</v>
      </c>
    </row>
    <row r="1267" spans="3:18" ht="25.2" x14ac:dyDescent="0.25">
      <c r="C1267" s="112"/>
      <c r="D1267" s="107"/>
      <c r="E1267" s="9" t="s">
        <v>51</v>
      </c>
      <c r="F1267" s="12"/>
      <c r="G1267" s="13">
        <v>30</v>
      </c>
      <c r="H1267" s="24">
        <v>20</v>
      </c>
      <c r="I1267" s="3">
        <v>12</v>
      </c>
      <c r="J1267" s="3">
        <v>16</v>
      </c>
      <c r="K1267" s="3">
        <v>4</v>
      </c>
      <c r="L1267" s="3">
        <v>4</v>
      </c>
      <c r="M1267" s="3">
        <v>3</v>
      </c>
      <c r="N1267" s="3">
        <v>1</v>
      </c>
      <c r="O1267" s="3">
        <v>1</v>
      </c>
      <c r="P1267" s="3">
        <v>8</v>
      </c>
      <c r="Q1267" s="3">
        <v>0</v>
      </c>
      <c r="R1267" s="26">
        <v>22</v>
      </c>
    </row>
    <row r="1268" spans="3:18" x14ac:dyDescent="0.25">
      <c r="C1268" s="112"/>
      <c r="D1268" s="107"/>
      <c r="E1268" s="9" t="s">
        <v>52</v>
      </c>
      <c r="F1268" s="12"/>
      <c r="G1268" s="13">
        <v>8</v>
      </c>
      <c r="H1268" s="24">
        <v>6</v>
      </c>
      <c r="I1268" s="3">
        <v>6</v>
      </c>
      <c r="J1268" s="3">
        <v>5</v>
      </c>
      <c r="K1268" s="3">
        <v>1</v>
      </c>
      <c r="L1268" s="3">
        <v>2</v>
      </c>
      <c r="M1268" s="3">
        <v>3</v>
      </c>
      <c r="N1268" s="3">
        <v>2</v>
      </c>
      <c r="O1268" s="3">
        <v>2</v>
      </c>
      <c r="P1268" s="3">
        <v>1</v>
      </c>
      <c r="Q1268" s="3">
        <v>0</v>
      </c>
      <c r="R1268" s="26">
        <v>7</v>
      </c>
    </row>
    <row r="1269" spans="3:18" x14ac:dyDescent="0.25">
      <c r="C1269" s="112"/>
      <c r="D1269" s="107"/>
      <c r="E1269" s="9" t="s">
        <v>53</v>
      </c>
      <c r="F1269" s="12"/>
      <c r="G1269" s="13">
        <v>23</v>
      </c>
      <c r="H1269" s="24">
        <v>8</v>
      </c>
      <c r="I1269" s="3">
        <v>6</v>
      </c>
      <c r="J1269" s="3">
        <v>5</v>
      </c>
      <c r="K1269" s="3">
        <v>3</v>
      </c>
      <c r="L1269" s="3">
        <v>3</v>
      </c>
      <c r="M1269" s="3">
        <v>3</v>
      </c>
      <c r="N1269" s="3">
        <v>2</v>
      </c>
      <c r="O1269" s="3">
        <v>2</v>
      </c>
      <c r="P1269" s="3">
        <v>13</v>
      </c>
      <c r="Q1269" s="3">
        <v>0</v>
      </c>
      <c r="R1269" s="26">
        <v>10</v>
      </c>
    </row>
    <row r="1270" spans="3:18" x14ac:dyDescent="0.25">
      <c r="C1270" s="112"/>
      <c r="D1270" s="107"/>
      <c r="E1270" s="9" t="s">
        <v>38</v>
      </c>
      <c r="F1270" s="12"/>
      <c r="G1270" s="13">
        <v>1</v>
      </c>
      <c r="H1270" s="24">
        <v>0</v>
      </c>
      <c r="I1270" s="3">
        <v>0</v>
      </c>
      <c r="J1270" s="3">
        <v>0</v>
      </c>
      <c r="K1270" s="3">
        <v>0</v>
      </c>
      <c r="L1270" s="3">
        <v>0</v>
      </c>
      <c r="M1270" s="3">
        <v>0</v>
      </c>
      <c r="N1270" s="3">
        <v>0</v>
      </c>
      <c r="O1270" s="3">
        <v>0</v>
      </c>
      <c r="P1270" s="3">
        <v>1</v>
      </c>
      <c r="Q1270" s="3">
        <v>0</v>
      </c>
      <c r="R1270" s="26">
        <v>0</v>
      </c>
    </row>
    <row r="1271" spans="3:18" x14ac:dyDescent="0.25">
      <c r="C1271" s="112"/>
      <c r="D1271" s="107"/>
      <c r="E1271" s="9" t="s">
        <v>54</v>
      </c>
      <c r="F1271" s="12"/>
      <c r="G1271" s="8">
        <v>901</v>
      </c>
      <c r="H1271" s="16">
        <v>240</v>
      </c>
      <c r="I1271" s="1">
        <v>136</v>
      </c>
      <c r="J1271" s="1">
        <v>152</v>
      </c>
      <c r="K1271" s="1">
        <v>53</v>
      </c>
      <c r="L1271" s="1">
        <v>57</v>
      </c>
      <c r="M1271" s="1">
        <v>46</v>
      </c>
      <c r="N1271" s="1">
        <v>41</v>
      </c>
      <c r="O1271" s="1">
        <v>33</v>
      </c>
      <c r="P1271" s="1">
        <v>570</v>
      </c>
      <c r="Q1271" s="1">
        <v>16</v>
      </c>
      <c r="R1271" s="18">
        <v>315</v>
      </c>
    </row>
    <row r="1272" spans="3:18" x14ac:dyDescent="0.25">
      <c r="C1272" s="112"/>
      <c r="D1272" s="107"/>
      <c r="E1272" s="9" t="s">
        <v>55</v>
      </c>
      <c r="F1272" s="12"/>
      <c r="G1272" s="8">
        <v>171</v>
      </c>
      <c r="H1272" s="16">
        <v>72</v>
      </c>
      <c r="I1272" s="1">
        <v>45</v>
      </c>
      <c r="J1272" s="1">
        <v>52</v>
      </c>
      <c r="K1272" s="1">
        <v>22</v>
      </c>
      <c r="L1272" s="1">
        <v>24</v>
      </c>
      <c r="M1272" s="1">
        <v>15</v>
      </c>
      <c r="N1272" s="1">
        <v>16</v>
      </c>
      <c r="O1272" s="1">
        <v>12</v>
      </c>
      <c r="P1272" s="1">
        <v>79</v>
      </c>
      <c r="Q1272" s="1">
        <v>1</v>
      </c>
      <c r="R1272" s="18">
        <v>91</v>
      </c>
    </row>
    <row r="1273" spans="3:18" x14ac:dyDescent="0.25">
      <c r="C1273" s="108" t="s">
        <v>56</v>
      </c>
      <c r="D1273" s="106" t="s">
        <v>21</v>
      </c>
      <c r="E1273" s="10" t="s">
        <v>57</v>
      </c>
      <c r="F1273" s="11"/>
      <c r="G1273" s="14">
        <v>465</v>
      </c>
      <c r="H1273" s="25">
        <v>137</v>
      </c>
      <c r="I1273" s="4">
        <v>89</v>
      </c>
      <c r="J1273" s="4">
        <v>94</v>
      </c>
      <c r="K1273" s="4">
        <v>36</v>
      </c>
      <c r="L1273" s="4">
        <v>39</v>
      </c>
      <c r="M1273" s="4">
        <v>26</v>
      </c>
      <c r="N1273" s="4">
        <v>26</v>
      </c>
      <c r="O1273" s="4">
        <v>22</v>
      </c>
      <c r="P1273" s="4">
        <v>278</v>
      </c>
      <c r="Q1273" s="4">
        <v>7</v>
      </c>
      <c r="R1273" s="27">
        <v>180</v>
      </c>
    </row>
    <row r="1274" spans="3:18" x14ac:dyDescent="0.25">
      <c r="C1274" s="112"/>
      <c r="D1274" s="107"/>
      <c r="E1274" s="9" t="s">
        <v>58</v>
      </c>
      <c r="F1274" s="12"/>
      <c r="G1274" s="8">
        <v>396</v>
      </c>
      <c r="H1274" s="16">
        <v>117</v>
      </c>
      <c r="I1274" s="1">
        <v>69</v>
      </c>
      <c r="J1274" s="1">
        <v>70</v>
      </c>
      <c r="K1274" s="1">
        <v>27</v>
      </c>
      <c r="L1274" s="1">
        <v>30</v>
      </c>
      <c r="M1274" s="1">
        <v>22</v>
      </c>
      <c r="N1274" s="1">
        <v>21</v>
      </c>
      <c r="O1274" s="1">
        <v>15</v>
      </c>
      <c r="P1274" s="1">
        <v>240</v>
      </c>
      <c r="Q1274" s="1">
        <v>6</v>
      </c>
      <c r="R1274" s="18">
        <v>150</v>
      </c>
    </row>
    <row r="1275" spans="3:18" x14ac:dyDescent="0.25">
      <c r="C1275" s="112"/>
      <c r="D1275" s="107"/>
      <c r="E1275" s="9" t="s">
        <v>59</v>
      </c>
      <c r="F1275" s="12"/>
      <c r="G1275" s="8">
        <v>90</v>
      </c>
      <c r="H1275" s="16">
        <v>25</v>
      </c>
      <c r="I1275" s="1">
        <v>9</v>
      </c>
      <c r="J1275" s="1">
        <v>12</v>
      </c>
      <c r="K1275" s="1">
        <v>3</v>
      </c>
      <c r="L1275" s="1">
        <v>4</v>
      </c>
      <c r="M1275" s="1">
        <v>5</v>
      </c>
      <c r="N1275" s="1">
        <v>1</v>
      </c>
      <c r="O1275" s="1">
        <v>1</v>
      </c>
      <c r="P1275" s="1">
        <v>59</v>
      </c>
      <c r="Q1275" s="1">
        <v>1</v>
      </c>
      <c r="R1275" s="18">
        <v>30</v>
      </c>
    </row>
    <row r="1276" spans="3:18" x14ac:dyDescent="0.25">
      <c r="C1276" s="112"/>
      <c r="D1276" s="107"/>
      <c r="E1276" s="9" t="s">
        <v>60</v>
      </c>
      <c r="F1276" s="12"/>
      <c r="G1276" s="8">
        <v>153</v>
      </c>
      <c r="H1276" s="16">
        <v>47</v>
      </c>
      <c r="I1276" s="1">
        <v>26</v>
      </c>
      <c r="J1276" s="1">
        <v>38</v>
      </c>
      <c r="K1276" s="1">
        <v>13</v>
      </c>
      <c r="L1276" s="1">
        <v>13</v>
      </c>
      <c r="M1276" s="1">
        <v>14</v>
      </c>
      <c r="N1276" s="1">
        <v>13</v>
      </c>
      <c r="O1276" s="1">
        <v>11</v>
      </c>
      <c r="P1276" s="1">
        <v>87</v>
      </c>
      <c r="Q1276" s="1">
        <v>3</v>
      </c>
      <c r="R1276" s="18">
        <v>63</v>
      </c>
    </row>
    <row r="1277" spans="3:18" x14ac:dyDescent="0.25">
      <c r="C1277" s="108" t="s">
        <v>61</v>
      </c>
      <c r="D1277" s="106" t="s">
        <v>21</v>
      </c>
      <c r="E1277" s="10" t="s">
        <v>62</v>
      </c>
      <c r="F1277" s="11"/>
      <c r="G1277" s="14">
        <v>205</v>
      </c>
      <c r="H1277" s="25">
        <v>61</v>
      </c>
      <c r="I1277" s="4">
        <v>42</v>
      </c>
      <c r="J1277" s="4">
        <v>42</v>
      </c>
      <c r="K1277" s="4">
        <v>13</v>
      </c>
      <c r="L1277" s="4">
        <v>13</v>
      </c>
      <c r="M1277" s="4">
        <v>11</v>
      </c>
      <c r="N1277" s="4">
        <v>10</v>
      </c>
      <c r="O1277" s="4">
        <v>7</v>
      </c>
      <c r="P1277" s="4">
        <v>118</v>
      </c>
      <c r="Q1277" s="4">
        <v>5</v>
      </c>
      <c r="R1277" s="27">
        <v>82</v>
      </c>
    </row>
    <row r="1278" spans="3:18" x14ac:dyDescent="0.25">
      <c r="C1278" s="109"/>
      <c r="D1278" s="107"/>
      <c r="E1278" s="9" t="s">
        <v>63</v>
      </c>
      <c r="F1278" s="12"/>
      <c r="G1278" s="8">
        <v>256</v>
      </c>
      <c r="H1278" s="16">
        <v>69</v>
      </c>
      <c r="I1278" s="1">
        <v>38</v>
      </c>
      <c r="J1278" s="1">
        <v>46</v>
      </c>
      <c r="K1278" s="1">
        <v>15</v>
      </c>
      <c r="L1278" s="1">
        <v>19</v>
      </c>
      <c r="M1278" s="1">
        <v>13</v>
      </c>
      <c r="N1278" s="1">
        <v>14</v>
      </c>
      <c r="O1278" s="1">
        <v>12</v>
      </c>
      <c r="P1278" s="1">
        <v>156</v>
      </c>
      <c r="Q1278" s="1">
        <v>5</v>
      </c>
      <c r="R1278" s="18">
        <v>95</v>
      </c>
    </row>
    <row r="1279" spans="3:18" x14ac:dyDescent="0.25">
      <c r="C1279" s="109"/>
      <c r="D1279" s="107"/>
      <c r="E1279" s="9" t="s">
        <v>64</v>
      </c>
      <c r="F1279" s="12"/>
      <c r="G1279" s="8">
        <v>404</v>
      </c>
      <c r="H1279" s="16">
        <v>123</v>
      </c>
      <c r="I1279" s="1">
        <v>79</v>
      </c>
      <c r="J1279" s="1">
        <v>81</v>
      </c>
      <c r="K1279" s="1">
        <v>35</v>
      </c>
      <c r="L1279" s="1">
        <v>37</v>
      </c>
      <c r="M1279" s="1">
        <v>33</v>
      </c>
      <c r="N1279" s="1">
        <v>27</v>
      </c>
      <c r="O1279" s="1">
        <v>20</v>
      </c>
      <c r="P1279" s="1">
        <v>242</v>
      </c>
      <c r="Q1279" s="1">
        <v>6</v>
      </c>
      <c r="R1279" s="18">
        <v>156</v>
      </c>
    </row>
    <row r="1280" spans="3:18" x14ac:dyDescent="0.25">
      <c r="C1280" s="113"/>
      <c r="D1280" s="110"/>
      <c r="E1280" s="56" t="s">
        <v>65</v>
      </c>
      <c r="F1280" s="48"/>
      <c r="G1280" s="61">
        <v>239</v>
      </c>
      <c r="H1280" s="65">
        <v>73</v>
      </c>
      <c r="I1280" s="35">
        <v>34</v>
      </c>
      <c r="J1280" s="35">
        <v>45</v>
      </c>
      <c r="K1280" s="35">
        <v>16</v>
      </c>
      <c r="L1280" s="35">
        <v>17</v>
      </c>
      <c r="M1280" s="35">
        <v>10</v>
      </c>
      <c r="N1280" s="35">
        <v>10</v>
      </c>
      <c r="O1280" s="35">
        <v>10</v>
      </c>
      <c r="P1280" s="35">
        <v>148</v>
      </c>
      <c r="Q1280" s="35">
        <v>1</v>
      </c>
      <c r="R1280" s="66">
        <v>90</v>
      </c>
    </row>
    <row r="1282" spans="2:14" x14ac:dyDescent="0.25">
      <c r="B1282" s="54" t="str">
        <f xml:space="preserve"> HYPERLINK("#'目次'!B22", "[16]")</f>
        <v>[16]</v>
      </c>
      <c r="C1282" s="42" t="s">
        <v>219</v>
      </c>
    </row>
    <row r="1285" spans="2:14" x14ac:dyDescent="0.25">
      <c r="C1285" s="42" t="s">
        <v>14</v>
      </c>
    </row>
    <row r="1286" spans="2:14" ht="63" x14ac:dyDescent="0.25">
      <c r="C1286" s="102"/>
      <c r="D1286" s="103"/>
      <c r="E1286" s="103"/>
      <c r="F1286" s="103"/>
      <c r="G1286" s="53" t="s">
        <v>15</v>
      </c>
      <c r="H1286" s="50" t="s">
        <v>220</v>
      </c>
      <c r="I1286" s="21" t="s">
        <v>221</v>
      </c>
      <c r="J1286" s="21" t="s">
        <v>222</v>
      </c>
      <c r="K1286" s="21" t="s">
        <v>223</v>
      </c>
      <c r="L1286" s="21" t="s">
        <v>38</v>
      </c>
      <c r="M1286" s="21" t="s">
        <v>224</v>
      </c>
      <c r="N1286" s="57" t="s">
        <v>225</v>
      </c>
    </row>
    <row r="1287" spans="2:14" x14ac:dyDescent="0.25">
      <c r="C1287" s="104"/>
      <c r="D1287" s="105"/>
      <c r="E1287" s="105"/>
      <c r="F1287" s="105"/>
      <c r="G1287" s="47"/>
      <c r="H1287" s="60"/>
      <c r="I1287" s="22"/>
      <c r="J1287" s="22"/>
      <c r="K1287" s="22"/>
      <c r="L1287" s="22"/>
      <c r="M1287" s="22"/>
      <c r="N1287" s="55"/>
    </row>
    <row r="1288" spans="2:14" x14ac:dyDescent="0.25">
      <c r="C1288" s="52"/>
      <c r="D1288" s="49"/>
      <c r="E1288" s="46" t="s">
        <v>15</v>
      </c>
      <c r="F1288" s="51"/>
      <c r="G1288" s="59">
        <v>1104</v>
      </c>
      <c r="H1288" s="31">
        <v>882</v>
      </c>
      <c r="I1288" s="31">
        <v>155</v>
      </c>
      <c r="J1288" s="31">
        <v>60</v>
      </c>
      <c r="K1288" s="31">
        <v>3</v>
      </c>
      <c r="L1288" s="31">
        <v>4</v>
      </c>
      <c r="M1288" s="31">
        <v>1037</v>
      </c>
      <c r="N1288" s="67">
        <v>63</v>
      </c>
    </row>
    <row r="1289" spans="2:14" x14ac:dyDescent="0.25">
      <c r="C1289" s="111" t="s">
        <v>20</v>
      </c>
      <c r="D1289" s="106" t="s">
        <v>21</v>
      </c>
      <c r="E1289" s="10" t="s">
        <v>22</v>
      </c>
      <c r="F1289" s="11"/>
      <c r="G1289" s="14">
        <v>543</v>
      </c>
      <c r="H1289" s="25">
        <v>445</v>
      </c>
      <c r="I1289" s="4">
        <v>76</v>
      </c>
      <c r="J1289" s="4">
        <v>18</v>
      </c>
      <c r="K1289" s="4">
        <v>1</v>
      </c>
      <c r="L1289" s="4">
        <v>3</v>
      </c>
      <c r="M1289" s="4">
        <v>521</v>
      </c>
      <c r="N1289" s="27">
        <v>19</v>
      </c>
    </row>
    <row r="1290" spans="2:14" x14ac:dyDescent="0.25">
      <c r="C1290" s="112"/>
      <c r="D1290" s="107"/>
      <c r="E1290" s="9" t="s">
        <v>23</v>
      </c>
      <c r="F1290" s="12"/>
      <c r="G1290" s="8">
        <v>561</v>
      </c>
      <c r="H1290" s="16">
        <v>437</v>
      </c>
      <c r="I1290" s="1">
        <v>79</v>
      </c>
      <c r="J1290" s="1">
        <v>42</v>
      </c>
      <c r="K1290" s="1">
        <v>2</v>
      </c>
      <c r="L1290" s="1">
        <v>1</v>
      </c>
      <c r="M1290" s="1">
        <v>516</v>
      </c>
      <c r="N1290" s="18">
        <v>44</v>
      </c>
    </row>
    <row r="1291" spans="2:14" x14ac:dyDescent="0.25">
      <c r="C1291" s="108" t="s">
        <v>24</v>
      </c>
      <c r="D1291" s="108" t="s">
        <v>25</v>
      </c>
      <c r="E1291" s="10" t="s">
        <v>26</v>
      </c>
      <c r="F1291" s="11"/>
      <c r="G1291" s="14">
        <v>261</v>
      </c>
      <c r="H1291" s="25">
        <v>203</v>
      </c>
      <c r="I1291" s="4">
        <v>37</v>
      </c>
      <c r="J1291" s="4">
        <v>19</v>
      </c>
      <c r="K1291" s="4">
        <v>1</v>
      </c>
      <c r="L1291" s="4">
        <v>1</v>
      </c>
      <c r="M1291" s="4">
        <v>240</v>
      </c>
      <c r="N1291" s="27">
        <v>20</v>
      </c>
    </row>
    <row r="1292" spans="2:14" x14ac:dyDescent="0.25">
      <c r="C1292" s="112"/>
      <c r="D1292" s="109"/>
      <c r="E1292" s="9" t="s">
        <v>27</v>
      </c>
      <c r="F1292" s="12"/>
      <c r="G1292" s="8">
        <v>267</v>
      </c>
      <c r="H1292" s="16">
        <v>221</v>
      </c>
      <c r="I1292" s="1">
        <v>37</v>
      </c>
      <c r="J1292" s="1">
        <v>7</v>
      </c>
      <c r="K1292" s="1">
        <v>0</v>
      </c>
      <c r="L1292" s="1">
        <v>2</v>
      </c>
      <c r="M1292" s="1">
        <v>258</v>
      </c>
      <c r="N1292" s="18">
        <v>7</v>
      </c>
    </row>
    <row r="1293" spans="2:14" x14ac:dyDescent="0.25">
      <c r="C1293" s="112"/>
      <c r="D1293" s="109"/>
      <c r="E1293" s="9" t="s">
        <v>28</v>
      </c>
      <c r="F1293" s="12"/>
      <c r="G1293" s="8">
        <v>261</v>
      </c>
      <c r="H1293" s="16">
        <v>208</v>
      </c>
      <c r="I1293" s="1">
        <v>36</v>
      </c>
      <c r="J1293" s="1">
        <v>15</v>
      </c>
      <c r="K1293" s="1">
        <v>2</v>
      </c>
      <c r="L1293" s="1">
        <v>0</v>
      </c>
      <c r="M1293" s="1">
        <v>244</v>
      </c>
      <c r="N1293" s="18">
        <v>17</v>
      </c>
    </row>
    <row r="1294" spans="2:14" x14ac:dyDescent="0.25">
      <c r="C1294" s="112"/>
      <c r="D1294" s="109"/>
      <c r="E1294" s="9" t="s">
        <v>29</v>
      </c>
      <c r="F1294" s="12"/>
      <c r="G1294" s="8">
        <v>195</v>
      </c>
      <c r="H1294" s="16">
        <v>164</v>
      </c>
      <c r="I1294" s="1">
        <v>24</v>
      </c>
      <c r="J1294" s="1">
        <v>6</v>
      </c>
      <c r="K1294" s="1">
        <v>0</v>
      </c>
      <c r="L1294" s="1">
        <v>1</v>
      </c>
      <c r="M1294" s="1">
        <v>188</v>
      </c>
      <c r="N1294" s="18">
        <v>6</v>
      </c>
    </row>
    <row r="1295" spans="2:14" x14ac:dyDescent="0.25">
      <c r="C1295" s="112"/>
      <c r="D1295" s="109"/>
      <c r="E1295" s="9" t="s">
        <v>30</v>
      </c>
      <c r="F1295" s="12"/>
      <c r="G1295" s="8">
        <v>120</v>
      </c>
      <c r="H1295" s="16">
        <v>86</v>
      </c>
      <c r="I1295" s="1">
        <v>21</v>
      </c>
      <c r="J1295" s="1">
        <v>13</v>
      </c>
      <c r="K1295" s="1">
        <v>0</v>
      </c>
      <c r="L1295" s="1">
        <v>0</v>
      </c>
      <c r="M1295" s="1">
        <v>107</v>
      </c>
      <c r="N1295" s="18">
        <v>13</v>
      </c>
    </row>
    <row r="1296" spans="2:14" x14ac:dyDescent="0.25">
      <c r="C1296" s="112"/>
      <c r="D1296" s="109"/>
      <c r="E1296" s="9" t="s">
        <v>31</v>
      </c>
      <c r="F1296" s="12"/>
      <c r="G1296" s="8">
        <v>843</v>
      </c>
      <c r="H1296" s="16">
        <v>679</v>
      </c>
      <c r="I1296" s="1">
        <v>118</v>
      </c>
      <c r="J1296" s="1">
        <v>41</v>
      </c>
      <c r="K1296" s="1">
        <v>2</v>
      </c>
      <c r="L1296" s="1">
        <v>3</v>
      </c>
      <c r="M1296" s="1">
        <v>797</v>
      </c>
      <c r="N1296" s="18">
        <v>43</v>
      </c>
    </row>
    <row r="1297" spans="3:14" x14ac:dyDescent="0.25">
      <c r="C1297" s="112"/>
      <c r="D1297" s="109"/>
      <c r="E1297" s="9" t="s">
        <v>32</v>
      </c>
      <c r="F1297" s="12"/>
      <c r="G1297" s="8">
        <v>315</v>
      </c>
      <c r="H1297" s="16">
        <v>250</v>
      </c>
      <c r="I1297" s="1">
        <v>45</v>
      </c>
      <c r="J1297" s="1">
        <v>19</v>
      </c>
      <c r="K1297" s="1">
        <v>0</v>
      </c>
      <c r="L1297" s="1">
        <v>1</v>
      </c>
      <c r="M1297" s="1">
        <v>295</v>
      </c>
      <c r="N1297" s="18">
        <v>19</v>
      </c>
    </row>
    <row r="1298" spans="3:14" x14ac:dyDescent="0.25">
      <c r="C1298" s="112"/>
      <c r="D1298" s="108" t="s">
        <v>22</v>
      </c>
      <c r="E1298" s="10" t="s">
        <v>26</v>
      </c>
      <c r="F1298" s="11"/>
      <c r="G1298" s="14">
        <v>120</v>
      </c>
      <c r="H1298" s="25">
        <v>104</v>
      </c>
      <c r="I1298" s="4">
        <v>13</v>
      </c>
      <c r="J1298" s="4">
        <v>2</v>
      </c>
      <c r="K1298" s="4">
        <v>0</v>
      </c>
      <c r="L1298" s="4">
        <v>1</v>
      </c>
      <c r="M1298" s="4">
        <v>117</v>
      </c>
      <c r="N1298" s="27">
        <v>2</v>
      </c>
    </row>
    <row r="1299" spans="3:14" x14ac:dyDescent="0.25">
      <c r="C1299" s="112"/>
      <c r="D1299" s="109"/>
      <c r="E1299" s="9" t="s">
        <v>27</v>
      </c>
      <c r="F1299" s="12"/>
      <c r="G1299" s="8">
        <v>159</v>
      </c>
      <c r="H1299" s="16">
        <v>128</v>
      </c>
      <c r="I1299" s="1">
        <v>26</v>
      </c>
      <c r="J1299" s="1">
        <v>4</v>
      </c>
      <c r="K1299" s="1">
        <v>0</v>
      </c>
      <c r="L1299" s="1">
        <v>1</v>
      </c>
      <c r="M1299" s="1">
        <v>154</v>
      </c>
      <c r="N1299" s="18">
        <v>4</v>
      </c>
    </row>
    <row r="1300" spans="3:14" x14ac:dyDescent="0.25">
      <c r="C1300" s="112"/>
      <c r="D1300" s="109"/>
      <c r="E1300" s="9" t="s">
        <v>28</v>
      </c>
      <c r="F1300" s="12"/>
      <c r="G1300" s="8">
        <v>113</v>
      </c>
      <c r="H1300" s="16">
        <v>96</v>
      </c>
      <c r="I1300" s="1">
        <v>13</v>
      </c>
      <c r="J1300" s="1">
        <v>3</v>
      </c>
      <c r="K1300" s="1">
        <v>1</v>
      </c>
      <c r="L1300" s="1">
        <v>0</v>
      </c>
      <c r="M1300" s="1">
        <v>109</v>
      </c>
      <c r="N1300" s="18">
        <v>4</v>
      </c>
    </row>
    <row r="1301" spans="3:14" x14ac:dyDescent="0.25">
      <c r="C1301" s="112"/>
      <c r="D1301" s="109"/>
      <c r="E1301" s="9" t="s">
        <v>29</v>
      </c>
      <c r="F1301" s="12"/>
      <c r="G1301" s="8">
        <v>94</v>
      </c>
      <c r="H1301" s="16">
        <v>75</v>
      </c>
      <c r="I1301" s="1">
        <v>15</v>
      </c>
      <c r="J1301" s="1">
        <v>3</v>
      </c>
      <c r="K1301" s="1">
        <v>0</v>
      </c>
      <c r="L1301" s="1">
        <v>1</v>
      </c>
      <c r="M1301" s="1">
        <v>90</v>
      </c>
      <c r="N1301" s="18">
        <v>3</v>
      </c>
    </row>
    <row r="1302" spans="3:14" x14ac:dyDescent="0.25">
      <c r="C1302" s="112"/>
      <c r="D1302" s="109"/>
      <c r="E1302" s="9" t="s">
        <v>30</v>
      </c>
      <c r="F1302" s="12"/>
      <c r="G1302" s="8">
        <v>57</v>
      </c>
      <c r="H1302" s="16">
        <v>42</v>
      </c>
      <c r="I1302" s="1">
        <v>9</v>
      </c>
      <c r="J1302" s="1">
        <v>6</v>
      </c>
      <c r="K1302" s="1">
        <v>0</v>
      </c>
      <c r="L1302" s="1">
        <v>0</v>
      </c>
      <c r="M1302" s="1">
        <v>51</v>
      </c>
      <c r="N1302" s="18">
        <v>6</v>
      </c>
    </row>
    <row r="1303" spans="3:14" x14ac:dyDescent="0.25">
      <c r="C1303" s="112"/>
      <c r="D1303" s="109"/>
      <c r="E1303" s="9" t="s">
        <v>31</v>
      </c>
      <c r="F1303" s="12"/>
      <c r="G1303" s="8">
        <v>423</v>
      </c>
      <c r="H1303" s="16">
        <v>341</v>
      </c>
      <c r="I1303" s="1">
        <v>63</v>
      </c>
      <c r="J1303" s="1">
        <v>16</v>
      </c>
      <c r="K1303" s="1">
        <v>1</v>
      </c>
      <c r="L1303" s="1">
        <v>2</v>
      </c>
      <c r="M1303" s="1">
        <v>404</v>
      </c>
      <c r="N1303" s="18">
        <v>17</v>
      </c>
    </row>
    <row r="1304" spans="3:14" x14ac:dyDescent="0.25">
      <c r="C1304" s="112"/>
      <c r="D1304" s="109"/>
      <c r="E1304" s="9" t="s">
        <v>32</v>
      </c>
      <c r="F1304" s="12"/>
      <c r="G1304" s="8">
        <v>151</v>
      </c>
      <c r="H1304" s="16">
        <v>117</v>
      </c>
      <c r="I1304" s="1">
        <v>24</v>
      </c>
      <c r="J1304" s="1">
        <v>9</v>
      </c>
      <c r="K1304" s="1">
        <v>0</v>
      </c>
      <c r="L1304" s="1">
        <v>1</v>
      </c>
      <c r="M1304" s="1">
        <v>141</v>
      </c>
      <c r="N1304" s="18">
        <v>9</v>
      </c>
    </row>
    <row r="1305" spans="3:14" x14ac:dyDescent="0.25">
      <c r="C1305" s="112"/>
      <c r="D1305" s="108" t="s">
        <v>23</v>
      </c>
      <c r="E1305" s="10" t="s">
        <v>26</v>
      </c>
      <c r="F1305" s="11"/>
      <c r="G1305" s="14">
        <v>141</v>
      </c>
      <c r="H1305" s="25">
        <v>99</v>
      </c>
      <c r="I1305" s="4">
        <v>24</v>
      </c>
      <c r="J1305" s="4">
        <v>17</v>
      </c>
      <c r="K1305" s="4">
        <v>1</v>
      </c>
      <c r="L1305" s="4">
        <v>0</v>
      </c>
      <c r="M1305" s="4">
        <v>123</v>
      </c>
      <c r="N1305" s="27">
        <v>18</v>
      </c>
    </row>
    <row r="1306" spans="3:14" x14ac:dyDescent="0.25">
      <c r="C1306" s="112"/>
      <c r="D1306" s="109"/>
      <c r="E1306" s="9" t="s">
        <v>27</v>
      </c>
      <c r="F1306" s="12"/>
      <c r="G1306" s="8">
        <v>108</v>
      </c>
      <c r="H1306" s="16">
        <v>93</v>
      </c>
      <c r="I1306" s="1">
        <v>11</v>
      </c>
      <c r="J1306" s="1">
        <v>3</v>
      </c>
      <c r="K1306" s="1">
        <v>0</v>
      </c>
      <c r="L1306" s="1">
        <v>1</v>
      </c>
      <c r="M1306" s="1">
        <v>104</v>
      </c>
      <c r="N1306" s="18">
        <v>3</v>
      </c>
    </row>
    <row r="1307" spans="3:14" x14ac:dyDescent="0.25">
      <c r="C1307" s="112"/>
      <c r="D1307" s="109"/>
      <c r="E1307" s="9" t="s">
        <v>28</v>
      </c>
      <c r="F1307" s="12"/>
      <c r="G1307" s="8">
        <v>148</v>
      </c>
      <c r="H1307" s="16">
        <v>112</v>
      </c>
      <c r="I1307" s="1">
        <v>23</v>
      </c>
      <c r="J1307" s="1">
        <v>12</v>
      </c>
      <c r="K1307" s="1">
        <v>1</v>
      </c>
      <c r="L1307" s="1">
        <v>0</v>
      </c>
      <c r="M1307" s="1">
        <v>135</v>
      </c>
      <c r="N1307" s="18">
        <v>13</v>
      </c>
    </row>
    <row r="1308" spans="3:14" x14ac:dyDescent="0.25">
      <c r="C1308" s="112"/>
      <c r="D1308" s="109"/>
      <c r="E1308" s="9" t="s">
        <v>29</v>
      </c>
      <c r="F1308" s="12"/>
      <c r="G1308" s="8">
        <v>101</v>
      </c>
      <c r="H1308" s="16">
        <v>89</v>
      </c>
      <c r="I1308" s="1">
        <v>9</v>
      </c>
      <c r="J1308" s="1">
        <v>3</v>
      </c>
      <c r="K1308" s="1">
        <v>0</v>
      </c>
      <c r="L1308" s="1">
        <v>0</v>
      </c>
      <c r="M1308" s="1">
        <v>98</v>
      </c>
      <c r="N1308" s="18">
        <v>3</v>
      </c>
    </row>
    <row r="1309" spans="3:14" x14ac:dyDescent="0.25">
      <c r="C1309" s="112"/>
      <c r="D1309" s="109"/>
      <c r="E1309" s="9" t="s">
        <v>30</v>
      </c>
      <c r="F1309" s="12"/>
      <c r="G1309" s="8">
        <v>63</v>
      </c>
      <c r="H1309" s="16">
        <v>44</v>
      </c>
      <c r="I1309" s="1">
        <v>12</v>
      </c>
      <c r="J1309" s="1">
        <v>7</v>
      </c>
      <c r="K1309" s="1">
        <v>0</v>
      </c>
      <c r="L1309" s="1">
        <v>0</v>
      </c>
      <c r="M1309" s="1">
        <v>56</v>
      </c>
      <c r="N1309" s="18">
        <v>7</v>
      </c>
    </row>
    <row r="1310" spans="3:14" x14ac:dyDescent="0.25">
      <c r="C1310" s="112"/>
      <c r="D1310" s="109"/>
      <c r="E1310" s="9" t="s">
        <v>31</v>
      </c>
      <c r="F1310" s="12"/>
      <c r="G1310" s="8">
        <v>420</v>
      </c>
      <c r="H1310" s="16">
        <v>338</v>
      </c>
      <c r="I1310" s="1">
        <v>55</v>
      </c>
      <c r="J1310" s="1">
        <v>25</v>
      </c>
      <c r="K1310" s="1">
        <v>1</v>
      </c>
      <c r="L1310" s="1">
        <v>1</v>
      </c>
      <c r="M1310" s="1">
        <v>393</v>
      </c>
      <c r="N1310" s="18">
        <v>26</v>
      </c>
    </row>
    <row r="1311" spans="3:14" x14ac:dyDescent="0.25">
      <c r="C1311" s="112"/>
      <c r="D1311" s="109"/>
      <c r="E1311" s="9" t="s">
        <v>32</v>
      </c>
      <c r="F1311" s="12"/>
      <c r="G1311" s="8">
        <v>164</v>
      </c>
      <c r="H1311" s="16">
        <v>133</v>
      </c>
      <c r="I1311" s="1">
        <v>21</v>
      </c>
      <c r="J1311" s="1">
        <v>10</v>
      </c>
      <c r="K1311" s="1">
        <v>0</v>
      </c>
      <c r="L1311" s="1">
        <v>0</v>
      </c>
      <c r="M1311" s="1">
        <v>154</v>
      </c>
      <c r="N1311" s="18">
        <v>10</v>
      </c>
    </row>
    <row r="1312" spans="3:14" ht="25.2" x14ac:dyDescent="0.25">
      <c r="C1312" s="108" t="s">
        <v>33</v>
      </c>
      <c r="D1312" s="108" t="s">
        <v>25</v>
      </c>
      <c r="E1312" s="10" t="s">
        <v>34</v>
      </c>
      <c r="F1312" s="11"/>
      <c r="G1312" s="14">
        <v>93</v>
      </c>
      <c r="H1312" s="25">
        <v>62</v>
      </c>
      <c r="I1312" s="4">
        <v>17</v>
      </c>
      <c r="J1312" s="4">
        <v>12</v>
      </c>
      <c r="K1312" s="4">
        <v>1</v>
      </c>
      <c r="L1312" s="4">
        <v>1</v>
      </c>
      <c r="M1312" s="4">
        <v>79</v>
      </c>
      <c r="N1312" s="27">
        <v>13</v>
      </c>
    </row>
    <row r="1313" spans="3:14" ht="25.2" x14ac:dyDescent="0.25">
      <c r="C1313" s="112"/>
      <c r="D1313" s="109"/>
      <c r="E1313" s="9" t="s">
        <v>35</v>
      </c>
      <c r="F1313" s="12"/>
      <c r="G1313" s="8">
        <v>623</v>
      </c>
      <c r="H1313" s="16">
        <v>525</v>
      </c>
      <c r="I1313" s="1">
        <v>70</v>
      </c>
      <c r="J1313" s="1">
        <v>25</v>
      </c>
      <c r="K1313" s="1">
        <v>1</v>
      </c>
      <c r="L1313" s="1">
        <v>2</v>
      </c>
      <c r="M1313" s="1">
        <v>595</v>
      </c>
      <c r="N1313" s="18">
        <v>26</v>
      </c>
    </row>
    <row r="1314" spans="3:14" ht="25.2" x14ac:dyDescent="0.25">
      <c r="C1314" s="112"/>
      <c r="D1314" s="109"/>
      <c r="E1314" s="9" t="s">
        <v>36</v>
      </c>
      <c r="F1314" s="12"/>
      <c r="G1314" s="8">
        <v>207</v>
      </c>
      <c r="H1314" s="16">
        <v>158</v>
      </c>
      <c r="I1314" s="1">
        <v>35</v>
      </c>
      <c r="J1314" s="1">
        <v>13</v>
      </c>
      <c r="K1314" s="1">
        <v>0</v>
      </c>
      <c r="L1314" s="1">
        <v>1</v>
      </c>
      <c r="M1314" s="1">
        <v>193</v>
      </c>
      <c r="N1314" s="18">
        <v>13</v>
      </c>
    </row>
    <row r="1315" spans="3:14" ht="25.2" x14ac:dyDescent="0.25">
      <c r="C1315" s="112"/>
      <c r="D1315" s="109"/>
      <c r="E1315" s="9" t="s">
        <v>37</v>
      </c>
      <c r="F1315" s="12"/>
      <c r="G1315" s="8">
        <v>178</v>
      </c>
      <c r="H1315" s="16">
        <v>135</v>
      </c>
      <c r="I1315" s="1">
        <v>32</v>
      </c>
      <c r="J1315" s="1">
        <v>10</v>
      </c>
      <c r="K1315" s="1">
        <v>1</v>
      </c>
      <c r="L1315" s="1">
        <v>0</v>
      </c>
      <c r="M1315" s="1">
        <v>167</v>
      </c>
      <c r="N1315" s="18">
        <v>11</v>
      </c>
    </row>
    <row r="1316" spans="3:14" x14ac:dyDescent="0.25">
      <c r="C1316" s="112"/>
      <c r="D1316" s="109"/>
      <c r="E1316" s="9" t="s">
        <v>38</v>
      </c>
      <c r="F1316" s="12"/>
      <c r="G1316" s="13">
        <v>3</v>
      </c>
      <c r="H1316" s="24">
        <v>2</v>
      </c>
      <c r="I1316" s="3">
        <v>1</v>
      </c>
      <c r="J1316" s="3">
        <v>0</v>
      </c>
      <c r="K1316" s="3">
        <v>0</v>
      </c>
      <c r="L1316" s="3">
        <v>0</v>
      </c>
      <c r="M1316" s="3">
        <v>3</v>
      </c>
      <c r="N1316" s="26">
        <v>0</v>
      </c>
    </row>
    <row r="1317" spans="3:14" ht="25.2" x14ac:dyDescent="0.25">
      <c r="C1317" s="112"/>
      <c r="D1317" s="108" t="s">
        <v>22</v>
      </c>
      <c r="E1317" s="10" t="s">
        <v>34</v>
      </c>
      <c r="F1317" s="11"/>
      <c r="G1317" s="40">
        <v>48</v>
      </c>
      <c r="H1317" s="44">
        <v>33</v>
      </c>
      <c r="I1317" s="19">
        <v>10</v>
      </c>
      <c r="J1317" s="19">
        <v>4</v>
      </c>
      <c r="K1317" s="19">
        <v>0</v>
      </c>
      <c r="L1317" s="19">
        <v>1</v>
      </c>
      <c r="M1317" s="19">
        <v>43</v>
      </c>
      <c r="N1317" s="45">
        <v>4</v>
      </c>
    </row>
    <row r="1318" spans="3:14" ht="25.2" x14ac:dyDescent="0.25">
      <c r="C1318" s="112"/>
      <c r="D1318" s="109"/>
      <c r="E1318" s="9" t="s">
        <v>35</v>
      </c>
      <c r="F1318" s="12"/>
      <c r="G1318" s="8">
        <v>365</v>
      </c>
      <c r="H1318" s="16">
        <v>309</v>
      </c>
      <c r="I1318" s="1">
        <v>42</v>
      </c>
      <c r="J1318" s="1">
        <v>12</v>
      </c>
      <c r="K1318" s="1">
        <v>1</v>
      </c>
      <c r="L1318" s="1">
        <v>1</v>
      </c>
      <c r="M1318" s="1">
        <v>351</v>
      </c>
      <c r="N1318" s="18">
        <v>13</v>
      </c>
    </row>
    <row r="1319" spans="3:14" ht="25.2" x14ac:dyDescent="0.25">
      <c r="C1319" s="112"/>
      <c r="D1319" s="109"/>
      <c r="E1319" s="9" t="s">
        <v>36</v>
      </c>
      <c r="F1319" s="12"/>
      <c r="G1319" s="8">
        <v>80</v>
      </c>
      <c r="H1319" s="16">
        <v>63</v>
      </c>
      <c r="I1319" s="1">
        <v>16</v>
      </c>
      <c r="J1319" s="1">
        <v>0</v>
      </c>
      <c r="K1319" s="1">
        <v>0</v>
      </c>
      <c r="L1319" s="1">
        <v>1</v>
      </c>
      <c r="M1319" s="1">
        <v>79</v>
      </c>
      <c r="N1319" s="18">
        <v>0</v>
      </c>
    </row>
    <row r="1320" spans="3:14" ht="25.2" x14ac:dyDescent="0.25">
      <c r="C1320" s="112"/>
      <c r="D1320" s="109"/>
      <c r="E1320" s="9" t="s">
        <v>37</v>
      </c>
      <c r="F1320" s="12"/>
      <c r="G1320" s="13">
        <v>49</v>
      </c>
      <c r="H1320" s="24">
        <v>40</v>
      </c>
      <c r="I1320" s="3">
        <v>7</v>
      </c>
      <c r="J1320" s="3">
        <v>2</v>
      </c>
      <c r="K1320" s="3">
        <v>0</v>
      </c>
      <c r="L1320" s="3">
        <v>0</v>
      </c>
      <c r="M1320" s="3">
        <v>47</v>
      </c>
      <c r="N1320" s="26">
        <v>2</v>
      </c>
    </row>
    <row r="1321" spans="3:14" x14ac:dyDescent="0.25">
      <c r="C1321" s="112"/>
      <c r="D1321" s="109"/>
      <c r="E1321" s="9" t="s">
        <v>38</v>
      </c>
      <c r="F1321" s="12"/>
      <c r="G1321" s="13">
        <v>1</v>
      </c>
      <c r="H1321" s="24">
        <v>0</v>
      </c>
      <c r="I1321" s="3">
        <v>1</v>
      </c>
      <c r="J1321" s="3">
        <v>0</v>
      </c>
      <c r="K1321" s="3">
        <v>0</v>
      </c>
      <c r="L1321" s="3">
        <v>0</v>
      </c>
      <c r="M1321" s="3">
        <v>1</v>
      </c>
      <c r="N1321" s="26">
        <v>0</v>
      </c>
    </row>
    <row r="1322" spans="3:14" ht="25.2" x14ac:dyDescent="0.25">
      <c r="C1322" s="112"/>
      <c r="D1322" s="108" t="s">
        <v>23</v>
      </c>
      <c r="E1322" s="10" t="s">
        <v>34</v>
      </c>
      <c r="F1322" s="11"/>
      <c r="G1322" s="40">
        <v>45</v>
      </c>
      <c r="H1322" s="44">
        <v>29</v>
      </c>
      <c r="I1322" s="19">
        <v>7</v>
      </c>
      <c r="J1322" s="19">
        <v>8</v>
      </c>
      <c r="K1322" s="19">
        <v>1</v>
      </c>
      <c r="L1322" s="19">
        <v>0</v>
      </c>
      <c r="M1322" s="19">
        <v>36</v>
      </c>
      <c r="N1322" s="45">
        <v>9</v>
      </c>
    </row>
    <row r="1323" spans="3:14" ht="25.2" x14ac:dyDescent="0.25">
      <c r="C1323" s="112"/>
      <c r="D1323" s="109"/>
      <c r="E1323" s="9" t="s">
        <v>35</v>
      </c>
      <c r="F1323" s="12"/>
      <c r="G1323" s="8">
        <v>258</v>
      </c>
      <c r="H1323" s="16">
        <v>216</v>
      </c>
      <c r="I1323" s="1">
        <v>28</v>
      </c>
      <c r="J1323" s="1">
        <v>13</v>
      </c>
      <c r="K1323" s="1">
        <v>0</v>
      </c>
      <c r="L1323" s="1">
        <v>1</v>
      </c>
      <c r="M1323" s="1">
        <v>244</v>
      </c>
      <c r="N1323" s="18">
        <v>13</v>
      </c>
    </row>
    <row r="1324" spans="3:14" ht="25.2" x14ac:dyDescent="0.25">
      <c r="C1324" s="112"/>
      <c r="D1324" s="109"/>
      <c r="E1324" s="9" t="s">
        <v>36</v>
      </c>
      <c r="F1324" s="12"/>
      <c r="G1324" s="8">
        <v>127</v>
      </c>
      <c r="H1324" s="16">
        <v>95</v>
      </c>
      <c r="I1324" s="1">
        <v>19</v>
      </c>
      <c r="J1324" s="1">
        <v>13</v>
      </c>
      <c r="K1324" s="1">
        <v>0</v>
      </c>
      <c r="L1324" s="1">
        <v>0</v>
      </c>
      <c r="M1324" s="1">
        <v>114</v>
      </c>
      <c r="N1324" s="18">
        <v>13</v>
      </c>
    </row>
    <row r="1325" spans="3:14" ht="25.2" x14ac:dyDescent="0.25">
      <c r="C1325" s="112"/>
      <c r="D1325" s="109"/>
      <c r="E1325" s="9" t="s">
        <v>37</v>
      </c>
      <c r="F1325" s="12"/>
      <c r="G1325" s="8">
        <v>129</v>
      </c>
      <c r="H1325" s="16">
        <v>95</v>
      </c>
      <c r="I1325" s="1">
        <v>25</v>
      </c>
      <c r="J1325" s="1">
        <v>8</v>
      </c>
      <c r="K1325" s="1">
        <v>1</v>
      </c>
      <c r="L1325" s="1">
        <v>0</v>
      </c>
      <c r="M1325" s="1">
        <v>120</v>
      </c>
      <c r="N1325" s="18">
        <v>9</v>
      </c>
    </row>
    <row r="1326" spans="3:14" x14ac:dyDescent="0.25">
      <c r="C1326" s="112"/>
      <c r="D1326" s="109"/>
      <c r="E1326" s="9" t="s">
        <v>38</v>
      </c>
      <c r="F1326" s="12"/>
      <c r="G1326" s="13">
        <v>2</v>
      </c>
      <c r="H1326" s="24">
        <v>2</v>
      </c>
      <c r="I1326" s="3">
        <v>0</v>
      </c>
      <c r="J1326" s="3">
        <v>0</v>
      </c>
      <c r="K1326" s="3">
        <v>0</v>
      </c>
      <c r="L1326" s="3">
        <v>0</v>
      </c>
      <c r="M1326" s="3">
        <v>2</v>
      </c>
      <c r="N1326" s="26">
        <v>0</v>
      </c>
    </row>
    <row r="1327" spans="3:14" ht="25.2" x14ac:dyDescent="0.25">
      <c r="C1327" s="108" t="s">
        <v>39</v>
      </c>
      <c r="D1327" s="108" t="s">
        <v>25</v>
      </c>
      <c r="E1327" s="10" t="s">
        <v>40</v>
      </c>
      <c r="F1327" s="11"/>
      <c r="G1327" s="14">
        <v>320</v>
      </c>
      <c r="H1327" s="25">
        <v>234</v>
      </c>
      <c r="I1327" s="4">
        <v>58</v>
      </c>
      <c r="J1327" s="4">
        <v>25</v>
      </c>
      <c r="K1327" s="4">
        <v>1</v>
      </c>
      <c r="L1327" s="4">
        <v>2</v>
      </c>
      <c r="M1327" s="4">
        <v>292</v>
      </c>
      <c r="N1327" s="27">
        <v>26</v>
      </c>
    </row>
    <row r="1328" spans="3:14" ht="25.2" x14ac:dyDescent="0.25">
      <c r="C1328" s="112"/>
      <c r="D1328" s="109"/>
      <c r="E1328" s="9" t="s">
        <v>41</v>
      </c>
      <c r="F1328" s="12"/>
      <c r="G1328" s="8">
        <v>604</v>
      </c>
      <c r="H1328" s="16">
        <v>508</v>
      </c>
      <c r="I1328" s="1">
        <v>67</v>
      </c>
      <c r="J1328" s="1">
        <v>26</v>
      </c>
      <c r="K1328" s="1">
        <v>1</v>
      </c>
      <c r="L1328" s="1">
        <v>2</v>
      </c>
      <c r="M1328" s="1">
        <v>575</v>
      </c>
      <c r="N1328" s="18">
        <v>27</v>
      </c>
    </row>
    <row r="1329" spans="3:14" x14ac:dyDescent="0.25">
      <c r="C1329" s="112"/>
      <c r="D1329" s="109"/>
      <c r="E1329" s="9" t="s">
        <v>42</v>
      </c>
      <c r="F1329" s="12"/>
      <c r="G1329" s="13">
        <v>20</v>
      </c>
      <c r="H1329" s="24">
        <v>14</v>
      </c>
      <c r="I1329" s="3">
        <v>4</v>
      </c>
      <c r="J1329" s="3">
        <v>2</v>
      </c>
      <c r="K1329" s="3">
        <v>0</v>
      </c>
      <c r="L1329" s="3">
        <v>0</v>
      </c>
      <c r="M1329" s="3">
        <v>18</v>
      </c>
      <c r="N1329" s="26">
        <v>2</v>
      </c>
    </row>
    <row r="1330" spans="3:14" x14ac:dyDescent="0.25">
      <c r="C1330" s="112"/>
      <c r="D1330" s="109"/>
      <c r="E1330" s="9" t="s">
        <v>43</v>
      </c>
      <c r="F1330" s="12"/>
      <c r="G1330" s="8">
        <v>162</v>
      </c>
      <c r="H1330" s="16">
        <v>132</v>
      </c>
      <c r="I1330" s="1">
        <v>21</v>
      </c>
      <c r="J1330" s="1">
        <v>8</v>
      </c>
      <c r="K1330" s="1">
        <v>0</v>
      </c>
      <c r="L1330" s="1">
        <v>1</v>
      </c>
      <c r="M1330" s="1">
        <v>153</v>
      </c>
      <c r="N1330" s="18">
        <v>8</v>
      </c>
    </row>
    <row r="1331" spans="3:14" x14ac:dyDescent="0.25">
      <c r="C1331" s="112"/>
      <c r="D1331" s="109"/>
      <c r="E1331" s="9" t="s">
        <v>44</v>
      </c>
      <c r="F1331" s="12"/>
      <c r="G1331" s="8">
        <v>50</v>
      </c>
      <c r="H1331" s="16">
        <v>35</v>
      </c>
      <c r="I1331" s="1">
        <v>12</v>
      </c>
      <c r="J1331" s="1">
        <v>3</v>
      </c>
      <c r="K1331" s="1">
        <v>0</v>
      </c>
      <c r="L1331" s="1">
        <v>0</v>
      </c>
      <c r="M1331" s="1">
        <v>47</v>
      </c>
      <c r="N1331" s="18">
        <v>3</v>
      </c>
    </row>
    <row r="1332" spans="3:14" ht="25.2" x14ac:dyDescent="0.25">
      <c r="C1332" s="112"/>
      <c r="D1332" s="109"/>
      <c r="E1332" s="9" t="s">
        <v>45</v>
      </c>
      <c r="F1332" s="12"/>
      <c r="G1332" s="8">
        <v>53</v>
      </c>
      <c r="H1332" s="16">
        <v>38</v>
      </c>
      <c r="I1332" s="1">
        <v>12</v>
      </c>
      <c r="J1332" s="1">
        <v>2</v>
      </c>
      <c r="K1332" s="1">
        <v>1</v>
      </c>
      <c r="L1332" s="1">
        <v>0</v>
      </c>
      <c r="M1332" s="1">
        <v>50</v>
      </c>
      <c r="N1332" s="18">
        <v>3</v>
      </c>
    </row>
    <row r="1333" spans="3:14" x14ac:dyDescent="0.25">
      <c r="C1333" s="112"/>
      <c r="D1333" s="109"/>
      <c r="E1333" s="9" t="s">
        <v>38</v>
      </c>
      <c r="F1333" s="12"/>
      <c r="G1333" s="13">
        <v>37</v>
      </c>
      <c r="H1333" s="24">
        <v>32</v>
      </c>
      <c r="I1333" s="3">
        <v>5</v>
      </c>
      <c r="J1333" s="3">
        <v>0</v>
      </c>
      <c r="K1333" s="3">
        <v>0</v>
      </c>
      <c r="L1333" s="3">
        <v>0</v>
      </c>
      <c r="M1333" s="3">
        <v>37</v>
      </c>
      <c r="N1333" s="26">
        <v>0</v>
      </c>
    </row>
    <row r="1334" spans="3:14" ht="25.2" x14ac:dyDescent="0.25">
      <c r="C1334" s="112"/>
      <c r="D1334" s="108" t="s">
        <v>22</v>
      </c>
      <c r="E1334" s="10" t="s">
        <v>40</v>
      </c>
      <c r="F1334" s="11"/>
      <c r="G1334" s="14">
        <v>118</v>
      </c>
      <c r="H1334" s="25">
        <v>90</v>
      </c>
      <c r="I1334" s="4">
        <v>22</v>
      </c>
      <c r="J1334" s="4">
        <v>4</v>
      </c>
      <c r="K1334" s="4">
        <v>0</v>
      </c>
      <c r="L1334" s="4">
        <v>2</v>
      </c>
      <c r="M1334" s="4">
        <v>112</v>
      </c>
      <c r="N1334" s="27">
        <v>4</v>
      </c>
    </row>
    <row r="1335" spans="3:14" ht="25.2" x14ac:dyDescent="0.25">
      <c r="C1335" s="112"/>
      <c r="D1335" s="109"/>
      <c r="E1335" s="9" t="s">
        <v>41</v>
      </c>
      <c r="F1335" s="12"/>
      <c r="G1335" s="8">
        <v>351</v>
      </c>
      <c r="H1335" s="16">
        <v>298</v>
      </c>
      <c r="I1335" s="1">
        <v>39</v>
      </c>
      <c r="J1335" s="1">
        <v>12</v>
      </c>
      <c r="K1335" s="1">
        <v>1</v>
      </c>
      <c r="L1335" s="1">
        <v>1</v>
      </c>
      <c r="M1335" s="1">
        <v>337</v>
      </c>
      <c r="N1335" s="18">
        <v>13</v>
      </c>
    </row>
    <row r="1336" spans="3:14" x14ac:dyDescent="0.25">
      <c r="C1336" s="112"/>
      <c r="D1336" s="109"/>
      <c r="E1336" s="9" t="s">
        <v>42</v>
      </c>
      <c r="F1336" s="12"/>
      <c r="G1336" s="13">
        <v>9</v>
      </c>
      <c r="H1336" s="24">
        <v>7</v>
      </c>
      <c r="I1336" s="3">
        <v>1</v>
      </c>
      <c r="J1336" s="3">
        <v>1</v>
      </c>
      <c r="K1336" s="3">
        <v>0</v>
      </c>
      <c r="L1336" s="3">
        <v>0</v>
      </c>
      <c r="M1336" s="3">
        <v>8</v>
      </c>
      <c r="N1336" s="26">
        <v>1</v>
      </c>
    </row>
    <row r="1337" spans="3:14" x14ac:dyDescent="0.25">
      <c r="C1337" s="112"/>
      <c r="D1337" s="109"/>
      <c r="E1337" s="9" t="s">
        <v>43</v>
      </c>
      <c r="F1337" s="12"/>
      <c r="G1337" s="8">
        <v>64</v>
      </c>
      <c r="H1337" s="16">
        <v>53</v>
      </c>
      <c r="I1337" s="1">
        <v>9</v>
      </c>
      <c r="J1337" s="1">
        <v>1</v>
      </c>
      <c r="K1337" s="1">
        <v>0</v>
      </c>
      <c r="L1337" s="1">
        <v>1</v>
      </c>
      <c r="M1337" s="1">
        <v>62</v>
      </c>
      <c r="N1337" s="18">
        <v>1</v>
      </c>
    </row>
    <row r="1338" spans="3:14" x14ac:dyDescent="0.25">
      <c r="C1338" s="112"/>
      <c r="D1338" s="109"/>
      <c r="E1338" s="9" t="s">
        <v>44</v>
      </c>
      <c r="F1338" s="12"/>
      <c r="G1338" s="13">
        <v>19</v>
      </c>
      <c r="H1338" s="24">
        <v>15</v>
      </c>
      <c r="I1338" s="3">
        <v>4</v>
      </c>
      <c r="J1338" s="3">
        <v>0</v>
      </c>
      <c r="K1338" s="3">
        <v>0</v>
      </c>
      <c r="L1338" s="3">
        <v>0</v>
      </c>
      <c r="M1338" s="3">
        <v>19</v>
      </c>
      <c r="N1338" s="26">
        <v>0</v>
      </c>
    </row>
    <row r="1339" spans="3:14" ht="25.2" x14ac:dyDescent="0.25">
      <c r="C1339" s="112"/>
      <c r="D1339" s="109"/>
      <c r="E1339" s="9" t="s">
        <v>45</v>
      </c>
      <c r="F1339" s="12"/>
      <c r="G1339" s="13">
        <v>30</v>
      </c>
      <c r="H1339" s="24">
        <v>20</v>
      </c>
      <c r="I1339" s="3">
        <v>9</v>
      </c>
      <c r="J1339" s="3">
        <v>1</v>
      </c>
      <c r="K1339" s="3">
        <v>0</v>
      </c>
      <c r="L1339" s="3">
        <v>0</v>
      </c>
      <c r="M1339" s="3">
        <v>29</v>
      </c>
      <c r="N1339" s="26">
        <v>1</v>
      </c>
    </row>
    <row r="1340" spans="3:14" x14ac:dyDescent="0.25">
      <c r="C1340" s="112"/>
      <c r="D1340" s="109"/>
      <c r="E1340" s="9" t="s">
        <v>38</v>
      </c>
      <c r="F1340" s="12"/>
      <c r="G1340" s="13">
        <v>23</v>
      </c>
      <c r="H1340" s="24">
        <v>19</v>
      </c>
      <c r="I1340" s="3">
        <v>4</v>
      </c>
      <c r="J1340" s="3">
        <v>0</v>
      </c>
      <c r="K1340" s="3">
        <v>0</v>
      </c>
      <c r="L1340" s="3">
        <v>0</v>
      </c>
      <c r="M1340" s="3">
        <v>23</v>
      </c>
      <c r="N1340" s="26">
        <v>0</v>
      </c>
    </row>
    <row r="1341" spans="3:14" ht="25.2" x14ac:dyDescent="0.25">
      <c r="C1341" s="112"/>
      <c r="D1341" s="108" t="s">
        <v>23</v>
      </c>
      <c r="E1341" s="10" t="s">
        <v>40</v>
      </c>
      <c r="F1341" s="11"/>
      <c r="G1341" s="14">
        <v>202</v>
      </c>
      <c r="H1341" s="25">
        <v>144</v>
      </c>
      <c r="I1341" s="4">
        <v>36</v>
      </c>
      <c r="J1341" s="4">
        <v>21</v>
      </c>
      <c r="K1341" s="4">
        <v>1</v>
      </c>
      <c r="L1341" s="4">
        <v>0</v>
      </c>
      <c r="M1341" s="4">
        <v>180</v>
      </c>
      <c r="N1341" s="27">
        <v>22</v>
      </c>
    </row>
    <row r="1342" spans="3:14" ht="25.2" x14ac:dyDescent="0.25">
      <c r="C1342" s="112"/>
      <c r="D1342" s="109"/>
      <c r="E1342" s="9" t="s">
        <v>41</v>
      </c>
      <c r="F1342" s="12"/>
      <c r="G1342" s="8">
        <v>253</v>
      </c>
      <c r="H1342" s="16">
        <v>210</v>
      </c>
      <c r="I1342" s="1">
        <v>28</v>
      </c>
      <c r="J1342" s="1">
        <v>14</v>
      </c>
      <c r="K1342" s="1">
        <v>0</v>
      </c>
      <c r="L1342" s="1">
        <v>1</v>
      </c>
      <c r="M1342" s="1">
        <v>238</v>
      </c>
      <c r="N1342" s="18">
        <v>14</v>
      </c>
    </row>
    <row r="1343" spans="3:14" x14ac:dyDescent="0.25">
      <c r="C1343" s="112"/>
      <c r="D1343" s="109"/>
      <c r="E1343" s="9" t="s">
        <v>42</v>
      </c>
      <c r="F1343" s="12"/>
      <c r="G1343" s="13">
        <v>11</v>
      </c>
      <c r="H1343" s="24">
        <v>7</v>
      </c>
      <c r="I1343" s="3">
        <v>3</v>
      </c>
      <c r="J1343" s="3">
        <v>1</v>
      </c>
      <c r="K1343" s="3">
        <v>0</v>
      </c>
      <c r="L1343" s="3">
        <v>0</v>
      </c>
      <c r="M1343" s="3">
        <v>10</v>
      </c>
      <c r="N1343" s="26">
        <v>1</v>
      </c>
    </row>
    <row r="1344" spans="3:14" x14ac:dyDescent="0.25">
      <c r="C1344" s="112"/>
      <c r="D1344" s="109"/>
      <c r="E1344" s="9" t="s">
        <v>43</v>
      </c>
      <c r="F1344" s="12"/>
      <c r="G1344" s="8">
        <v>98</v>
      </c>
      <c r="H1344" s="16">
        <v>79</v>
      </c>
      <c r="I1344" s="1">
        <v>12</v>
      </c>
      <c r="J1344" s="1">
        <v>7</v>
      </c>
      <c r="K1344" s="1">
        <v>0</v>
      </c>
      <c r="L1344" s="1">
        <v>0</v>
      </c>
      <c r="M1344" s="1">
        <v>91</v>
      </c>
      <c r="N1344" s="18">
        <v>7</v>
      </c>
    </row>
    <row r="1345" spans="3:14" x14ac:dyDescent="0.25">
      <c r="C1345" s="112"/>
      <c r="D1345" s="109"/>
      <c r="E1345" s="9" t="s">
        <v>44</v>
      </c>
      <c r="F1345" s="12"/>
      <c r="G1345" s="13">
        <v>31</v>
      </c>
      <c r="H1345" s="24">
        <v>20</v>
      </c>
      <c r="I1345" s="3">
        <v>8</v>
      </c>
      <c r="J1345" s="3">
        <v>3</v>
      </c>
      <c r="K1345" s="3">
        <v>0</v>
      </c>
      <c r="L1345" s="3">
        <v>0</v>
      </c>
      <c r="M1345" s="3">
        <v>28</v>
      </c>
      <c r="N1345" s="26">
        <v>3</v>
      </c>
    </row>
    <row r="1346" spans="3:14" ht="25.2" x14ac:dyDescent="0.25">
      <c r="C1346" s="112"/>
      <c r="D1346" s="109"/>
      <c r="E1346" s="9" t="s">
        <v>45</v>
      </c>
      <c r="F1346" s="12"/>
      <c r="G1346" s="13">
        <v>23</v>
      </c>
      <c r="H1346" s="24">
        <v>18</v>
      </c>
      <c r="I1346" s="3">
        <v>3</v>
      </c>
      <c r="J1346" s="3">
        <v>1</v>
      </c>
      <c r="K1346" s="3">
        <v>1</v>
      </c>
      <c r="L1346" s="3">
        <v>0</v>
      </c>
      <c r="M1346" s="3">
        <v>21</v>
      </c>
      <c r="N1346" s="26">
        <v>2</v>
      </c>
    </row>
    <row r="1347" spans="3:14" x14ac:dyDescent="0.25">
      <c r="C1347" s="112"/>
      <c r="D1347" s="109"/>
      <c r="E1347" s="9" t="s">
        <v>38</v>
      </c>
      <c r="F1347" s="12"/>
      <c r="G1347" s="13">
        <v>14</v>
      </c>
      <c r="H1347" s="24">
        <v>13</v>
      </c>
      <c r="I1347" s="3">
        <v>1</v>
      </c>
      <c r="J1347" s="3">
        <v>0</v>
      </c>
      <c r="K1347" s="3">
        <v>0</v>
      </c>
      <c r="L1347" s="3">
        <v>0</v>
      </c>
      <c r="M1347" s="3">
        <v>14</v>
      </c>
      <c r="N1347" s="26">
        <v>0</v>
      </c>
    </row>
    <row r="1348" spans="3:14" x14ac:dyDescent="0.25">
      <c r="C1348" s="108" t="s">
        <v>46</v>
      </c>
      <c r="D1348" s="106" t="s">
        <v>21</v>
      </c>
      <c r="E1348" s="10" t="s">
        <v>47</v>
      </c>
      <c r="F1348" s="11"/>
      <c r="G1348" s="14">
        <v>815</v>
      </c>
      <c r="H1348" s="25">
        <v>686</v>
      </c>
      <c r="I1348" s="4">
        <v>92</v>
      </c>
      <c r="J1348" s="4">
        <v>33</v>
      </c>
      <c r="K1348" s="4">
        <v>0</v>
      </c>
      <c r="L1348" s="4">
        <v>4</v>
      </c>
      <c r="M1348" s="4">
        <v>778</v>
      </c>
      <c r="N1348" s="27">
        <v>33</v>
      </c>
    </row>
    <row r="1349" spans="3:14" ht="25.2" x14ac:dyDescent="0.25">
      <c r="C1349" s="112"/>
      <c r="D1349" s="107"/>
      <c r="E1349" s="9" t="s">
        <v>48</v>
      </c>
      <c r="F1349" s="12"/>
      <c r="G1349" s="8">
        <v>86</v>
      </c>
      <c r="H1349" s="16">
        <v>64</v>
      </c>
      <c r="I1349" s="1">
        <v>14</v>
      </c>
      <c r="J1349" s="1">
        <v>8</v>
      </c>
      <c r="K1349" s="1">
        <v>0</v>
      </c>
      <c r="L1349" s="1">
        <v>0</v>
      </c>
      <c r="M1349" s="1">
        <v>78</v>
      </c>
      <c r="N1349" s="18">
        <v>8</v>
      </c>
    </row>
    <row r="1350" spans="3:14" x14ac:dyDescent="0.25">
      <c r="C1350" s="112"/>
      <c r="D1350" s="107"/>
      <c r="E1350" s="9" t="s">
        <v>49</v>
      </c>
      <c r="F1350" s="12"/>
      <c r="G1350" s="13">
        <v>46</v>
      </c>
      <c r="H1350" s="24">
        <v>34</v>
      </c>
      <c r="I1350" s="3">
        <v>11</v>
      </c>
      <c r="J1350" s="3">
        <v>1</v>
      </c>
      <c r="K1350" s="3">
        <v>0</v>
      </c>
      <c r="L1350" s="3">
        <v>0</v>
      </c>
      <c r="M1350" s="3">
        <v>45</v>
      </c>
      <c r="N1350" s="26">
        <v>1</v>
      </c>
    </row>
    <row r="1351" spans="3:14" ht="25.2" x14ac:dyDescent="0.25">
      <c r="C1351" s="112"/>
      <c r="D1351" s="107"/>
      <c r="E1351" s="9" t="s">
        <v>50</v>
      </c>
      <c r="F1351" s="12"/>
      <c r="G1351" s="8">
        <v>95</v>
      </c>
      <c r="H1351" s="16">
        <v>67</v>
      </c>
      <c r="I1351" s="1">
        <v>20</v>
      </c>
      <c r="J1351" s="1">
        <v>8</v>
      </c>
      <c r="K1351" s="1">
        <v>0</v>
      </c>
      <c r="L1351" s="1">
        <v>0</v>
      </c>
      <c r="M1351" s="1">
        <v>87</v>
      </c>
      <c r="N1351" s="18">
        <v>8</v>
      </c>
    </row>
    <row r="1352" spans="3:14" ht="25.2" x14ac:dyDescent="0.25">
      <c r="C1352" s="112"/>
      <c r="D1352" s="107"/>
      <c r="E1352" s="9" t="s">
        <v>51</v>
      </c>
      <c r="F1352" s="12"/>
      <c r="G1352" s="13">
        <v>30</v>
      </c>
      <c r="H1352" s="24">
        <v>10</v>
      </c>
      <c r="I1352" s="3">
        <v>11</v>
      </c>
      <c r="J1352" s="3">
        <v>8</v>
      </c>
      <c r="K1352" s="3">
        <v>1</v>
      </c>
      <c r="L1352" s="3">
        <v>0</v>
      </c>
      <c r="M1352" s="3">
        <v>21</v>
      </c>
      <c r="N1352" s="26">
        <v>9</v>
      </c>
    </row>
    <row r="1353" spans="3:14" x14ac:dyDescent="0.25">
      <c r="C1353" s="112"/>
      <c r="D1353" s="107"/>
      <c r="E1353" s="9" t="s">
        <v>52</v>
      </c>
      <c r="F1353" s="12"/>
      <c r="G1353" s="13">
        <v>8</v>
      </c>
      <c r="H1353" s="24">
        <v>3</v>
      </c>
      <c r="I1353" s="3">
        <v>2</v>
      </c>
      <c r="J1353" s="3">
        <v>2</v>
      </c>
      <c r="K1353" s="3">
        <v>1</v>
      </c>
      <c r="L1353" s="3">
        <v>0</v>
      </c>
      <c r="M1353" s="3">
        <v>5</v>
      </c>
      <c r="N1353" s="26">
        <v>3</v>
      </c>
    </row>
    <row r="1354" spans="3:14" x14ac:dyDescent="0.25">
      <c r="C1354" s="112"/>
      <c r="D1354" s="107"/>
      <c r="E1354" s="9" t="s">
        <v>53</v>
      </c>
      <c r="F1354" s="12"/>
      <c r="G1354" s="13">
        <v>23</v>
      </c>
      <c r="H1354" s="24">
        <v>17</v>
      </c>
      <c r="I1354" s="3">
        <v>5</v>
      </c>
      <c r="J1354" s="3">
        <v>0</v>
      </c>
      <c r="K1354" s="3">
        <v>1</v>
      </c>
      <c r="L1354" s="3">
        <v>0</v>
      </c>
      <c r="M1354" s="3">
        <v>22</v>
      </c>
      <c r="N1354" s="26">
        <v>1</v>
      </c>
    </row>
    <row r="1355" spans="3:14" x14ac:dyDescent="0.25">
      <c r="C1355" s="112"/>
      <c r="D1355" s="107"/>
      <c r="E1355" s="9" t="s">
        <v>38</v>
      </c>
      <c r="F1355" s="12"/>
      <c r="G1355" s="13">
        <v>1</v>
      </c>
      <c r="H1355" s="24">
        <v>1</v>
      </c>
      <c r="I1355" s="3">
        <v>0</v>
      </c>
      <c r="J1355" s="3">
        <v>0</v>
      </c>
      <c r="K1355" s="3">
        <v>0</v>
      </c>
      <c r="L1355" s="3">
        <v>0</v>
      </c>
      <c r="M1355" s="3">
        <v>1</v>
      </c>
      <c r="N1355" s="26">
        <v>0</v>
      </c>
    </row>
    <row r="1356" spans="3:14" x14ac:dyDescent="0.25">
      <c r="C1356" s="112"/>
      <c r="D1356" s="107"/>
      <c r="E1356" s="9" t="s">
        <v>54</v>
      </c>
      <c r="F1356" s="12"/>
      <c r="G1356" s="8">
        <v>901</v>
      </c>
      <c r="H1356" s="16">
        <v>750</v>
      </c>
      <c r="I1356" s="1">
        <v>106</v>
      </c>
      <c r="J1356" s="1">
        <v>41</v>
      </c>
      <c r="K1356" s="1">
        <v>0</v>
      </c>
      <c r="L1356" s="1">
        <v>4</v>
      </c>
      <c r="M1356" s="1">
        <v>856</v>
      </c>
      <c r="N1356" s="18">
        <v>41</v>
      </c>
    </row>
    <row r="1357" spans="3:14" x14ac:dyDescent="0.25">
      <c r="C1357" s="112"/>
      <c r="D1357" s="107"/>
      <c r="E1357" s="9" t="s">
        <v>55</v>
      </c>
      <c r="F1357" s="12"/>
      <c r="G1357" s="8">
        <v>171</v>
      </c>
      <c r="H1357" s="16">
        <v>111</v>
      </c>
      <c r="I1357" s="1">
        <v>42</v>
      </c>
      <c r="J1357" s="1">
        <v>17</v>
      </c>
      <c r="K1357" s="1">
        <v>1</v>
      </c>
      <c r="L1357" s="1">
        <v>0</v>
      </c>
      <c r="M1357" s="1">
        <v>153</v>
      </c>
      <c r="N1357" s="18">
        <v>18</v>
      </c>
    </row>
    <row r="1358" spans="3:14" x14ac:dyDescent="0.25">
      <c r="C1358" s="108" t="s">
        <v>56</v>
      </c>
      <c r="D1358" s="106" t="s">
        <v>21</v>
      </c>
      <c r="E1358" s="10" t="s">
        <v>57</v>
      </c>
      <c r="F1358" s="11"/>
      <c r="G1358" s="14">
        <v>465</v>
      </c>
      <c r="H1358" s="25">
        <v>364</v>
      </c>
      <c r="I1358" s="4">
        <v>71</v>
      </c>
      <c r="J1358" s="4">
        <v>28</v>
      </c>
      <c r="K1358" s="4">
        <v>0</v>
      </c>
      <c r="L1358" s="4">
        <v>2</v>
      </c>
      <c r="M1358" s="4">
        <v>435</v>
      </c>
      <c r="N1358" s="27">
        <v>28</v>
      </c>
    </row>
    <row r="1359" spans="3:14" x14ac:dyDescent="0.25">
      <c r="C1359" s="112"/>
      <c r="D1359" s="107"/>
      <c r="E1359" s="9" t="s">
        <v>58</v>
      </c>
      <c r="F1359" s="12"/>
      <c r="G1359" s="8">
        <v>396</v>
      </c>
      <c r="H1359" s="16">
        <v>323</v>
      </c>
      <c r="I1359" s="1">
        <v>49</v>
      </c>
      <c r="J1359" s="1">
        <v>21</v>
      </c>
      <c r="K1359" s="1">
        <v>2</v>
      </c>
      <c r="L1359" s="1">
        <v>1</v>
      </c>
      <c r="M1359" s="1">
        <v>372</v>
      </c>
      <c r="N1359" s="18">
        <v>23</v>
      </c>
    </row>
    <row r="1360" spans="3:14" x14ac:dyDescent="0.25">
      <c r="C1360" s="112"/>
      <c r="D1360" s="107"/>
      <c r="E1360" s="9" t="s">
        <v>59</v>
      </c>
      <c r="F1360" s="12"/>
      <c r="G1360" s="8">
        <v>90</v>
      </c>
      <c r="H1360" s="16">
        <v>75</v>
      </c>
      <c r="I1360" s="1">
        <v>12</v>
      </c>
      <c r="J1360" s="1">
        <v>3</v>
      </c>
      <c r="K1360" s="1">
        <v>0</v>
      </c>
      <c r="L1360" s="1">
        <v>0</v>
      </c>
      <c r="M1360" s="1">
        <v>87</v>
      </c>
      <c r="N1360" s="18">
        <v>3</v>
      </c>
    </row>
    <row r="1361" spans="2:22" x14ac:dyDescent="0.25">
      <c r="C1361" s="112"/>
      <c r="D1361" s="107"/>
      <c r="E1361" s="9" t="s">
        <v>60</v>
      </c>
      <c r="F1361" s="12"/>
      <c r="G1361" s="8">
        <v>153</v>
      </c>
      <c r="H1361" s="16">
        <v>120</v>
      </c>
      <c r="I1361" s="1">
        <v>23</v>
      </c>
      <c r="J1361" s="1">
        <v>8</v>
      </c>
      <c r="K1361" s="1">
        <v>1</v>
      </c>
      <c r="L1361" s="1">
        <v>1</v>
      </c>
      <c r="M1361" s="1">
        <v>143</v>
      </c>
      <c r="N1361" s="18">
        <v>9</v>
      </c>
    </row>
    <row r="1362" spans="2:22" x14ac:dyDescent="0.25">
      <c r="C1362" s="108" t="s">
        <v>61</v>
      </c>
      <c r="D1362" s="106" t="s">
        <v>21</v>
      </c>
      <c r="E1362" s="10" t="s">
        <v>62</v>
      </c>
      <c r="F1362" s="11"/>
      <c r="G1362" s="14">
        <v>205</v>
      </c>
      <c r="H1362" s="25">
        <v>172</v>
      </c>
      <c r="I1362" s="4">
        <v>24</v>
      </c>
      <c r="J1362" s="4">
        <v>7</v>
      </c>
      <c r="K1362" s="4">
        <v>1</v>
      </c>
      <c r="L1362" s="4">
        <v>1</v>
      </c>
      <c r="M1362" s="4">
        <v>196</v>
      </c>
      <c r="N1362" s="27">
        <v>8</v>
      </c>
    </row>
    <row r="1363" spans="2:22" x14ac:dyDescent="0.25">
      <c r="C1363" s="109"/>
      <c r="D1363" s="107"/>
      <c r="E1363" s="9" t="s">
        <v>63</v>
      </c>
      <c r="F1363" s="12"/>
      <c r="G1363" s="8">
        <v>256</v>
      </c>
      <c r="H1363" s="16">
        <v>201</v>
      </c>
      <c r="I1363" s="1">
        <v>36</v>
      </c>
      <c r="J1363" s="1">
        <v>15</v>
      </c>
      <c r="K1363" s="1">
        <v>2</v>
      </c>
      <c r="L1363" s="1">
        <v>2</v>
      </c>
      <c r="M1363" s="1">
        <v>237</v>
      </c>
      <c r="N1363" s="18">
        <v>17</v>
      </c>
    </row>
    <row r="1364" spans="2:22" x14ac:dyDescent="0.25">
      <c r="C1364" s="109"/>
      <c r="D1364" s="107"/>
      <c r="E1364" s="9" t="s">
        <v>64</v>
      </c>
      <c r="F1364" s="12"/>
      <c r="G1364" s="8">
        <v>404</v>
      </c>
      <c r="H1364" s="16">
        <v>333</v>
      </c>
      <c r="I1364" s="1">
        <v>51</v>
      </c>
      <c r="J1364" s="1">
        <v>20</v>
      </c>
      <c r="K1364" s="1">
        <v>0</v>
      </c>
      <c r="L1364" s="1">
        <v>0</v>
      </c>
      <c r="M1364" s="1">
        <v>384</v>
      </c>
      <c r="N1364" s="18">
        <v>20</v>
      </c>
    </row>
    <row r="1365" spans="2:22" x14ac:dyDescent="0.25">
      <c r="C1365" s="113"/>
      <c r="D1365" s="110"/>
      <c r="E1365" s="56" t="s">
        <v>65</v>
      </c>
      <c r="F1365" s="48"/>
      <c r="G1365" s="61">
        <v>239</v>
      </c>
      <c r="H1365" s="65">
        <v>176</v>
      </c>
      <c r="I1365" s="35">
        <v>44</v>
      </c>
      <c r="J1365" s="35">
        <v>18</v>
      </c>
      <c r="K1365" s="35">
        <v>0</v>
      </c>
      <c r="L1365" s="35">
        <v>1</v>
      </c>
      <c r="M1365" s="35">
        <v>220</v>
      </c>
      <c r="N1365" s="66">
        <v>18</v>
      </c>
    </row>
    <row r="1367" spans="2:22" x14ac:dyDescent="0.25">
      <c r="B1367" s="54" t="str">
        <f xml:space="preserve"> HYPERLINK("#'目次'!B23", "[17]")</f>
        <v>[17]</v>
      </c>
      <c r="C1367" s="42" t="s">
        <v>228</v>
      </c>
    </row>
    <row r="1370" spans="2:22" x14ac:dyDescent="0.25">
      <c r="C1370" s="42" t="s">
        <v>14</v>
      </c>
    </row>
    <row r="1371" spans="2:22" ht="37.799999999999997" x14ac:dyDescent="0.25">
      <c r="C1371" s="102"/>
      <c r="D1371" s="103"/>
      <c r="E1371" s="103"/>
      <c r="F1371" s="103"/>
      <c r="G1371" s="53" t="s">
        <v>15</v>
      </c>
      <c r="H1371" s="50" t="s">
        <v>229</v>
      </c>
      <c r="I1371" s="21" t="s">
        <v>230</v>
      </c>
      <c r="J1371" s="21" t="s">
        <v>231</v>
      </c>
      <c r="K1371" s="21" t="s">
        <v>232</v>
      </c>
      <c r="L1371" s="21" t="s">
        <v>233</v>
      </c>
      <c r="M1371" s="21" t="s">
        <v>234</v>
      </c>
      <c r="N1371" s="21" t="s">
        <v>235</v>
      </c>
      <c r="O1371" s="21" t="s">
        <v>236</v>
      </c>
      <c r="P1371" s="21" t="s">
        <v>237</v>
      </c>
      <c r="Q1371" s="21" t="s">
        <v>238</v>
      </c>
      <c r="R1371" s="21" t="s">
        <v>239</v>
      </c>
      <c r="S1371" s="21" t="s">
        <v>53</v>
      </c>
      <c r="T1371" s="21" t="s">
        <v>240</v>
      </c>
      <c r="U1371" s="21" t="s">
        <v>38</v>
      </c>
      <c r="V1371" s="57" t="s">
        <v>241</v>
      </c>
    </row>
    <row r="1372" spans="2:22" x14ac:dyDescent="0.25">
      <c r="C1372" s="104"/>
      <c r="D1372" s="105"/>
      <c r="E1372" s="105"/>
      <c r="F1372" s="105"/>
      <c r="G1372" s="47"/>
      <c r="H1372" s="60"/>
      <c r="I1372" s="22"/>
      <c r="J1372" s="22"/>
      <c r="K1372" s="22"/>
      <c r="L1372" s="22"/>
      <c r="M1372" s="22"/>
      <c r="N1372" s="22"/>
      <c r="O1372" s="22"/>
      <c r="P1372" s="22"/>
      <c r="Q1372" s="22"/>
      <c r="R1372" s="22"/>
      <c r="S1372" s="22"/>
      <c r="T1372" s="22"/>
      <c r="U1372" s="22"/>
      <c r="V1372" s="55"/>
    </row>
    <row r="1373" spans="2:22" x14ac:dyDescent="0.25">
      <c r="C1373" s="52"/>
      <c r="D1373" s="49"/>
      <c r="E1373" s="46" t="s">
        <v>15</v>
      </c>
      <c r="F1373" s="51"/>
      <c r="G1373" s="59">
        <v>1104</v>
      </c>
      <c r="H1373" s="31">
        <v>1005</v>
      </c>
      <c r="I1373" s="31">
        <v>736</v>
      </c>
      <c r="J1373" s="31">
        <v>703</v>
      </c>
      <c r="K1373" s="31">
        <v>753</v>
      </c>
      <c r="L1373" s="31">
        <v>960</v>
      </c>
      <c r="M1373" s="31">
        <v>444</v>
      </c>
      <c r="N1373" s="31">
        <v>754</v>
      </c>
      <c r="O1373" s="31">
        <v>328</v>
      </c>
      <c r="P1373" s="31">
        <v>833</v>
      </c>
      <c r="Q1373" s="31">
        <v>650</v>
      </c>
      <c r="R1373" s="31">
        <v>626</v>
      </c>
      <c r="S1373" s="31">
        <v>49</v>
      </c>
      <c r="T1373" s="31">
        <v>12</v>
      </c>
      <c r="U1373" s="31">
        <v>1</v>
      </c>
      <c r="V1373" s="67">
        <v>1091</v>
      </c>
    </row>
    <row r="1374" spans="2:22" x14ac:dyDescent="0.25">
      <c r="C1374" s="111" t="s">
        <v>20</v>
      </c>
      <c r="D1374" s="106" t="s">
        <v>21</v>
      </c>
      <c r="E1374" s="10" t="s">
        <v>22</v>
      </c>
      <c r="F1374" s="11"/>
      <c r="G1374" s="14">
        <v>543</v>
      </c>
      <c r="H1374" s="25">
        <v>493</v>
      </c>
      <c r="I1374" s="4">
        <v>349</v>
      </c>
      <c r="J1374" s="4">
        <v>349</v>
      </c>
      <c r="K1374" s="4">
        <v>351</v>
      </c>
      <c r="L1374" s="4">
        <v>466</v>
      </c>
      <c r="M1374" s="4">
        <v>225</v>
      </c>
      <c r="N1374" s="4">
        <v>394</v>
      </c>
      <c r="O1374" s="4">
        <v>129</v>
      </c>
      <c r="P1374" s="4">
        <v>391</v>
      </c>
      <c r="Q1374" s="4">
        <v>293</v>
      </c>
      <c r="R1374" s="4">
        <v>288</v>
      </c>
      <c r="S1374" s="4">
        <v>27</v>
      </c>
      <c r="T1374" s="4">
        <v>5</v>
      </c>
      <c r="U1374" s="4">
        <v>0</v>
      </c>
      <c r="V1374" s="27">
        <v>538</v>
      </c>
    </row>
    <row r="1375" spans="2:22" x14ac:dyDescent="0.25">
      <c r="C1375" s="112"/>
      <c r="D1375" s="107"/>
      <c r="E1375" s="9" t="s">
        <v>23</v>
      </c>
      <c r="F1375" s="12"/>
      <c r="G1375" s="8">
        <v>561</v>
      </c>
      <c r="H1375" s="16">
        <v>512</v>
      </c>
      <c r="I1375" s="1">
        <v>387</v>
      </c>
      <c r="J1375" s="1">
        <v>354</v>
      </c>
      <c r="K1375" s="1">
        <v>402</v>
      </c>
      <c r="L1375" s="1">
        <v>494</v>
      </c>
      <c r="M1375" s="1">
        <v>219</v>
      </c>
      <c r="N1375" s="1">
        <v>360</v>
      </c>
      <c r="O1375" s="1">
        <v>199</v>
      </c>
      <c r="P1375" s="1">
        <v>442</v>
      </c>
      <c r="Q1375" s="1">
        <v>357</v>
      </c>
      <c r="R1375" s="1">
        <v>338</v>
      </c>
      <c r="S1375" s="1">
        <v>22</v>
      </c>
      <c r="T1375" s="1">
        <v>7</v>
      </c>
      <c r="U1375" s="1">
        <v>1</v>
      </c>
      <c r="V1375" s="18">
        <v>553</v>
      </c>
    </row>
    <row r="1376" spans="2:22" x14ac:dyDescent="0.25">
      <c r="C1376" s="108" t="s">
        <v>24</v>
      </c>
      <c r="D1376" s="108" t="s">
        <v>25</v>
      </c>
      <c r="E1376" s="10" t="s">
        <v>26</v>
      </c>
      <c r="F1376" s="11"/>
      <c r="G1376" s="14">
        <v>261</v>
      </c>
      <c r="H1376" s="25">
        <v>231</v>
      </c>
      <c r="I1376" s="4">
        <v>156</v>
      </c>
      <c r="J1376" s="4">
        <v>146</v>
      </c>
      <c r="K1376" s="4">
        <v>150</v>
      </c>
      <c r="L1376" s="4">
        <v>202</v>
      </c>
      <c r="M1376" s="4">
        <v>95</v>
      </c>
      <c r="N1376" s="4">
        <v>163</v>
      </c>
      <c r="O1376" s="4">
        <v>54</v>
      </c>
      <c r="P1376" s="4">
        <v>173</v>
      </c>
      <c r="Q1376" s="4">
        <v>130</v>
      </c>
      <c r="R1376" s="4">
        <v>117</v>
      </c>
      <c r="S1376" s="4">
        <v>10</v>
      </c>
      <c r="T1376" s="4">
        <v>4</v>
      </c>
      <c r="U1376" s="4">
        <v>1</v>
      </c>
      <c r="V1376" s="27">
        <v>256</v>
      </c>
    </row>
    <row r="1377" spans="3:22" x14ac:dyDescent="0.25">
      <c r="C1377" s="112"/>
      <c r="D1377" s="109"/>
      <c r="E1377" s="9" t="s">
        <v>27</v>
      </c>
      <c r="F1377" s="12"/>
      <c r="G1377" s="8">
        <v>267</v>
      </c>
      <c r="H1377" s="16">
        <v>239</v>
      </c>
      <c r="I1377" s="1">
        <v>179</v>
      </c>
      <c r="J1377" s="1">
        <v>160</v>
      </c>
      <c r="K1377" s="1">
        <v>179</v>
      </c>
      <c r="L1377" s="1">
        <v>234</v>
      </c>
      <c r="M1377" s="1">
        <v>114</v>
      </c>
      <c r="N1377" s="1">
        <v>190</v>
      </c>
      <c r="O1377" s="1">
        <v>59</v>
      </c>
      <c r="P1377" s="1">
        <v>195</v>
      </c>
      <c r="Q1377" s="1">
        <v>169</v>
      </c>
      <c r="R1377" s="1">
        <v>143</v>
      </c>
      <c r="S1377" s="1">
        <v>14</v>
      </c>
      <c r="T1377" s="1">
        <v>2</v>
      </c>
      <c r="U1377" s="1">
        <v>0</v>
      </c>
      <c r="V1377" s="18">
        <v>265</v>
      </c>
    </row>
    <row r="1378" spans="3:22" x14ac:dyDescent="0.25">
      <c r="C1378" s="112"/>
      <c r="D1378" s="109"/>
      <c r="E1378" s="9" t="s">
        <v>28</v>
      </c>
      <c r="F1378" s="12"/>
      <c r="G1378" s="8">
        <v>261</v>
      </c>
      <c r="H1378" s="16">
        <v>241</v>
      </c>
      <c r="I1378" s="1">
        <v>182</v>
      </c>
      <c r="J1378" s="1">
        <v>178</v>
      </c>
      <c r="K1378" s="1">
        <v>188</v>
      </c>
      <c r="L1378" s="1">
        <v>230</v>
      </c>
      <c r="M1378" s="1">
        <v>106</v>
      </c>
      <c r="N1378" s="1">
        <v>184</v>
      </c>
      <c r="O1378" s="1">
        <v>86</v>
      </c>
      <c r="P1378" s="1">
        <v>210</v>
      </c>
      <c r="Q1378" s="1">
        <v>164</v>
      </c>
      <c r="R1378" s="1">
        <v>162</v>
      </c>
      <c r="S1378" s="1">
        <v>7</v>
      </c>
      <c r="T1378" s="1">
        <v>2</v>
      </c>
      <c r="U1378" s="1">
        <v>0</v>
      </c>
      <c r="V1378" s="18">
        <v>259</v>
      </c>
    </row>
    <row r="1379" spans="3:22" x14ac:dyDescent="0.25">
      <c r="C1379" s="112"/>
      <c r="D1379" s="109"/>
      <c r="E1379" s="9" t="s">
        <v>29</v>
      </c>
      <c r="F1379" s="12"/>
      <c r="G1379" s="8">
        <v>195</v>
      </c>
      <c r="H1379" s="16">
        <v>185</v>
      </c>
      <c r="I1379" s="1">
        <v>133</v>
      </c>
      <c r="J1379" s="1">
        <v>132</v>
      </c>
      <c r="K1379" s="1">
        <v>142</v>
      </c>
      <c r="L1379" s="1">
        <v>182</v>
      </c>
      <c r="M1379" s="1">
        <v>72</v>
      </c>
      <c r="N1379" s="1">
        <v>141</v>
      </c>
      <c r="O1379" s="1">
        <v>75</v>
      </c>
      <c r="P1379" s="1">
        <v>160</v>
      </c>
      <c r="Q1379" s="1">
        <v>117</v>
      </c>
      <c r="R1379" s="1">
        <v>127</v>
      </c>
      <c r="S1379" s="1">
        <v>9</v>
      </c>
      <c r="T1379" s="1">
        <v>1</v>
      </c>
      <c r="U1379" s="1">
        <v>0</v>
      </c>
      <c r="V1379" s="18">
        <v>194</v>
      </c>
    </row>
    <row r="1380" spans="3:22" x14ac:dyDescent="0.25">
      <c r="C1380" s="112"/>
      <c r="D1380" s="109"/>
      <c r="E1380" s="9" t="s">
        <v>30</v>
      </c>
      <c r="F1380" s="12"/>
      <c r="G1380" s="8">
        <v>120</v>
      </c>
      <c r="H1380" s="16">
        <v>109</v>
      </c>
      <c r="I1380" s="1">
        <v>86</v>
      </c>
      <c r="J1380" s="1">
        <v>87</v>
      </c>
      <c r="K1380" s="1">
        <v>94</v>
      </c>
      <c r="L1380" s="1">
        <v>112</v>
      </c>
      <c r="M1380" s="1">
        <v>57</v>
      </c>
      <c r="N1380" s="1">
        <v>76</v>
      </c>
      <c r="O1380" s="1">
        <v>54</v>
      </c>
      <c r="P1380" s="1">
        <v>95</v>
      </c>
      <c r="Q1380" s="1">
        <v>70</v>
      </c>
      <c r="R1380" s="1">
        <v>77</v>
      </c>
      <c r="S1380" s="1">
        <v>9</v>
      </c>
      <c r="T1380" s="1">
        <v>3</v>
      </c>
      <c r="U1380" s="1">
        <v>0</v>
      </c>
      <c r="V1380" s="18">
        <v>117</v>
      </c>
    </row>
    <row r="1381" spans="3:22" x14ac:dyDescent="0.25">
      <c r="C1381" s="112"/>
      <c r="D1381" s="109"/>
      <c r="E1381" s="9" t="s">
        <v>31</v>
      </c>
      <c r="F1381" s="12"/>
      <c r="G1381" s="8">
        <v>843</v>
      </c>
      <c r="H1381" s="16">
        <v>774</v>
      </c>
      <c r="I1381" s="1">
        <v>580</v>
      </c>
      <c r="J1381" s="1">
        <v>557</v>
      </c>
      <c r="K1381" s="1">
        <v>603</v>
      </c>
      <c r="L1381" s="1">
        <v>758</v>
      </c>
      <c r="M1381" s="1">
        <v>349</v>
      </c>
      <c r="N1381" s="1">
        <v>591</v>
      </c>
      <c r="O1381" s="1">
        <v>274</v>
      </c>
      <c r="P1381" s="1">
        <v>660</v>
      </c>
      <c r="Q1381" s="1">
        <v>520</v>
      </c>
      <c r="R1381" s="1">
        <v>509</v>
      </c>
      <c r="S1381" s="1">
        <v>39</v>
      </c>
      <c r="T1381" s="1">
        <v>8</v>
      </c>
      <c r="U1381" s="1">
        <v>0</v>
      </c>
      <c r="V1381" s="18">
        <v>835</v>
      </c>
    </row>
    <row r="1382" spans="3:22" x14ac:dyDescent="0.25">
      <c r="C1382" s="112"/>
      <c r="D1382" s="109"/>
      <c r="E1382" s="9" t="s">
        <v>32</v>
      </c>
      <c r="F1382" s="12"/>
      <c r="G1382" s="8">
        <v>315</v>
      </c>
      <c r="H1382" s="16">
        <v>294</v>
      </c>
      <c r="I1382" s="1">
        <v>219</v>
      </c>
      <c r="J1382" s="1">
        <v>219</v>
      </c>
      <c r="K1382" s="1">
        <v>236</v>
      </c>
      <c r="L1382" s="1">
        <v>294</v>
      </c>
      <c r="M1382" s="1">
        <v>129</v>
      </c>
      <c r="N1382" s="1">
        <v>217</v>
      </c>
      <c r="O1382" s="1">
        <v>129</v>
      </c>
      <c r="P1382" s="1">
        <v>255</v>
      </c>
      <c r="Q1382" s="1">
        <v>187</v>
      </c>
      <c r="R1382" s="1">
        <v>204</v>
      </c>
      <c r="S1382" s="1">
        <v>18</v>
      </c>
      <c r="T1382" s="1">
        <v>4</v>
      </c>
      <c r="U1382" s="1">
        <v>0</v>
      </c>
      <c r="V1382" s="18">
        <v>311</v>
      </c>
    </row>
    <row r="1383" spans="3:22" x14ac:dyDescent="0.25">
      <c r="C1383" s="112"/>
      <c r="D1383" s="108" t="s">
        <v>22</v>
      </c>
      <c r="E1383" s="10" t="s">
        <v>26</v>
      </c>
      <c r="F1383" s="11"/>
      <c r="G1383" s="14">
        <v>120</v>
      </c>
      <c r="H1383" s="25">
        <v>109</v>
      </c>
      <c r="I1383" s="4">
        <v>72</v>
      </c>
      <c r="J1383" s="4">
        <v>71</v>
      </c>
      <c r="K1383" s="4">
        <v>66</v>
      </c>
      <c r="L1383" s="4">
        <v>93</v>
      </c>
      <c r="M1383" s="4">
        <v>49</v>
      </c>
      <c r="N1383" s="4">
        <v>85</v>
      </c>
      <c r="O1383" s="4">
        <v>28</v>
      </c>
      <c r="P1383" s="4">
        <v>76</v>
      </c>
      <c r="Q1383" s="4">
        <v>54</v>
      </c>
      <c r="R1383" s="4">
        <v>49</v>
      </c>
      <c r="S1383" s="4">
        <v>8</v>
      </c>
      <c r="T1383" s="4">
        <v>1</v>
      </c>
      <c r="U1383" s="4">
        <v>0</v>
      </c>
      <c r="V1383" s="27">
        <v>119</v>
      </c>
    </row>
    <row r="1384" spans="3:22" x14ac:dyDescent="0.25">
      <c r="C1384" s="112"/>
      <c r="D1384" s="109"/>
      <c r="E1384" s="9" t="s">
        <v>27</v>
      </c>
      <c r="F1384" s="12"/>
      <c r="G1384" s="8">
        <v>159</v>
      </c>
      <c r="H1384" s="16">
        <v>142</v>
      </c>
      <c r="I1384" s="1">
        <v>101</v>
      </c>
      <c r="J1384" s="1">
        <v>94</v>
      </c>
      <c r="K1384" s="1">
        <v>98</v>
      </c>
      <c r="L1384" s="1">
        <v>135</v>
      </c>
      <c r="M1384" s="1">
        <v>67</v>
      </c>
      <c r="N1384" s="1">
        <v>117</v>
      </c>
      <c r="O1384" s="1">
        <v>23</v>
      </c>
      <c r="P1384" s="1">
        <v>113</v>
      </c>
      <c r="Q1384" s="1">
        <v>91</v>
      </c>
      <c r="R1384" s="1">
        <v>87</v>
      </c>
      <c r="S1384" s="1">
        <v>9</v>
      </c>
      <c r="T1384" s="1">
        <v>1</v>
      </c>
      <c r="U1384" s="1">
        <v>0</v>
      </c>
      <c r="V1384" s="18">
        <v>158</v>
      </c>
    </row>
    <row r="1385" spans="3:22" x14ac:dyDescent="0.25">
      <c r="C1385" s="112"/>
      <c r="D1385" s="109"/>
      <c r="E1385" s="9" t="s">
        <v>28</v>
      </c>
      <c r="F1385" s="12"/>
      <c r="G1385" s="8">
        <v>113</v>
      </c>
      <c r="H1385" s="16">
        <v>104</v>
      </c>
      <c r="I1385" s="1">
        <v>77</v>
      </c>
      <c r="J1385" s="1">
        <v>80</v>
      </c>
      <c r="K1385" s="1">
        <v>80</v>
      </c>
      <c r="L1385" s="1">
        <v>98</v>
      </c>
      <c r="M1385" s="1">
        <v>48</v>
      </c>
      <c r="N1385" s="1">
        <v>86</v>
      </c>
      <c r="O1385" s="1">
        <v>27</v>
      </c>
      <c r="P1385" s="1">
        <v>87</v>
      </c>
      <c r="Q1385" s="1">
        <v>70</v>
      </c>
      <c r="R1385" s="1">
        <v>66</v>
      </c>
      <c r="S1385" s="1">
        <v>3</v>
      </c>
      <c r="T1385" s="1">
        <v>0</v>
      </c>
      <c r="U1385" s="1">
        <v>0</v>
      </c>
      <c r="V1385" s="18">
        <v>113</v>
      </c>
    </row>
    <row r="1386" spans="3:22" x14ac:dyDescent="0.25">
      <c r="C1386" s="112"/>
      <c r="D1386" s="109"/>
      <c r="E1386" s="9" t="s">
        <v>29</v>
      </c>
      <c r="F1386" s="12"/>
      <c r="G1386" s="8">
        <v>94</v>
      </c>
      <c r="H1386" s="16">
        <v>89</v>
      </c>
      <c r="I1386" s="1">
        <v>58</v>
      </c>
      <c r="J1386" s="1">
        <v>63</v>
      </c>
      <c r="K1386" s="1">
        <v>65</v>
      </c>
      <c r="L1386" s="1">
        <v>87</v>
      </c>
      <c r="M1386" s="1">
        <v>35</v>
      </c>
      <c r="N1386" s="1">
        <v>69</v>
      </c>
      <c r="O1386" s="1">
        <v>30</v>
      </c>
      <c r="P1386" s="1">
        <v>72</v>
      </c>
      <c r="Q1386" s="1">
        <v>48</v>
      </c>
      <c r="R1386" s="1">
        <v>53</v>
      </c>
      <c r="S1386" s="1">
        <v>5</v>
      </c>
      <c r="T1386" s="1">
        <v>1</v>
      </c>
      <c r="U1386" s="1">
        <v>0</v>
      </c>
      <c r="V1386" s="18">
        <v>93</v>
      </c>
    </row>
    <row r="1387" spans="3:22" x14ac:dyDescent="0.25">
      <c r="C1387" s="112"/>
      <c r="D1387" s="109"/>
      <c r="E1387" s="9" t="s">
        <v>30</v>
      </c>
      <c r="F1387" s="12"/>
      <c r="G1387" s="8">
        <v>57</v>
      </c>
      <c r="H1387" s="16">
        <v>49</v>
      </c>
      <c r="I1387" s="1">
        <v>41</v>
      </c>
      <c r="J1387" s="1">
        <v>41</v>
      </c>
      <c r="K1387" s="1">
        <v>42</v>
      </c>
      <c r="L1387" s="1">
        <v>53</v>
      </c>
      <c r="M1387" s="1">
        <v>26</v>
      </c>
      <c r="N1387" s="1">
        <v>37</v>
      </c>
      <c r="O1387" s="1">
        <v>21</v>
      </c>
      <c r="P1387" s="1">
        <v>43</v>
      </c>
      <c r="Q1387" s="1">
        <v>30</v>
      </c>
      <c r="R1387" s="1">
        <v>33</v>
      </c>
      <c r="S1387" s="1">
        <v>2</v>
      </c>
      <c r="T1387" s="1">
        <v>2</v>
      </c>
      <c r="U1387" s="1">
        <v>0</v>
      </c>
      <c r="V1387" s="18">
        <v>55</v>
      </c>
    </row>
    <row r="1388" spans="3:22" x14ac:dyDescent="0.25">
      <c r="C1388" s="112"/>
      <c r="D1388" s="109"/>
      <c r="E1388" s="9" t="s">
        <v>31</v>
      </c>
      <c r="F1388" s="12"/>
      <c r="G1388" s="8">
        <v>423</v>
      </c>
      <c r="H1388" s="16">
        <v>384</v>
      </c>
      <c r="I1388" s="1">
        <v>277</v>
      </c>
      <c r="J1388" s="1">
        <v>278</v>
      </c>
      <c r="K1388" s="1">
        <v>285</v>
      </c>
      <c r="L1388" s="1">
        <v>373</v>
      </c>
      <c r="M1388" s="1">
        <v>176</v>
      </c>
      <c r="N1388" s="1">
        <v>309</v>
      </c>
      <c r="O1388" s="1">
        <v>101</v>
      </c>
      <c r="P1388" s="1">
        <v>315</v>
      </c>
      <c r="Q1388" s="1">
        <v>239</v>
      </c>
      <c r="R1388" s="1">
        <v>239</v>
      </c>
      <c r="S1388" s="1">
        <v>19</v>
      </c>
      <c r="T1388" s="1">
        <v>4</v>
      </c>
      <c r="U1388" s="1">
        <v>0</v>
      </c>
      <c r="V1388" s="18">
        <v>419</v>
      </c>
    </row>
    <row r="1389" spans="3:22" x14ac:dyDescent="0.25">
      <c r="C1389" s="112"/>
      <c r="D1389" s="109"/>
      <c r="E1389" s="9" t="s">
        <v>32</v>
      </c>
      <c r="F1389" s="12"/>
      <c r="G1389" s="8">
        <v>151</v>
      </c>
      <c r="H1389" s="16">
        <v>138</v>
      </c>
      <c r="I1389" s="1">
        <v>99</v>
      </c>
      <c r="J1389" s="1">
        <v>104</v>
      </c>
      <c r="K1389" s="1">
        <v>107</v>
      </c>
      <c r="L1389" s="1">
        <v>140</v>
      </c>
      <c r="M1389" s="1">
        <v>61</v>
      </c>
      <c r="N1389" s="1">
        <v>106</v>
      </c>
      <c r="O1389" s="1">
        <v>51</v>
      </c>
      <c r="P1389" s="1">
        <v>115</v>
      </c>
      <c r="Q1389" s="1">
        <v>78</v>
      </c>
      <c r="R1389" s="1">
        <v>86</v>
      </c>
      <c r="S1389" s="1">
        <v>7</v>
      </c>
      <c r="T1389" s="1">
        <v>3</v>
      </c>
      <c r="U1389" s="1">
        <v>0</v>
      </c>
      <c r="V1389" s="18">
        <v>148</v>
      </c>
    </row>
    <row r="1390" spans="3:22" x14ac:dyDescent="0.25">
      <c r="C1390" s="112"/>
      <c r="D1390" s="108" t="s">
        <v>23</v>
      </c>
      <c r="E1390" s="10" t="s">
        <v>26</v>
      </c>
      <c r="F1390" s="11"/>
      <c r="G1390" s="14">
        <v>141</v>
      </c>
      <c r="H1390" s="25">
        <v>122</v>
      </c>
      <c r="I1390" s="4">
        <v>84</v>
      </c>
      <c r="J1390" s="4">
        <v>75</v>
      </c>
      <c r="K1390" s="4">
        <v>84</v>
      </c>
      <c r="L1390" s="4">
        <v>109</v>
      </c>
      <c r="M1390" s="4">
        <v>46</v>
      </c>
      <c r="N1390" s="4">
        <v>78</v>
      </c>
      <c r="O1390" s="4">
        <v>26</v>
      </c>
      <c r="P1390" s="4">
        <v>97</v>
      </c>
      <c r="Q1390" s="4">
        <v>76</v>
      </c>
      <c r="R1390" s="4">
        <v>68</v>
      </c>
      <c r="S1390" s="4">
        <v>2</v>
      </c>
      <c r="T1390" s="4">
        <v>3</v>
      </c>
      <c r="U1390" s="4">
        <v>1</v>
      </c>
      <c r="V1390" s="27">
        <v>137</v>
      </c>
    </row>
    <row r="1391" spans="3:22" x14ac:dyDescent="0.25">
      <c r="C1391" s="112"/>
      <c r="D1391" s="109"/>
      <c r="E1391" s="9" t="s">
        <v>27</v>
      </c>
      <c r="F1391" s="12"/>
      <c r="G1391" s="8">
        <v>108</v>
      </c>
      <c r="H1391" s="16">
        <v>97</v>
      </c>
      <c r="I1391" s="1">
        <v>78</v>
      </c>
      <c r="J1391" s="1">
        <v>66</v>
      </c>
      <c r="K1391" s="1">
        <v>81</v>
      </c>
      <c r="L1391" s="1">
        <v>99</v>
      </c>
      <c r="M1391" s="1">
        <v>47</v>
      </c>
      <c r="N1391" s="1">
        <v>73</v>
      </c>
      <c r="O1391" s="1">
        <v>36</v>
      </c>
      <c r="P1391" s="1">
        <v>82</v>
      </c>
      <c r="Q1391" s="1">
        <v>78</v>
      </c>
      <c r="R1391" s="1">
        <v>56</v>
      </c>
      <c r="S1391" s="1">
        <v>5</v>
      </c>
      <c r="T1391" s="1">
        <v>1</v>
      </c>
      <c r="U1391" s="1">
        <v>0</v>
      </c>
      <c r="V1391" s="18">
        <v>107</v>
      </c>
    </row>
    <row r="1392" spans="3:22" x14ac:dyDescent="0.25">
      <c r="C1392" s="112"/>
      <c r="D1392" s="109"/>
      <c r="E1392" s="9" t="s">
        <v>28</v>
      </c>
      <c r="F1392" s="12"/>
      <c r="G1392" s="8">
        <v>148</v>
      </c>
      <c r="H1392" s="16">
        <v>137</v>
      </c>
      <c r="I1392" s="1">
        <v>105</v>
      </c>
      <c r="J1392" s="1">
        <v>98</v>
      </c>
      <c r="K1392" s="1">
        <v>108</v>
      </c>
      <c r="L1392" s="1">
        <v>132</v>
      </c>
      <c r="M1392" s="1">
        <v>58</v>
      </c>
      <c r="N1392" s="1">
        <v>98</v>
      </c>
      <c r="O1392" s="1">
        <v>59</v>
      </c>
      <c r="P1392" s="1">
        <v>123</v>
      </c>
      <c r="Q1392" s="1">
        <v>94</v>
      </c>
      <c r="R1392" s="1">
        <v>96</v>
      </c>
      <c r="S1392" s="1">
        <v>4</v>
      </c>
      <c r="T1392" s="1">
        <v>2</v>
      </c>
      <c r="U1392" s="1">
        <v>0</v>
      </c>
      <c r="V1392" s="18">
        <v>146</v>
      </c>
    </row>
    <row r="1393" spans="3:22" x14ac:dyDescent="0.25">
      <c r="C1393" s="112"/>
      <c r="D1393" s="109"/>
      <c r="E1393" s="9" t="s">
        <v>29</v>
      </c>
      <c r="F1393" s="12"/>
      <c r="G1393" s="8">
        <v>101</v>
      </c>
      <c r="H1393" s="16">
        <v>96</v>
      </c>
      <c r="I1393" s="1">
        <v>75</v>
      </c>
      <c r="J1393" s="1">
        <v>69</v>
      </c>
      <c r="K1393" s="1">
        <v>77</v>
      </c>
      <c r="L1393" s="1">
        <v>95</v>
      </c>
      <c r="M1393" s="1">
        <v>37</v>
      </c>
      <c r="N1393" s="1">
        <v>72</v>
      </c>
      <c r="O1393" s="1">
        <v>45</v>
      </c>
      <c r="P1393" s="1">
        <v>88</v>
      </c>
      <c r="Q1393" s="1">
        <v>69</v>
      </c>
      <c r="R1393" s="1">
        <v>74</v>
      </c>
      <c r="S1393" s="1">
        <v>4</v>
      </c>
      <c r="T1393" s="1">
        <v>0</v>
      </c>
      <c r="U1393" s="1">
        <v>0</v>
      </c>
      <c r="V1393" s="18">
        <v>101</v>
      </c>
    </row>
    <row r="1394" spans="3:22" x14ac:dyDescent="0.25">
      <c r="C1394" s="112"/>
      <c r="D1394" s="109"/>
      <c r="E1394" s="9" t="s">
        <v>30</v>
      </c>
      <c r="F1394" s="12"/>
      <c r="G1394" s="8">
        <v>63</v>
      </c>
      <c r="H1394" s="16">
        <v>60</v>
      </c>
      <c r="I1394" s="1">
        <v>45</v>
      </c>
      <c r="J1394" s="1">
        <v>46</v>
      </c>
      <c r="K1394" s="1">
        <v>52</v>
      </c>
      <c r="L1394" s="1">
        <v>59</v>
      </c>
      <c r="M1394" s="1">
        <v>31</v>
      </c>
      <c r="N1394" s="1">
        <v>39</v>
      </c>
      <c r="O1394" s="1">
        <v>33</v>
      </c>
      <c r="P1394" s="1">
        <v>52</v>
      </c>
      <c r="Q1394" s="1">
        <v>40</v>
      </c>
      <c r="R1394" s="1">
        <v>44</v>
      </c>
      <c r="S1394" s="1">
        <v>7</v>
      </c>
      <c r="T1394" s="1">
        <v>1</v>
      </c>
      <c r="U1394" s="1">
        <v>0</v>
      </c>
      <c r="V1394" s="18">
        <v>62</v>
      </c>
    </row>
    <row r="1395" spans="3:22" x14ac:dyDescent="0.25">
      <c r="C1395" s="112"/>
      <c r="D1395" s="109"/>
      <c r="E1395" s="9" t="s">
        <v>31</v>
      </c>
      <c r="F1395" s="12"/>
      <c r="G1395" s="8">
        <v>420</v>
      </c>
      <c r="H1395" s="16">
        <v>390</v>
      </c>
      <c r="I1395" s="1">
        <v>303</v>
      </c>
      <c r="J1395" s="1">
        <v>279</v>
      </c>
      <c r="K1395" s="1">
        <v>318</v>
      </c>
      <c r="L1395" s="1">
        <v>385</v>
      </c>
      <c r="M1395" s="1">
        <v>173</v>
      </c>
      <c r="N1395" s="1">
        <v>282</v>
      </c>
      <c r="O1395" s="1">
        <v>173</v>
      </c>
      <c r="P1395" s="1">
        <v>345</v>
      </c>
      <c r="Q1395" s="1">
        <v>281</v>
      </c>
      <c r="R1395" s="1">
        <v>270</v>
      </c>
      <c r="S1395" s="1">
        <v>20</v>
      </c>
      <c r="T1395" s="1">
        <v>4</v>
      </c>
      <c r="U1395" s="1">
        <v>0</v>
      </c>
      <c r="V1395" s="18">
        <v>416</v>
      </c>
    </row>
    <row r="1396" spans="3:22" x14ac:dyDescent="0.25">
      <c r="C1396" s="112"/>
      <c r="D1396" s="109"/>
      <c r="E1396" s="9" t="s">
        <v>32</v>
      </c>
      <c r="F1396" s="12"/>
      <c r="G1396" s="8">
        <v>164</v>
      </c>
      <c r="H1396" s="16">
        <v>156</v>
      </c>
      <c r="I1396" s="1">
        <v>120</v>
      </c>
      <c r="J1396" s="1">
        <v>115</v>
      </c>
      <c r="K1396" s="1">
        <v>129</v>
      </c>
      <c r="L1396" s="1">
        <v>154</v>
      </c>
      <c r="M1396" s="1">
        <v>68</v>
      </c>
      <c r="N1396" s="1">
        <v>111</v>
      </c>
      <c r="O1396" s="1">
        <v>78</v>
      </c>
      <c r="P1396" s="1">
        <v>140</v>
      </c>
      <c r="Q1396" s="1">
        <v>109</v>
      </c>
      <c r="R1396" s="1">
        <v>118</v>
      </c>
      <c r="S1396" s="1">
        <v>11</v>
      </c>
      <c r="T1396" s="1">
        <v>1</v>
      </c>
      <c r="U1396" s="1">
        <v>0</v>
      </c>
      <c r="V1396" s="18">
        <v>163</v>
      </c>
    </row>
    <row r="1397" spans="3:22" ht="25.2" x14ac:dyDescent="0.25">
      <c r="C1397" s="108" t="s">
        <v>33</v>
      </c>
      <c r="D1397" s="108" t="s">
        <v>25</v>
      </c>
      <c r="E1397" s="10" t="s">
        <v>34</v>
      </c>
      <c r="F1397" s="11"/>
      <c r="G1397" s="14">
        <v>93</v>
      </c>
      <c r="H1397" s="25">
        <v>85</v>
      </c>
      <c r="I1397" s="4">
        <v>67</v>
      </c>
      <c r="J1397" s="4">
        <v>59</v>
      </c>
      <c r="K1397" s="4">
        <v>61</v>
      </c>
      <c r="L1397" s="4">
        <v>75</v>
      </c>
      <c r="M1397" s="4">
        <v>36</v>
      </c>
      <c r="N1397" s="4">
        <v>60</v>
      </c>
      <c r="O1397" s="4">
        <v>26</v>
      </c>
      <c r="P1397" s="4">
        <v>70</v>
      </c>
      <c r="Q1397" s="4">
        <v>47</v>
      </c>
      <c r="R1397" s="4">
        <v>53</v>
      </c>
      <c r="S1397" s="4">
        <v>3</v>
      </c>
      <c r="T1397" s="4">
        <v>0</v>
      </c>
      <c r="U1397" s="4">
        <v>0</v>
      </c>
      <c r="V1397" s="27">
        <v>93</v>
      </c>
    </row>
    <row r="1398" spans="3:22" ht="25.2" x14ac:dyDescent="0.25">
      <c r="C1398" s="112"/>
      <c r="D1398" s="109"/>
      <c r="E1398" s="9" t="s">
        <v>35</v>
      </c>
      <c r="F1398" s="12"/>
      <c r="G1398" s="8">
        <v>623</v>
      </c>
      <c r="H1398" s="16">
        <v>572</v>
      </c>
      <c r="I1398" s="1">
        <v>405</v>
      </c>
      <c r="J1398" s="1">
        <v>414</v>
      </c>
      <c r="K1398" s="1">
        <v>435</v>
      </c>
      <c r="L1398" s="1">
        <v>562</v>
      </c>
      <c r="M1398" s="1">
        <v>268</v>
      </c>
      <c r="N1398" s="1">
        <v>441</v>
      </c>
      <c r="O1398" s="1">
        <v>182</v>
      </c>
      <c r="P1398" s="1">
        <v>464</v>
      </c>
      <c r="Q1398" s="1">
        <v>382</v>
      </c>
      <c r="R1398" s="1">
        <v>347</v>
      </c>
      <c r="S1398" s="1">
        <v>23</v>
      </c>
      <c r="T1398" s="1">
        <v>5</v>
      </c>
      <c r="U1398" s="1">
        <v>0</v>
      </c>
      <c r="V1398" s="18">
        <v>618</v>
      </c>
    </row>
    <row r="1399" spans="3:22" ht="25.2" x14ac:dyDescent="0.25">
      <c r="C1399" s="112"/>
      <c r="D1399" s="109"/>
      <c r="E1399" s="9" t="s">
        <v>36</v>
      </c>
      <c r="F1399" s="12"/>
      <c r="G1399" s="8">
        <v>207</v>
      </c>
      <c r="H1399" s="16">
        <v>183</v>
      </c>
      <c r="I1399" s="1">
        <v>137</v>
      </c>
      <c r="J1399" s="1">
        <v>119</v>
      </c>
      <c r="K1399" s="1">
        <v>136</v>
      </c>
      <c r="L1399" s="1">
        <v>164</v>
      </c>
      <c r="M1399" s="1">
        <v>73</v>
      </c>
      <c r="N1399" s="1">
        <v>136</v>
      </c>
      <c r="O1399" s="1">
        <v>54</v>
      </c>
      <c r="P1399" s="1">
        <v>155</v>
      </c>
      <c r="Q1399" s="1">
        <v>116</v>
      </c>
      <c r="R1399" s="1">
        <v>116</v>
      </c>
      <c r="S1399" s="1">
        <v>11</v>
      </c>
      <c r="T1399" s="1">
        <v>4</v>
      </c>
      <c r="U1399" s="1">
        <v>1</v>
      </c>
      <c r="V1399" s="18">
        <v>202</v>
      </c>
    </row>
    <row r="1400" spans="3:22" ht="25.2" x14ac:dyDescent="0.25">
      <c r="C1400" s="112"/>
      <c r="D1400" s="109"/>
      <c r="E1400" s="9" t="s">
        <v>37</v>
      </c>
      <c r="F1400" s="12"/>
      <c r="G1400" s="8">
        <v>178</v>
      </c>
      <c r="H1400" s="16">
        <v>164</v>
      </c>
      <c r="I1400" s="1">
        <v>125</v>
      </c>
      <c r="J1400" s="1">
        <v>110</v>
      </c>
      <c r="K1400" s="1">
        <v>120</v>
      </c>
      <c r="L1400" s="1">
        <v>158</v>
      </c>
      <c r="M1400" s="1">
        <v>66</v>
      </c>
      <c r="N1400" s="1">
        <v>116</v>
      </c>
      <c r="O1400" s="1">
        <v>65</v>
      </c>
      <c r="P1400" s="1">
        <v>142</v>
      </c>
      <c r="Q1400" s="1">
        <v>104</v>
      </c>
      <c r="R1400" s="1">
        <v>108</v>
      </c>
      <c r="S1400" s="1">
        <v>12</v>
      </c>
      <c r="T1400" s="1">
        <v>3</v>
      </c>
      <c r="U1400" s="1">
        <v>0</v>
      </c>
      <c r="V1400" s="18">
        <v>175</v>
      </c>
    </row>
    <row r="1401" spans="3:22" x14ac:dyDescent="0.25">
      <c r="C1401" s="112"/>
      <c r="D1401" s="109"/>
      <c r="E1401" s="9" t="s">
        <v>38</v>
      </c>
      <c r="F1401" s="12"/>
      <c r="G1401" s="13">
        <v>3</v>
      </c>
      <c r="H1401" s="24">
        <v>1</v>
      </c>
      <c r="I1401" s="3">
        <v>2</v>
      </c>
      <c r="J1401" s="3">
        <v>1</v>
      </c>
      <c r="K1401" s="3">
        <v>1</v>
      </c>
      <c r="L1401" s="3">
        <v>1</v>
      </c>
      <c r="M1401" s="3">
        <v>1</v>
      </c>
      <c r="N1401" s="3">
        <v>1</v>
      </c>
      <c r="O1401" s="3">
        <v>1</v>
      </c>
      <c r="P1401" s="3">
        <v>2</v>
      </c>
      <c r="Q1401" s="3">
        <v>1</v>
      </c>
      <c r="R1401" s="3">
        <v>2</v>
      </c>
      <c r="S1401" s="3">
        <v>0</v>
      </c>
      <c r="T1401" s="3">
        <v>0</v>
      </c>
      <c r="U1401" s="3">
        <v>0</v>
      </c>
      <c r="V1401" s="26">
        <v>3</v>
      </c>
    </row>
    <row r="1402" spans="3:22" ht="25.2" x14ac:dyDescent="0.25">
      <c r="C1402" s="112"/>
      <c r="D1402" s="108" t="s">
        <v>22</v>
      </c>
      <c r="E1402" s="10" t="s">
        <v>34</v>
      </c>
      <c r="F1402" s="11"/>
      <c r="G1402" s="40">
        <v>48</v>
      </c>
      <c r="H1402" s="44">
        <v>45</v>
      </c>
      <c r="I1402" s="19">
        <v>38</v>
      </c>
      <c r="J1402" s="19">
        <v>29</v>
      </c>
      <c r="K1402" s="19">
        <v>30</v>
      </c>
      <c r="L1402" s="19">
        <v>38</v>
      </c>
      <c r="M1402" s="19">
        <v>20</v>
      </c>
      <c r="N1402" s="19">
        <v>35</v>
      </c>
      <c r="O1402" s="19">
        <v>12</v>
      </c>
      <c r="P1402" s="19">
        <v>39</v>
      </c>
      <c r="Q1402" s="19">
        <v>23</v>
      </c>
      <c r="R1402" s="19">
        <v>28</v>
      </c>
      <c r="S1402" s="19">
        <v>3</v>
      </c>
      <c r="T1402" s="19">
        <v>0</v>
      </c>
      <c r="U1402" s="19">
        <v>0</v>
      </c>
      <c r="V1402" s="45">
        <v>48</v>
      </c>
    </row>
    <row r="1403" spans="3:22" ht="25.2" x14ac:dyDescent="0.25">
      <c r="C1403" s="112"/>
      <c r="D1403" s="109"/>
      <c r="E1403" s="9" t="s">
        <v>35</v>
      </c>
      <c r="F1403" s="12"/>
      <c r="G1403" s="8">
        <v>365</v>
      </c>
      <c r="H1403" s="16">
        <v>333</v>
      </c>
      <c r="I1403" s="1">
        <v>226</v>
      </c>
      <c r="J1403" s="1">
        <v>243</v>
      </c>
      <c r="K1403" s="1">
        <v>243</v>
      </c>
      <c r="L1403" s="1">
        <v>323</v>
      </c>
      <c r="M1403" s="1">
        <v>156</v>
      </c>
      <c r="N1403" s="1">
        <v>265</v>
      </c>
      <c r="O1403" s="1">
        <v>91</v>
      </c>
      <c r="P1403" s="1">
        <v>258</v>
      </c>
      <c r="Q1403" s="1">
        <v>205</v>
      </c>
      <c r="R1403" s="1">
        <v>188</v>
      </c>
      <c r="S1403" s="1">
        <v>15</v>
      </c>
      <c r="T1403" s="1">
        <v>3</v>
      </c>
      <c r="U1403" s="1">
        <v>0</v>
      </c>
      <c r="V1403" s="18">
        <v>362</v>
      </c>
    </row>
    <row r="1404" spans="3:22" ht="25.2" x14ac:dyDescent="0.25">
      <c r="C1404" s="112"/>
      <c r="D1404" s="109"/>
      <c r="E1404" s="9" t="s">
        <v>36</v>
      </c>
      <c r="F1404" s="12"/>
      <c r="G1404" s="8">
        <v>80</v>
      </c>
      <c r="H1404" s="16">
        <v>72</v>
      </c>
      <c r="I1404" s="1">
        <v>51</v>
      </c>
      <c r="J1404" s="1">
        <v>49</v>
      </c>
      <c r="K1404" s="1">
        <v>48</v>
      </c>
      <c r="L1404" s="1">
        <v>62</v>
      </c>
      <c r="M1404" s="1">
        <v>27</v>
      </c>
      <c r="N1404" s="1">
        <v>60</v>
      </c>
      <c r="O1404" s="1">
        <v>17</v>
      </c>
      <c r="P1404" s="1">
        <v>57</v>
      </c>
      <c r="Q1404" s="1">
        <v>39</v>
      </c>
      <c r="R1404" s="1">
        <v>43</v>
      </c>
      <c r="S1404" s="1">
        <v>4</v>
      </c>
      <c r="T1404" s="1">
        <v>0</v>
      </c>
      <c r="U1404" s="1">
        <v>0</v>
      </c>
      <c r="V1404" s="18">
        <v>80</v>
      </c>
    </row>
    <row r="1405" spans="3:22" ht="25.2" x14ac:dyDescent="0.25">
      <c r="C1405" s="112"/>
      <c r="D1405" s="109"/>
      <c r="E1405" s="9" t="s">
        <v>37</v>
      </c>
      <c r="F1405" s="12"/>
      <c r="G1405" s="13">
        <v>49</v>
      </c>
      <c r="H1405" s="24">
        <v>42</v>
      </c>
      <c r="I1405" s="3">
        <v>33</v>
      </c>
      <c r="J1405" s="3">
        <v>27</v>
      </c>
      <c r="K1405" s="3">
        <v>30</v>
      </c>
      <c r="L1405" s="3">
        <v>42</v>
      </c>
      <c r="M1405" s="3">
        <v>21</v>
      </c>
      <c r="N1405" s="3">
        <v>33</v>
      </c>
      <c r="O1405" s="3">
        <v>9</v>
      </c>
      <c r="P1405" s="3">
        <v>36</v>
      </c>
      <c r="Q1405" s="3">
        <v>25</v>
      </c>
      <c r="R1405" s="3">
        <v>28</v>
      </c>
      <c r="S1405" s="3">
        <v>5</v>
      </c>
      <c r="T1405" s="3">
        <v>2</v>
      </c>
      <c r="U1405" s="3">
        <v>0</v>
      </c>
      <c r="V1405" s="26">
        <v>47</v>
      </c>
    </row>
    <row r="1406" spans="3:22" x14ac:dyDescent="0.25">
      <c r="C1406" s="112"/>
      <c r="D1406" s="109"/>
      <c r="E1406" s="9" t="s">
        <v>38</v>
      </c>
      <c r="F1406" s="12"/>
      <c r="G1406" s="13">
        <v>1</v>
      </c>
      <c r="H1406" s="24">
        <v>1</v>
      </c>
      <c r="I1406" s="3">
        <v>1</v>
      </c>
      <c r="J1406" s="3">
        <v>1</v>
      </c>
      <c r="K1406" s="3">
        <v>0</v>
      </c>
      <c r="L1406" s="3">
        <v>1</v>
      </c>
      <c r="M1406" s="3">
        <v>1</v>
      </c>
      <c r="N1406" s="3">
        <v>1</v>
      </c>
      <c r="O1406" s="3">
        <v>0</v>
      </c>
      <c r="P1406" s="3">
        <v>1</v>
      </c>
      <c r="Q1406" s="3">
        <v>1</v>
      </c>
      <c r="R1406" s="3">
        <v>1</v>
      </c>
      <c r="S1406" s="3">
        <v>0</v>
      </c>
      <c r="T1406" s="3">
        <v>0</v>
      </c>
      <c r="U1406" s="3">
        <v>0</v>
      </c>
      <c r="V1406" s="26">
        <v>1</v>
      </c>
    </row>
    <row r="1407" spans="3:22" ht="25.2" x14ac:dyDescent="0.25">
      <c r="C1407" s="112"/>
      <c r="D1407" s="108" t="s">
        <v>23</v>
      </c>
      <c r="E1407" s="10" t="s">
        <v>34</v>
      </c>
      <c r="F1407" s="11"/>
      <c r="G1407" s="40">
        <v>45</v>
      </c>
      <c r="H1407" s="44">
        <v>40</v>
      </c>
      <c r="I1407" s="19">
        <v>29</v>
      </c>
      <c r="J1407" s="19">
        <v>30</v>
      </c>
      <c r="K1407" s="19">
        <v>31</v>
      </c>
      <c r="L1407" s="19">
        <v>37</v>
      </c>
      <c r="M1407" s="19">
        <v>16</v>
      </c>
      <c r="N1407" s="19">
        <v>25</v>
      </c>
      <c r="O1407" s="19">
        <v>14</v>
      </c>
      <c r="P1407" s="19">
        <v>31</v>
      </c>
      <c r="Q1407" s="19">
        <v>24</v>
      </c>
      <c r="R1407" s="19">
        <v>25</v>
      </c>
      <c r="S1407" s="19">
        <v>0</v>
      </c>
      <c r="T1407" s="19">
        <v>0</v>
      </c>
      <c r="U1407" s="19">
        <v>0</v>
      </c>
      <c r="V1407" s="45">
        <v>45</v>
      </c>
    </row>
    <row r="1408" spans="3:22" ht="25.2" x14ac:dyDescent="0.25">
      <c r="C1408" s="112"/>
      <c r="D1408" s="109"/>
      <c r="E1408" s="9" t="s">
        <v>35</v>
      </c>
      <c r="F1408" s="12"/>
      <c r="G1408" s="8">
        <v>258</v>
      </c>
      <c r="H1408" s="16">
        <v>239</v>
      </c>
      <c r="I1408" s="1">
        <v>179</v>
      </c>
      <c r="J1408" s="1">
        <v>171</v>
      </c>
      <c r="K1408" s="1">
        <v>192</v>
      </c>
      <c r="L1408" s="1">
        <v>239</v>
      </c>
      <c r="M1408" s="1">
        <v>112</v>
      </c>
      <c r="N1408" s="1">
        <v>176</v>
      </c>
      <c r="O1408" s="1">
        <v>91</v>
      </c>
      <c r="P1408" s="1">
        <v>206</v>
      </c>
      <c r="Q1408" s="1">
        <v>177</v>
      </c>
      <c r="R1408" s="1">
        <v>159</v>
      </c>
      <c r="S1408" s="1">
        <v>8</v>
      </c>
      <c r="T1408" s="1">
        <v>2</v>
      </c>
      <c r="U1408" s="1">
        <v>0</v>
      </c>
      <c r="V1408" s="18">
        <v>256</v>
      </c>
    </row>
    <row r="1409" spans="3:22" ht="25.2" x14ac:dyDescent="0.25">
      <c r="C1409" s="112"/>
      <c r="D1409" s="109"/>
      <c r="E1409" s="9" t="s">
        <v>36</v>
      </c>
      <c r="F1409" s="12"/>
      <c r="G1409" s="8">
        <v>127</v>
      </c>
      <c r="H1409" s="16">
        <v>111</v>
      </c>
      <c r="I1409" s="1">
        <v>86</v>
      </c>
      <c r="J1409" s="1">
        <v>70</v>
      </c>
      <c r="K1409" s="1">
        <v>88</v>
      </c>
      <c r="L1409" s="1">
        <v>102</v>
      </c>
      <c r="M1409" s="1">
        <v>46</v>
      </c>
      <c r="N1409" s="1">
        <v>76</v>
      </c>
      <c r="O1409" s="1">
        <v>37</v>
      </c>
      <c r="P1409" s="1">
        <v>98</v>
      </c>
      <c r="Q1409" s="1">
        <v>77</v>
      </c>
      <c r="R1409" s="1">
        <v>73</v>
      </c>
      <c r="S1409" s="1">
        <v>7</v>
      </c>
      <c r="T1409" s="1">
        <v>4</v>
      </c>
      <c r="U1409" s="1">
        <v>1</v>
      </c>
      <c r="V1409" s="18">
        <v>122</v>
      </c>
    </row>
    <row r="1410" spans="3:22" ht="25.2" x14ac:dyDescent="0.25">
      <c r="C1410" s="112"/>
      <c r="D1410" s="109"/>
      <c r="E1410" s="9" t="s">
        <v>37</v>
      </c>
      <c r="F1410" s="12"/>
      <c r="G1410" s="8">
        <v>129</v>
      </c>
      <c r="H1410" s="16">
        <v>122</v>
      </c>
      <c r="I1410" s="1">
        <v>92</v>
      </c>
      <c r="J1410" s="1">
        <v>83</v>
      </c>
      <c r="K1410" s="1">
        <v>90</v>
      </c>
      <c r="L1410" s="1">
        <v>116</v>
      </c>
      <c r="M1410" s="1">
        <v>45</v>
      </c>
      <c r="N1410" s="1">
        <v>83</v>
      </c>
      <c r="O1410" s="1">
        <v>56</v>
      </c>
      <c r="P1410" s="1">
        <v>106</v>
      </c>
      <c r="Q1410" s="1">
        <v>79</v>
      </c>
      <c r="R1410" s="1">
        <v>80</v>
      </c>
      <c r="S1410" s="1">
        <v>7</v>
      </c>
      <c r="T1410" s="1">
        <v>1</v>
      </c>
      <c r="U1410" s="1">
        <v>0</v>
      </c>
      <c r="V1410" s="18">
        <v>128</v>
      </c>
    </row>
    <row r="1411" spans="3:22" x14ac:dyDescent="0.25">
      <c r="C1411" s="112"/>
      <c r="D1411" s="109"/>
      <c r="E1411" s="9" t="s">
        <v>38</v>
      </c>
      <c r="F1411" s="12"/>
      <c r="G1411" s="13">
        <v>2</v>
      </c>
      <c r="H1411" s="24">
        <v>0</v>
      </c>
      <c r="I1411" s="3">
        <v>1</v>
      </c>
      <c r="J1411" s="3">
        <v>0</v>
      </c>
      <c r="K1411" s="3">
        <v>1</v>
      </c>
      <c r="L1411" s="3">
        <v>0</v>
      </c>
      <c r="M1411" s="3">
        <v>0</v>
      </c>
      <c r="N1411" s="3">
        <v>0</v>
      </c>
      <c r="O1411" s="3">
        <v>1</v>
      </c>
      <c r="P1411" s="3">
        <v>1</v>
      </c>
      <c r="Q1411" s="3">
        <v>0</v>
      </c>
      <c r="R1411" s="3">
        <v>1</v>
      </c>
      <c r="S1411" s="3">
        <v>0</v>
      </c>
      <c r="T1411" s="3">
        <v>0</v>
      </c>
      <c r="U1411" s="3">
        <v>0</v>
      </c>
      <c r="V1411" s="26">
        <v>2</v>
      </c>
    </row>
    <row r="1412" spans="3:22" ht="25.2" x14ac:dyDescent="0.25">
      <c r="C1412" s="108" t="s">
        <v>39</v>
      </c>
      <c r="D1412" s="108" t="s">
        <v>25</v>
      </c>
      <c r="E1412" s="10" t="s">
        <v>40</v>
      </c>
      <c r="F1412" s="11"/>
      <c r="G1412" s="14">
        <v>320</v>
      </c>
      <c r="H1412" s="25">
        <v>290</v>
      </c>
      <c r="I1412" s="4">
        <v>225</v>
      </c>
      <c r="J1412" s="4">
        <v>192</v>
      </c>
      <c r="K1412" s="4">
        <v>214</v>
      </c>
      <c r="L1412" s="4">
        <v>266</v>
      </c>
      <c r="M1412" s="4">
        <v>110</v>
      </c>
      <c r="N1412" s="4">
        <v>208</v>
      </c>
      <c r="O1412" s="4">
        <v>102</v>
      </c>
      <c r="P1412" s="4">
        <v>247</v>
      </c>
      <c r="Q1412" s="4">
        <v>177</v>
      </c>
      <c r="R1412" s="4">
        <v>183</v>
      </c>
      <c r="S1412" s="4">
        <v>17</v>
      </c>
      <c r="T1412" s="4">
        <v>6</v>
      </c>
      <c r="U1412" s="4">
        <v>1</v>
      </c>
      <c r="V1412" s="27">
        <v>313</v>
      </c>
    </row>
    <row r="1413" spans="3:22" ht="25.2" x14ac:dyDescent="0.25">
      <c r="C1413" s="112"/>
      <c r="D1413" s="109"/>
      <c r="E1413" s="9" t="s">
        <v>41</v>
      </c>
      <c r="F1413" s="12"/>
      <c r="G1413" s="8">
        <v>604</v>
      </c>
      <c r="H1413" s="16">
        <v>557</v>
      </c>
      <c r="I1413" s="1">
        <v>391</v>
      </c>
      <c r="J1413" s="1">
        <v>402</v>
      </c>
      <c r="K1413" s="1">
        <v>421</v>
      </c>
      <c r="L1413" s="1">
        <v>543</v>
      </c>
      <c r="M1413" s="1">
        <v>261</v>
      </c>
      <c r="N1413" s="1">
        <v>430</v>
      </c>
      <c r="O1413" s="1">
        <v>181</v>
      </c>
      <c r="P1413" s="1">
        <v>449</v>
      </c>
      <c r="Q1413" s="1">
        <v>374</v>
      </c>
      <c r="R1413" s="1">
        <v>341</v>
      </c>
      <c r="S1413" s="1">
        <v>22</v>
      </c>
      <c r="T1413" s="1">
        <v>4</v>
      </c>
      <c r="U1413" s="1">
        <v>0</v>
      </c>
      <c r="V1413" s="18">
        <v>600</v>
      </c>
    </row>
    <row r="1414" spans="3:22" x14ac:dyDescent="0.25">
      <c r="C1414" s="112"/>
      <c r="D1414" s="109"/>
      <c r="E1414" s="9" t="s">
        <v>42</v>
      </c>
      <c r="F1414" s="12"/>
      <c r="G1414" s="13">
        <v>20</v>
      </c>
      <c r="H1414" s="24">
        <v>17</v>
      </c>
      <c r="I1414" s="3">
        <v>13</v>
      </c>
      <c r="J1414" s="3">
        <v>15</v>
      </c>
      <c r="K1414" s="3">
        <v>12</v>
      </c>
      <c r="L1414" s="3">
        <v>17</v>
      </c>
      <c r="M1414" s="3">
        <v>5</v>
      </c>
      <c r="N1414" s="3">
        <v>10</v>
      </c>
      <c r="O1414" s="3">
        <v>5</v>
      </c>
      <c r="P1414" s="3">
        <v>14</v>
      </c>
      <c r="Q1414" s="3">
        <v>13</v>
      </c>
      <c r="R1414" s="3">
        <v>11</v>
      </c>
      <c r="S1414" s="3">
        <v>1</v>
      </c>
      <c r="T1414" s="3">
        <v>0</v>
      </c>
      <c r="U1414" s="3">
        <v>0</v>
      </c>
      <c r="V1414" s="26">
        <v>20</v>
      </c>
    </row>
    <row r="1415" spans="3:22" x14ac:dyDescent="0.25">
      <c r="C1415" s="112"/>
      <c r="D1415" s="109"/>
      <c r="E1415" s="9" t="s">
        <v>43</v>
      </c>
      <c r="F1415" s="12"/>
      <c r="G1415" s="8">
        <v>162</v>
      </c>
      <c r="H1415" s="16">
        <v>143</v>
      </c>
      <c r="I1415" s="1">
        <v>99</v>
      </c>
      <c r="J1415" s="1">
        <v>100</v>
      </c>
      <c r="K1415" s="1">
        <v>115</v>
      </c>
      <c r="L1415" s="1">
        <v>142</v>
      </c>
      <c r="M1415" s="1">
        <v>65</v>
      </c>
      <c r="N1415" s="1">
        <v>107</v>
      </c>
      <c r="O1415" s="1">
        <v>41</v>
      </c>
      <c r="P1415" s="1">
        <v>123</v>
      </c>
      <c r="Q1415" s="1">
        <v>91</v>
      </c>
      <c r="R1415" s="1">
        <v>95</v>
      </c>
      <c r="S1415" s="1">
        <v>8</v>
      </c>
      <c r="T1415" s="1">
        <v>2</v>
      </c>
      <c r="U1415" s="1">
        <v>0</v>
      </c>
      <c r="V1415" s="18">
        <v>160</v>
      </c>
    </row>
    <row r="1416" spans="3:22" x14ac:dyDescent="0.25">
      <c r="C1416" s="112"/>
      <c r="D1416" s="109"/>
      <c r="E1416" s="9" t="s">
        <v>44</v>
      </c>
      <c r="F1416" s="12"/>
      <c r="G1416" s="8">
        <v>50</v>
      </c>
      <c r="H1416" s="16">
        <v>48</v>
      </c>
      <c r="I1416" s="1">
        <v>29</v>
      </c>
      <c r="J1416" s="1">
        <v>31</v>
      </c>
      <c r="K1416" s="1">
        <v>39</v>
      </c>
      <c r="L1416" s="1">
        <v>46</v>
      </c>
      <c r="M1416" s="1">
        <v>20</v>
      </c>
      <c r="N1416" s="1">
        <v>30</v>
      </c>
      <c r="O1416" s="1">
        <v>11</v>
      </c>
      <c r="P1416" s="1">
        <v>42</v>
      </c>
      <c r="Q1416" s="1">
        <v>27</v>
      </c>
      <c r="R1416" s="1">
        <v>24</v>
      </c>
      <c r="S1416" s="1">
        <v>2</v>
      </c>
      <c r="T1416" s="1">
        <v>1</v>
      </c>
      <c r="U1416" s="1">
        <v>0</v>
      </c>
      <c r="V1416" s="18">
        <v>49</v>
      </c>
    </row>
    <row r="1417" spans="3:22" ht="25.2" x14ac:dyDescent="0.25">
      <c r="C1417" s="112"/>
      <c r="D1417" s="109"/>
      <c r="E1417" s="9" t="s">
        <v>45</v>
      </c>
      <c r="F1417" s="12"/>
      <c r="G1417" s="8">
        <v>53</v>
      </c>
      <c r="H1417" s="16">
        <v>49</v>
      </c>
      <c r="I1417" s="1">
        <v>36</v>
      </c>
      <c r="J1417" s="1">
        <v>34</v>
      </c>
      <c r="K1417" s="1">
        <v>34</v>
      </c>
      <c r="L1417" s="1">
        <v>43</v>
      </c>
      <c r="M1417" s="1">
        <v>28</v>
      </c>
      <c r="N1417" s="1">
        <v>38</v>
      </c>
      <c r="O1417" s="1">
        <v>9</v>
      </c>
      <c r="P1417" s="1">
        <v>42</v>
      </c>
      <c r="Q1417" s="1">
        <v>34</v>
      </c>
      <c r="R1417" s="1">
        <v>31</v>
      </c>
      <c r="S1417" s="1">
        <v>1</v>
      </c>
      <c r="T1417" s="1">
        <v>0</v>
      </c>
      <c r="U1417" s="1">
        <v>0</v>
      </c>
      <c r="V1417" s="18">
        <v>53</v>
      </c>
    </row>
    <row r="1418" spans="3:22" x14ac:dyDescent="0.25">
      <c r="C1418" s="112"/>
      <c r="D1418" s="109"/>
      <c r="E1418" s="9" t="s">
        <v>38</v>
      </c>
      <c r="F1418" s="12"/>
      <c r="G1418" s="13">
        <v>37</v>
      </c>
      <c r="H1418" s="24">
        <v>33</v>
      </c>
      <c r="I1418" s="3">
        <v>25</v>
      </c>
      <c r="J1418" s="3">
        <v>24</v>
      </c>
      <c r="K1418" s="3">
        <v>21</v>
      </c>
      <c r="L1418" s="3">
        <v>31</v>
      </c>
      <c r="M1418" s="3">
        <v>14</v>
      </c>
      <c r="N1418" s="3">
        <v>28</v>
      </c>
      <c r="O1418" s="3">
        <v>12</v>
      </c>
      <c r="P1418" s="3">
        <v>29</v>
      </c>
      <c r="Q1418" s="3">
        <v>20</v>
      </c>
      <c r="R1418" s="3">
        <v>21</v>
      </c>
      <c r="S1418" s="3">
        <v>2</v>
      </c>
      <c r="T1418" s="3">
        <v>1</v>
      </c>
      <c r="U1418" s="3">
        <v>0</v>
      </c>
      <c r="V1418" s="26">
        <v>36</v>
      </c>
    </row>
    <row r="1419" spans="3:22" ht="25.2" x14ac:dyDescent="0.25">
      <c r="C1419" s="112"/>
      <c r="D1419" s="108" t="s">
        <v>22</v>
      </c>
      <c r="E1419" s="10" t="s">
        <v>40</v>
      </c>
      <c r="F1419" s="11"/>
      <c r="G1419" s="14">
        <v>118</v>
      </c>
      <c r="H1419" s="25">
        <v>107</v>
      </c>
      <c r="I1419" s="4">
        <v>82</v>
      </c>
      <c r="J1419" s="4">
        <v>73</v>
      </c>
      <c r="K1419" s="4">
        <v>74</v>
      </c>
      <c r="L1419" s="4">
        <v>96</v>
      </c>
      <c r="M1419" s="4">
        <v>41</v>
      </c>
      <c r="N1419" s="4">
        <v>88</v>
      </c>
      <c r="O1419" s="4">
        <v>23</v>
      </c>
      <c r="P1419" s="4">
        <v>91</v>
      </c>
      <c r="Q1419" s="4">
        <v>55</v>
      </c>
      <c r="R1419" s="4">
        <v>66</v>
      </c>
      <c r="S1419" s="4">
        <v>8</v>
      </c>
      <c r="T1419" s="4">
        <v>2</v>
      </c>
      <c r="U1419" s="4">
        <v>0</v>
      </c>
      <c r="V1419" s="27">
        <v>116</v>
      </c>
    </row>
    <row r="1420" spans="3:22" ht="25.2" x14ac:dyDescent="0.25">
      <c r="C1420" s="112"/>
      <c r="D1420" s="109"/>
      <c r="E1420" s="9" t="s">
        <v>41</v>
      </c>
      <c r="F1420" s="12"/>
      <c r="G1420" s="8">
        <v>351</v>
      </c>
      <c r="H1420" s="16">
        <v>322</v>
      </c>
      <c r="I1420" s="1">
        <v>215</v>
      </c>
      <c r="J1420" s="1">
        <v>234</v>
      </c>
      <c r="K1420" s="1">
        <v>235</v>
      </c>
      <c r="L1420" s="1">
        <v>313</v>
      </c>
      <c r="M1420" s="1">
        <v>155</v>
      </c>
      <c r="N1420" s="1">
        <v>260</v>
      </c>
      <c r="O1420" s="1">
        <v>91</v>
      </c>
      <c r="P1420" s="1">
        <v>249</v>
      </c>
      <c r="Q1420" s="1">
        <v>203</v>
      </c>
      <c r="R1420" s="1">
        <v>185</v>
      </c>
      <c r="S1420" s="1">
        <v>14</v>
      </c>
      <c r="T1420" s="1">
        <v>2</v>
      </c>
      <c r="U1420" s="1">
        <v>0</v>
      </c>
      <c r="V1420" s="18">
        <v>349</v>
      </c>
    </row>
    <row r="1421" spans="3:22" x14ac:dyDescent="0.25">
      <c r="C1421" s="112"/>
      <c r="D1421" s="109"/>
      <c r="E1421" s="9" t="s">
        <v>42</v>
      </c>
      <c r="F1421" s="12"/>
      <c r="G1421" s="13">
        <v>9</v>
      </c>
      <c r="H1421" s="24">
        <v>8</v>
      </c>
      <c r="I1421" s="3">
        <v>6</v>
      </c>
      <c r="J1421" s="3">
        <v>7</v>
      </c>
      <c r="K1421" s="3">
        <v>3</v>
      </c>
      <c r="L1421" s="3">
        <v>7</v>
      </c>
      <c r="M1421" s="3">
        <v>4</v>
      </c>
      <c r="N1421" s="3">
        <v>7</v>
      </c>
      <c r="O1421" s="3">
        <v>2</v>
      </c>
      <c r="P1421" s="3">
        <v>7</v>
      </c>
      <c r="Q1421" s="3">
        <v>6</v>
      </c>
      <c r="R1421" s="3">
        <v>5</v>
      </c>
      <c r="S1421" s="3">
        <v>1</v>
      </c>
      <c r="T1421" s="3">
        <v>0</v>
      </c>
      <c r="U1421" s="3">
        <v>0</v>
      </c>
      <c r="V1421" s="26">
        <v>9</v>
      </c>
    </row>
    <row r="1422" spans="3:22" x14ac:dyDescent="0.25">
      <c r="C1422" s="112"/>
      <c r="D1422" s="109"/>
      <c r="E1422" s="9" t="s">
        <v>43</v>
      </c>
      <c r="F1422" s="12"/>
      <c r="G1422" s="8">
        <v>64</v>
      </c>
      <c r="H1422" s="16">
        <v>55</v>
      </c>
      <c r="I1422" s="1">
        <v>36</v>
      </c>
      <c r="J1422" s="1">
        <v>37</v>
      </c>
      <c r="K1422" s="1">
        <v>40</v>
      </c>
      <c r="L1422" s="1">
        <v>55</v>
      </c>
      <c r="M1422" s="1">
        <v>23</v>
      </c>
      <c r="N1422" s="1">
        <v>42</v>
      </c>
      <c r="O1422" s="1">
        <v>14</v>
      </c>
      <c r="P1422" s="1">
        <v>46</v>
      </c>
      <c r="Q1422" s="1">
        <v>32</v>
      </c>
      <c r="R1422" s="1">
        <v>35</v>
      </c>
      <c r="S1422" s="1">
        <v>2</v>
      </c>
      <c r="T1422" s="1">
        <v>0</v>
      </c>
      <c r="U1422" s="1">
        <v>0</v>
      </c>
      <c r="V1422" s="18">
        <v>64</v>
      </c>
    </row>
    <row r="1423" spans="3:22" x14ac:dyDescent="0.25">
      <c r="C1423" s="112"/>
      <c r="D1423" s="109"/>
      <c r="E1423" s="9" t="s">
        <v>44</v>
      </c>
      <c r="F1423" s="12"/>
      <c r="G1423" s="13">
        <v>19</v>
      </c>
      <c r="H1423" s="24">
        <v>19</v>
      </c>
      <c r="I1423" s="3">
        <v>13</v>
      </c>
      <c r="J1423" s="3">
        <v>12</v>
      </c>
      <c r="K1423" s="3">
        <v>15</v>
      </c>
      <c r="L1423" s="3">
        <v>17</v>
      </c>
      <c r="M1423" s="3">
        <v>9</v>
      </c>
      <c r="N1423" s="3">
        <v>12</v>
      </c>
      <c r="O1423" s="3">
        <v>5</v>
      </c>
      <c r="P1423" s="3">
        <v>15</v>
      </c>
      <c r="Q1423" s="3">
        <v>13</v>
      </c>
      <c r="R1423" s="3">
        <v>10</v>
      </c>
      <c r="S1423" s="3">
        <v>1</v>
      </c>
      <c r="T1423" s="3">
        <v>0</v>
      </c>
      <c r="U1423" s="3">
        <v>0</v>
      </c>
      <c r="V1423" s="26">
        <v>19</v>
      </c>
    </row>
    <row r="1424" spans="3:22" ht="25.2" x14ac:dyDescent="0.25">
      <c r="C1424" s="112"/>
      <c r="D1424" s="109"/>
      <c r="E1424" s="9" t="s">
        <v>45</v>
      </c>
      <c r="F1424" s="12"/>
      <c r="G1424" s="13">
        <v>30</v>
      </c>
      <c r="H1424" s="24">
        <v>28</v>
      </c>
      <c r="I1424" s="3">
        <v>26</v>
      </c>
      <c r="J1424" s="3">
        <v>20</v>
      </c>
      <c r="K1424" s="3">
        <v>18</v>
      </c>
      <c r="L1424" s="3">
        <v>23</v>
      </c>
      <c r="M1424" s="3">
        <v>16</v>
      </c>
      <c r="N1424" s="3">
        <v>22</v>
      </c>
      <c r="O1424" s="3">
        <v>6</v>
      </c>
      <c r="P1424" s="3">
        <v>21</v>
      </c>
      <c r="Q1424" s="3">
        <v>16</v>
      </c>
      <c r="R1424" s="3">
        <v>17</v>
      </c>
      <c r="S1424" s="3">
        <v>1</v>
      </c>
      <c r="T1424" s="3">
        <v>0</v>
      </c>
      <c r="U1424" s="3">
        <v>0</v>
      </c>
      <c r="V1424" s="26">
        <v>30</v>
      </c>
    </row>
    <row r="1425" spans="3:22" x14ac:dyDescent="0.25">
      <c r="C1425" s="112"/>
      <c r="D1425" s="109"/>
      <c r="E1425" s="9" t="s">
        <v>38</v>
      </c>
      <c r="F1425" s="12"/>
      <c r="G1425" s="13">
        <v>23</v>
      </c>
      <c r="H1425" s="24">
        <v>21</v>
      </c>
      <c r="I1425" s="3">
        <v>15</v>
      </c>
      <c r="J1425" s="3">
        <v>15</v>
      </c>
      <c r="K1425" s="3">
        <v>13</v>
      </c>
      <c r="L1425" s="3">
        <v>20</v>
      </c>
      <c r="M1425" s="3">
        <v>8</v>
      </c>
      <c r="N1425" s="3">
        <v>16</v>
      </c>
      <c r="O1425" s="3">
        <v>6</v>
      </c>
      <c r="P1425" s="3">
        <v>16</v>
      </c>
      <c r="Q1425" s="3">
        <v>11</v>
      </c>
      <c r="R1425" s="3">
        <v>11</v>
      </c>
      <c r="S1425" s="3">
        <v>2</v>
      </c>
      <c r="T1425" s="3">
        <v>1</v>
      </c>
      <c r="U1425" s="3">
        <v>0</v>
      </c>
      <c r="V1425" s="26">
        <v>22</v>
      </c>
    </row>
    <row r="1426" spans="3:22" ht="25.2" x14ac:dyDescent="0.25">
      <c r="C1426" s="112"/>
      <c r="D1426" s="108" t="s">
        <v>23</v>
      </c>
      <c r="E1426" s="10" t="s">
        <v>40</v>
      </c>
      <c r="F1426" s="11"/>
      <c r="G1426" s="14">
        <v>202</v>
      </c>
      <c r="H1426" s="25">
        <v>183</v>
      </c>
      <c r="I1426" s="4">
        <v>143</v>
      </c>
      <c r="J1426" s="4">
        <v>119</v>
      </c>
      <c r="K1426" s="4">
        <v>140</v>
      </c>
      <c r="L1426" s="4">
        <v>170</v>
      </c>
      <c r="M1426" s="4">
        <v>69</v>
      </c>
      <c r="N1426" s="4">
        <v>120</v>
      </c>
      <c r="O1426" s="4">
        <v>79</v>
      </c>
      <c r="P1426" s="4">
        <v>156</v>
      </c>
      <c r="Q1426" s="4">
        <v>122</v>
      </c>
      <c r="R1426" s="4">
        <v>117</v>
      </c>
      <c r="S1426" s="4">
        <v>9</v>
      </c>
      <c r="T1426" s="4">
        <v>4</v>
      </c>
      <c r="U1426" s="4">
        <v>1</v>
      </c>
      <c r="V1426" s="27">
        <v>197</v>
      </c>
    </row>
    <row r="1427" spans="3:22" ht="25.2" x14ac:dyDescent="0.25">
      <c r="C1427" s="112"/>
      <c r="D1427" s="109"/>
      <c r="E1427" s="9" t="s">
        <v>41</v>
      </c>
      <c r="F1427" s="12"/>
      <c r="G1427" s="8">
        <v>253</v>
      </c>
      <c r="H1427" s="16">
        <v>235</v>
      </c>
      <c r="I1427" s="1">
        <v>176</v>
      </c>
      <c r="J1427" s="1">
        <v>168</v>
      </c>
      <c r="K1427" s="1">
        <v>186</v>
      </c>
      <c r="L1427" s="1">
        <v>230</v>
      </c>
      <c r="M1427" s="1">
        <v>106</v>
      </c>
      <c r="N1427" s="1">
        <v>170</v>
      </c>
      <c r="O1427" s="1">
        <v>90</v>
      </c>
      <c r="P1427" s="1">
        <v>200</v>
      </c>
      <c r="Q1427" s="1">
        <v>171</v>
      </c>
      <c r="R1427" s="1">
        <v>156</v>
      </c>
      <c r="S1427" s="1">
        <v>8</v>
      </c>
      <c r="T1427" s="1">
        <v>2</v>
      </c>
      <c r="U1427" s="1">
        <v>0</v>
      </c>
      <c r="V1427" s="18">
        <v>251</v>
      </c>
    </row>
    <row r="1428" spans="3:22" x14ac:dyDescent="0.25">
      <c r="C1428" s="112"/>
      <c r="D1428" s="109"/>
      <c r="E1428" s="9" t="s">
        <v>42</v>
      </c>
      <c r="F1428" s="12"/>
      <c r="G1428" s="13">
        <v>11</v>
      </c>
      <c r="H1428" s="24">
        <v>9</v>
      </c>
      <c r="I1428" s="3">
        <v>7</v>
      </c>
      <c r="J1428" s="3">
        <v>8</v>
      </c>
      <c r="K1428" s="3">
        <v>9</v>
      </c>
      <c r="L1428" s="3">
        <v>10</v>
      </c>
      <c r="M1428" s="3">
        <v>1</v>
      </c>
      <c r="N1428" s="3">
        <v>3</v>
      </c>
      <c r="O1428" s="3">
        <v>3</v>
      </c>
      <c r="P1428" s="3">
        <v>7</v>
      </c>
      <c r="Q1428" s="3">
        <v>7</v>
      </c>
      <c r="R1428" s="3">
        <v>6</v>
      </c>
      <c r="S1428" s="3">
        <v>0</v>
      </c>
      <c r="T1428" s="3">
        <v>0</v>
      </c>
      <c r="U1428" s="3">
        <v>0</v>
      </c>
      <c r="V1428" s="26">
        <v>11</v>
      </c>
    </row>
    <row r="1429" spans="3:22" x14ac:dyDescent="0.25">
      <c r="C1429" s="112"/>
      <c r="D1429" s="109"/>
      <c r="E1429" s="9" t="s">
        <v>43</v>
      </c>
      <c r="F1429" s="12"/>
      <c r="G1429" s="8">
        <v>98</v>
      </c>
      <c r="H1429" s="16">
        <v>88</v>
      </c>
      <c r="I1429" s="1">
        <v>63</v>
      </c>
      <c r="J1429" s="1">
        <v>63</v>
      </c>
      <c r="K1429" s="1">
        <v>75</v>
      </c>
      <c r="L1429" s="1">
        <v>87</v>
      </c>
      <c r="M1429" s="1">
        <v>42</v>
      </c>
      <c r="N1429" s="1">
        <v>65</v>
      </c>
      <c r="O1429" s="1">
        <v>27</v>
      </c>
      <c r="P1429" s="1">
        <v>77</v>
      </c>
      <c r="Q1429" s="1">
        <v>59</v>
      </c>
      <c r="R1429" s="1">
        <v>60</v>
      </c>
      <c r="S1429" s="1">
        <v>6</v>
      </c>
      <c r="T1429" s="1">
        <v>2</v>
      </c>
      <c r="U1429" s="1">
        <v>0</v>
      </c>
      <c r="V1429" s="18">
        <v>96</v>
      </c>
    </row>
    <row r="1430" spans="3:22" x14ac:dyDescent="0.25">
      <c r="C1430" s="112"/>
      <c r="D1430" s="109"/>
      <c r="E1430" s="9" t="s">
        <v>44</v>
      </c>
      <c r="F1430" s="12"/>
      <c r="G1430" s="13">
        <v>31</v>
      </c>
      <c r="H1430" s="24">
        <v>29</v>
      </c>
      <c r="I1430" s="3">
        <v>16</v>
      </c>
      <c r="J1430" s="3">
        <v>19</v>
      </c>
      <c r="K1430" s="3">
        <v>24</v>
      </c>
      <c r="L1430" s="3">
        <v>29</v>
      </c>
      <c r="M1430" s="3">
        <v>11</v>
      </c>
      <c r="N1430" s="3">
        <v>18</v>
      </c>
      <c r="O1430" s="3">
        <v>6</v>
      </c>
      <c r="P1430" s="3">
        <v>27</v>
      </c>
      <c r="Q1430" s="3">
        <v>14</v>
      </c>
      <c r="R1430" s="3">
        <v>14</v>
      </c>
      <c r="S1430" s="3">
        <v>1</v>
      </c>
      <c r="T1430" s="3">
        <v>1</v>
      </c>
      <c r="U1430" s="3">
        <v>0</v>
      </c>
      <c r="V1430" s="26">
        <v>30</v>
      </c>
    </row>
    <row r="1431" spans="3:22" ht="25.2" x14ac:dyDescent="0.25">
      <c r="C1431" s="112"/>
      <c r="D1431" s="109"/>
      <c r="E1431" s="9" t="s">
        <v>45</v>
      </c>
      <c r="F1431" s="12"/>
      <c r="G1431" s="13">
        <v>23</v>
      </c>
      <c r="H1431" s="24">
        <v>21</v>
      </c>
      <c r="I1431" s="3">
        <v>10</v>
      </c>
      <c r="J1431" s="3">
        <v>14</v>
      </c>
      <c r="K1431" s="3">
        <v>16</v>
      </c>
      <c r="L1431" s="3">
        <v>20</v>
      </c>
      <c r="M1431" s="3">
        <v>12</v>
      </c>
      <c r="N1431" s="3">
        <v>16</v>
      </c>
      <c r="O1431" s="3">
        <v>3</v>
      </c>
      <c r="P1431" s="3">
        <v>21</v>
      </c>
      <c r="Q1431" s="3">
        <v>18</v>
      </c>
      <c r="R1431" s="3">
        <v>14</v>
      </c>
      <c r="S1431" s="3">
        <v>0</v>
      </c>
      <c r="T1431" s="3">
        <v>0</v>
      </c>
      <c r="U1431" s="3">
        <v>0</v>
      </c>
      <c r="V1431" s="26">
        <v>23</v>
      </c>
    </row>
    <row r="1432" spans="3:22" x14ac:dyDescent="0.25">
      <c r="C1432" s="112"/>
      <c r="D1432" s="109"/>
      <c r="E1432" s="9" t="s">
        <v>38</v>
      </c>
      <c r="F1432" s="12"/>
      <c r="G1432" s="13">
        <v>14</v>
      </c>
      <c r="H1432" s="24">
        <v>12</v>
      </c>
      <c r="I1432" s="3">
        <v>10</v>
      </c>
      <c r="J1432" s="3">
        <v>9</v>
      </c>
      <c r="K1432" s="3">
        <v>8</v>
      </c>
      <c r="L1432" s="3">
        <v>11</v>
      </c>
      <c r="M1432" s="3">
        <v>6</v>
      </c>
      <c r="N1432" s="3">
        <v>12</v>
      </c>
      <c r="O1432" s="3">
        <v>6</v>
      </c>
      <c r="P1432" s="3">
        <v>13</v>
      </c>
      <c r="Q1432" s="3">
        <v>9</v>
      </c>
      <c r="R1432" s="3">
        <v>10</v>
      </c>
      <c r="S1432" s="3">
        <v>0</v>
      </c>
      <c r="T1432" s="3">
        <v>0</v>
      </c>
      <c r="U1432" s="3">
        <v>0</v>
      </c>
      <c r="V1432" s="26">
        <v>14</v>
      </c>
    </row>
    <row r="1433" spans="3:22" x14ac:dyDescent="0.25">
      <c r="C1433" s="108" t="s">
        <v>46</v>
      </c>
      <c r="D1433" s="106" t="s">
        <v>21</v>
      </c>
      <c r="E1433" s="10" t="s">
        <v>47</v>
      </c>
      <c r="F1433" s="11"/>
      <c r="G1433" s="14">
        <v>815</v>
      </c>
      <c r="H1433" s="25">
        <v>746</v>
      </c>
      <c r="I1433" s="4">
        <v>547</v>
      </c>
      <c r="J1433" s="4">
        <v>536</v>
      </c>
      <c r="K1433" s="4">
        <v>571</v>
      </c>
      <c r="L1433" s="4">
        <v>721</v>
      </c>
      <c r="M1433" s="4">
        <v>325</v>
      </c>
      <c r="N1433" s="4">
        <v>567</v>
      </c>
      <c r="O1433" s="4">
        <v>244</v>
      </c>
      <c r="P1433" s="4">
        <v>611</v>
      </c>
      <c r="Q1433" s="4">
        <v>499</v>
      </c>
      <c r="R1433" s="4">
        <v>453</v>
      </c>
      <c r="S1433" s="4">
        <v>29</v>
      </c>
      <c r="T1433" s="4">
        <v>9</v>
      </c>
      <c r="U1433" s="4">
        <v>1</v>
      </c>
      <c r="V1433" s="27">
        <v>805</v>
      </c>
    </row>
    <row r="1434" spans="3:22" ht="25.2" x14ac:dyDescent="0.25">
      <c r="C1434" s="112"/>
      <c r="D1434" s="107"/>
      <c r="E1434" s="9" t="s">
        <v>48</v>
      </c>
      <c r="F1434" s="12"/>
      <c r="G1434" s="8">
        <v>86</v>
      </c>
      <c r="H1434" s="16">
        <v>78</v>
      </c>
      <c r="I1434" s="1">
        <v>61</v>
      </c>
      <c r="J1434" s="1">
        <v>52</v>
      </c>
      <c r="K1434" s="1">
        <v>69</v>
      </c>
      <c r="L1434" s="1">
        <v>79</v>
      </c>
      <c r="M1434" s="1">
        <v>42</v>
      </c>
      <c r="N1434" s="1">
        <v>60</v>
      </c>
      <c r="O1434" s="1">
        <v>32</v>
      </c>
      <c r="P1434" s="1">
        <v>68</v>
      </c>
      <c r="Q1434" s="1">
        <v>54</v>
      </c>
      <c r="R1434" s="1">
        <v>58</v>
      </c>
      <c r="S1434" s="1">
        <v>7</v>
      </c>
      <c r="T1434" s="1">
        <v>0</v>
      </c>
      <c r="U1434" s="1">
        <v>0</v>
      </c>
      <c r="V1434" s="18">
        <v>86</v>
      </c>
    </row>
    <row r="1435" spans="3:22" x14ac:dyDescent="0.25">
      <c r="C1435" s="112"/>
      <c r="D1435" s="107"/>
      <c r="E1435" s="9" t="s">
        <v>49</v>
      </c>
      <c r="F1435" s="12"/>
      <c r="G1435" s="13">
        <v>46</v>
      </c>
      <c r="H1435" s="24">
        <v>38</v>
      </c>
      <c r="I1435" s="3">
        <v>30</v>
      </c>
      <c r="J1435" s="3">
        <v>22</v>
      </c>
      <c r="K1435" s="3">
        <v>27</v>
      </c>
      <c r="L1435" s="3">
        <v>31</v>
      </c>
      <c r="M1435" s="3">
        <v>15</v>
      </c>
      <c r="N1435" s="3">
        <v>26</v>
      </c>
      <c r="O1435" s="3">
        <v>10</v>
      </c>
      <c r="P1435" s="3">
        <v>30</v>
      </c>
      <c r="Q1435" s="3">
        <v>23</v>
      </c>
      <c r="R1435" s="3">
        <v>25</v>
      </c>
      <c r="S1435" s="3">
        <v>2</v>
      </c>
      <c r="T1435" s="3">
        <v>3</v>
      </c>
      <c r="U1435" s="3">
        <v>0</v>
      </c>
      <c r="V1435" s="26">
        <v>43</v>
      </c>
    </row>
    <row r="1436" spans="3:22" ht="25.2" x14ac:dyDescent="0.25">
      <c r="C1436" s="112"/>
      <c r="D1436" s="107"/>
      <c r="E1436" s="9" t="s">
        <v>50</v>
      </c>
      <c r="F1436" s="12"/>
      <c r="G1436" s="8">
        <v>95</v>
      </c>
      <c r="H1436" s="16">
        <v>89</v>
      </c>
      <c r="I1436" s="1">
        <v>58</v>
      </c>
      <c r="J1436" s="1">
        <v>59</v>
      </c>
      <c r="K1436" s="1">
        <v>52</v>
      </c>
      <c r="L1436" s="1">
        <v>75</v>
      </c>
      <c r="M1436" s="1">
        <v>38</v>
      </c>
      <c r="N1436" s="1">
        <v>65</v>
      </c>
      <c r="O1436" s="1">
        <v>24</v>
      </c>
      <c r="P1436" s="1">
        <v>77</v>
      </c>
      <c r="Q1436" s="1">
        <v>47</v>
      </c>
      <c r="R1436" s="1">
        <v>58</v>
      </c>
      <c r="S1436" s="1">
        <v>8</v>
      </c>
      <c r="T1436" s="1">
        <v>0</v>
      </c>
      <c r="U1436" s="1">
        <v>0</v>
      </c>
      <c r="V1436" s="18">
        <v>95</v>
      </c>
    </row>
    <row r="1437" spans="3:22" ht="25.2" x14ac:dyDescent="0.25">
      <c r="C1437" s="112"/>
      <c r="D1437" s="107"/>
      <c r="E1437" s="9" t="s">
        <v>51</v>
      </c>
      <c r="F1437" s="12"/>
      <c r="G1437" s="13">
        <v>30</v>
      </c>
      <c r="H1437" s="24">
        <v>26</v>
      </c>
      <c r="I1437" s="3">
        <v>17</v>
      </c>
      <c r="J1437" s="3">
        <v>16</v>
      </c>
      <c r="K1437" s="3">
        <v>19</v>
      </c>
      <c r="L1437" s="3">
        <v>24</v>
      </c>
      <c r="M1437" s="3">
        <v>11</v>
      </c>
      <c r="N1437" s="3">
        <v>19</v>
      </c>
      <c r="O1437" s="3">
        <v>8</v>
      </c>
      <c r="P1437" s="3">
        <v>25</v>
      </c>
      <c r="Q1437" s="3">
        <v>14</v>
      </c>
      <c r="R1437" s="3">
        <v>14</v>
      </c>
      <c r="S1437" s="3">
        <v>1</v>
      </c>
      <c r="T1437" s="3">
        <v>0</v>
      </c>
      <c r="U1437" s="3">
        <v>0</v>
      </c>
      <c r="V1437" s="26">
        <v>30</v>
      </c>
    </row>
    <row r="1438" spans="3:22" x14ac:dyDescent="0.25">
      <c r="C1438" s="112"/>
      <c r="D1438" s="107"/>
      <c r="E1438" s="9" t="s">
        <v>52</v>
      </c>
      <c r="F1438" s="12"/>
      <c r="G1438" s="13">
        <v>8</v>
      </c>
      <c r="H1438" s="24">
        <v>8</v>
      </c>
      <c r="I1438" s="3">
        <v>7</v>
      </c>
      <c r="J1438" s="3">
        <v>7</v>
      </c>
      <c r="K1438" s="3">
        <v>4</v>
      </c>
      <c r="L1438" s="3">
        <v>8</v>
      </c>
      <c r="M1438" s="3">
        <v>4</v>
      </c>
      <c r="N1438" s="3">
        <v>4</v>
      </c>
      <c r="O1438" s="3">
        <v>4</v>
      </c>
      <c r="P1438" s="3">
        <v>7</v>
      </c>
      <c r="Q1438" s="3">
        <v>3</v>
      </c>
      <c r="R1438" s="3">
        <v>7</v>
      </c>
      <c r="S1438" s="3">
        <v>0</v>
      </c>
      <c r="T1438" s="3">
        <v>0</v>
      </c>
      <c r="U1438" s="3">
        <v>0</v>
      </c>
      <c r="V1438" s="26">
        <v>8</v>
      </c>
    </row>
    <row r="1439" spans="3:22" x14ac:dyDescent="0.25">
      <c r="C1439" s="112"/>
      <c r="D1439" s="107"/>
      <c r="E1439" s="9" t="s">
        <v>53</v>
      </c>
      <c r="F1439" s="12"/>
      <c r="G1439" s="13">
        <v>23</v>
      </c>
      <c r="H1439" s="24">
        <v>20</v>
      </c>
      <c r="I1439" s="3">
        <v>16</v>
      </c>
      <c r="J1439" s="3">
        <v>11</v>
      </c>
      <c r="K1439" s="3">
        <v>11</v>
      </c>
      <c r="L1439" s="3">
        <v>21</v>
      </c>
      <c r="M1439" s="3">
        <v>9</v>
      </c>
      <c r="N1439" s="3">
        <v>12</v>
      </c>
      <c r="O1439" s="3">
        <v>6</v>
      </c>
      <c r="P1439" s="3">
        <v>15</v>
      </c>
      <c r="Q1439" s="3">
        <v>10</v>
      </c>
      <c r="R1439" s="3">
        <v>10</v>
      </c>
      <c r="S1439" s="3">
        <v>1</v>
      </c>
      <c r="T1439" s="3">
        <v>0</v>
      </c>
      <c r="U1439" s="3">
        <v>0</v>
      </c>
      <c r="V1439" s="26">
        <v>23</v>
      </c>
    </row>
    <row r="1440" spans="3:22" x14ac:dyDescent="0.25">
      <c r="C1440" s="112"/>
      <c r="D1440" s="107"/>
      <c r="E1440" s="9" t="s">
        <v>38</v>
      </c>
      <c r="F1440" s="12"/>
      <c r="G1440" s="13">
        <v>1</v>
      </c>
      <c r="H1440" s="24">
        <v>0</v>
      </c>
      <c r="I1440" s="3">
        <v>0</v>
      </c>
      <c r="J1440" s="3">
        <v>0</v>
      </c>
      <c r="K1440" s="3">
        <v>0</v>
      </c>
      <c r="L1440" s="3">
        <v>1</v>
      </c>
      <c r="M1440" s="3">
        <v>0</v>
      </c>
      <c r="N1440" s="3">
        <v>1</v>
      </c>
      <c r="O1440" s="3">
        <v>0</v>
      </c>
      <c r="P1440" s="3">
        <v>0</v>
      </c>
      <c r="Q1440" s="3">
        <v>0</v>
      </c>
      <c r="R1440" s="3">
        <v>1</v>
      </c>
      <c r="S1440" s="3">
        <v>1</v>
      </c>
      <c r="T1440" s="3">
        <v>0</v>
      </c>
      <c r="U1440" s="3">
        <v>0</v>
      </c>
      <c r="V1440" s="26">
        <v>1</v>
      </c>
    </row>
    <row r="1441" spans="2:22" x14ac:dyDescent="0.25">
      <c r="C1441" s="112"/>
      <c r="D1441" s="107"/>
      <c r="E1441" s="9" t="s">
        <v>54</v>
      </c>
      <c r="F1441" s="12"/>
      <c r="G1441" s="8">
        <v>901</v>
      </c>
      <c r="H1441" s="16">
        <v>824</v>
      </c>
      <c r="I1441" s="1">
        <v>608</v>
      </c>
      <c r="J1441" s="1">
        <v>588</v>
      </c>
      <c r="K1441" s="1">
        <v>640</v>
      </c>
      <c r="L1441" s="1">
        <v>800</v>
      </c>
      <c r="M1441" s="1">
        <v>367</v>
      </c>
      <c r="N1441" s="1">
        <v>627</v>
      </c>
      <c r="O1441" s="1">
        <v>276</v>
      </c>
      <c r="P1441" s="1">
        <v>679</v>
      </c>
      <c r="Q1441" s="1">
        <v>553</v>
      </c>
      <c r="R1441" s="1">
        <v>511</v>
      </c>
      <c r="S1441" s="1">
        <v>36</v>
      </c>
      <c r="T1441" s="1">
        <v>9</v>
      </c>
      <c r="U1441" s="1">
        <v>1</v>
      </c>
      <c r="V1441" s="18">
        <v>891</v>
      </c>
    </row>
    <row r="1442" spans="2:22" x14ac:dyDescent="0.25">
      <c r="C1442" s="112"/>
      <c r="D1442" s="107"/>
      <c r="E1442" s="9" t="s">
        <v>55</v>
      </c>
      <c r="F1442" s="12"/>
      <c r="G1442" s="8">
        <v>171</v>
      </c>
      <c r="H1442" s="16">
        <v>153</v>
      </c>
      <c r="I1442" s="1">
        <v>105</v>
      </c>
      <c r="J1442" s="1">
        <v>97</v>
      </c>
      <c r="K1442" s="1">
        <v>98</v>
      </c>
      <c r="L1442" s="1">
        <v>130</v>
      </c>
      <c r="M1442" s="1">
        <v>64</v>
      </c>
      <c r="N1442" s="1">
        <v>110</v>
      </c>
      <c r="O1442" s="1">
        <v>42</v>
      </c>
      <c r="P1442" s="1">
        <v>132</v>
      </c>
      <c r="Q1442" s="1">
        <v>84</v>
      </c>
      <c r="R1442" s="1">
        <v>97</v>
      </c>
      <c r="S1442" s="1">
        <v>11</v>
      </c>
      <c r="T1442" s="1">
        <v>3</v>
      </c>
      <c r="U1442" s="1">
        <v>0</v>
      </c>
      <c r="V1442" s="18">
        <v>168</v>
      </c>
    </row>
    <row r="1443" spans="2:22" x14ac:dyDescent="0.25">
      <c r="C1443" s="108" t="s">
        <v>56</v>
      </c>
      <c r="D1443" s="106" t="s">
        <v>21</v>
      </c>
      <c r="E1443" s="10" t="s">
        <v>57</v>
      </c>
      <c r="F1443" s="11"/>
      <c r="G1443" s="14">
        <v>465</v>
      </c>
      <c r="H1443" s="25">
        <v>428</v>
      </c>
      <c r="I1443" s="4">
        <v>294</v>
      </c>
      <c r="J1443" s="4">
        <v>309</v>
      </c>
      <c r="K1443" s="4">
        <v>316</v>
      </c>
      <c r="L1443" s="4">
        <v>409</v>
      </c>
      <c r="M1443" s="4">
        <v>203</v>
      </c>
      <c r="N1443" s="4">
        <v>335</v>
      </c>
      <c r="O1443" s="4">
        <v>132</v>
      </c>
      <c r="P1443" s="4">
        <v>356</v>
      </c>
      <c r="Q1443" s="4">
        <v>260</v>
      </c>
      <c r="R1443" s="4">
        <v>267</v>
      </c>
      <c r="S1443" s="4">
        <v>26</v>
      </c>
      <c r="T1443" s="4">
        <v>4</v>
      </c>
      <c r="U1443" s="4">
        <v>0</v>
      </c>
      <c r="V1443" s="27">
        <v>461</v>
      </c>
    </row>
    <row r="1444" spans="2:22" x14ac:dyDescent="0.25">
      <c r="C1444" s="112"/>
      <c r="D1444" s="107"/>
      <c r="E1444" s="9" t="s">
        <v>58</v>
      </c>
      <c r="F1444" s="12"/>
      <c r="G1444" s="8">
        <v>396</v>
      </c>
      <c r="H1444" s="16">
        <v>352</v>
      </c>
      <c r="I1444" s="1">
        <v>282</v>
      </c>
      <c r="J1444" s="1">
        <v>253</v>
      </c>
      <c r="K1444" s="1">
        <v>268</v>
      </c>
      <c r="L1444" s="1">
        <v>336</v>
      </c>
      <c r="M1444" s="1">
        <v>150</v>
      </c>
      <c r="N1444" s="1">
        <v>269</v>
      </c>
      <c r="O1444" s="1">
        <v>122</v>
      </c>
      <c r="P1444" s="1">
        <v>296</v>
      </c>
      <c r="Q1444" s="1">
        <v>227</v>
      </c>
      <c r="R1444" s="1">
        <v>218</v>
      </c>
      <c r="S1444" s="1">
        <v>13</v>
      </c>
      <c r="T1444" s="1">
        <v>7</v>
      </c>
      <c r="U1444" s="1">
        <v>1</v>
      </c>
      <c r="V1444" s="18">
        <v>388</v>
      </c>
    </row>
    <row r="1445" spans="2:22" x14ac:dyDescent="0.25">
      <c r="C1445" s="112"/>
      <c r="D1445" s="107"/>
      <c r="E1445" s="9" t="s">
        <v>59</v>
      </c>
      <c r="F1445" s="12"/>
      <c r="G1445" s="8">
        <v>90</v>
      </c>
      <c r="H1445" s="16">
        <v>85</v>
      </c>
      <c r="I1445" s="1">
        <v>55</v>
      </c>
      <c r="J1445" s="1">
        <v>50</v>
      </c>
      <c r="K1445" s="1">
        <v>63</v>
      </c>
      <c r="L1445" s="1">
        <v>82</v>
      </c>
      <c r="M1445" s="1">
        <v>32</v>
      </c>
      <c r="N1445" s="1">
        <v>55</v>
      </c>
      <c r="O1445" s="1">
        <v>25</v>
      </c>
      <c r="P1445" s="1">
        <v>66</v>
      </c>
      <c r="Q1445" s="1">
        <v>57</v>
      </c>
      <c r="R1445" s="1">
        <v>53</v>
      </c>
      <c r="S1445" s="1">
        <v>2</v>
      </c>
      <c r="T1445" s="1">
        <v>0</v>
      </c>
      <c r="U1445" s="1">
        <v>0</v>
      </c>
      <c r="V1445" s="18">
        <v>90</v>
      </c>
    </row>
    <row r="1446" spans="2:22" x14ac:dyDescent="0.25">
      <c r="C1446" s="112"/>
      <c r="D1446" s="107"/>
      <c r="E1446" s="9" t="s">
        <v>60</v>
      </c>
      <c r="F1446" s="12"/>
      <c r="G1446" s="8">
        <v>153</v>
      </c>
      <c r="H1446" s="16">
        <v>140</v>
      </c>
      <c r="I1446" s="1">
        <v>105</v>
      </c>
      <c r="J1446" s="1">
        <v>91</v>
      </c>
      <c r="K1446" s="1">
        <v>106</v>
      </c>
      <c r="L1446" s="1">
        <v>133</v>
      </c>
      <c r="M1446" s="1">
        <v>59</v>
      </c>
      <c r="N1446" s="1">
        <v>95</v>
      </c>
      <c r="O1446" s="1">
        <v>49</v>
      </c>
      <c r="P1446" s="1">
        <v>115</v>
      </c>
      <c r="Q1446" s="1">
        <v>106</v>
      </c>
      <c r="R1446" s="1">
        <v>88</v>
      </c>
      <c r="S1446" s="1">
        <v>8</v>
      </c>
      <c r="T1446" s="1">
        <v>1</v>
      </c>
      <c r="U1446" s="1">
        <v>0</v>
      </c>
      <c r="V1446" s="18">
        <v>152</v>
      </c>
    </row>
    <row r="1447" spans="2:22" x14ac:dyDescent="0.25">
      <c r="C1447" s="108" t="s">
        <v>61</v>
      </c>
      <c r="D1447" s="106" t="s">
        <v>21</v>
      </c>
      <c r="E1447" s="10" t="s">
        <v>62</v>
      </c>
      <c r="F1447" s="11"/>
      <c r="G1447" s="14">
        <v>205</v>
      </c>
      <c r="H1447" s="25">
        <v>184</v>
      </c>
      <c r="I1447" s="4">
        <v>130</v>
      </c>
      <c r="J1447" s="4">
        <v>131</v>
      </c>
      <c r="K1447" s="4">
        <v>137</v>
      </c>
      <c r="L1447" s="4">
        <v>187</v>
      </c>
      <c r="M1447" s="4">
        <v>79</v>
      </c>
      <c r="N1447" s="4">
        <v>148</v>
      </c>
      <c r="O1447" s="4">
        <v>63</v>
      </c>
      <c r="P1447" s="4">
        <v>150</v>
      </c>
      <c r="Q1447" s="4">
        <v>115</v>
      </c>
      <c r="R1447" s="4">
        <v>121</v>
      </c>
      <c r="S1447" s="4">
        <v>13</v>
      </c>
      <c r="T1447" s="4">
        <v>2</v>
      </c>
      <c r="U1447" s="4">
        <v>0</v>
      </c>
      <c r="V1447" s="27">
        <v>203</v>
      </c>
    </row>
    <row r="1448" spans="2:22" x14ac:dyDescent="0.25">
      <c r="C1448" s="109"/>
      <c r="D1448" s="107"/>
      <c r="E1448" s="9" t="s">
        <v>63</v>
      </c>
      <c r="F1448" s="12"/>
      <c r="G1448" s="8">
        <v>256</v>
      </c>
      <c r="H1448" s="16">
        <v>235</v>
      </c>
      <c r="I1448" s="1">
        <v>182</v>
      </c>
      <c r="J1448" s="1">
        <v>155</v>
      </c>
      <c r="K1448" s="1">
        <v>180</v>
      </c>
      <c r="L1448" s="1">
        <v>230</v>
      </c>
      <c r="M1448" s="1">
        <v>104</v>
      </c>
      <c r="N1448" s="1">
        <v>170</v>
      </c>
      <c r="O1448" s="1">
        <v>85</v>
      </c>
      <c r="P1448" s="1">
        <v>195</v>
      </c>
      <c r="Q1448" s="1">
        <v>165</v>
      </c>
      <c r="R1448" s="1">
        <v>143</v>
      </c>
      <c r="S1448" s="1">
        <v>9</v>
      </c>
      <c r="T1448" s="1">
        <v>2</v>
      </c>
      <c r="U1448" s="1">
        <v>1</v>
      </c>
      <c r="V1448" s="18">
        <v>253</v>
      </c>
    </row>
    <row r="1449" spans="2:22" x14ac:dyDescent="0.25">
      <c r="C1449" s="109"/>
      <c r="D1449" s="107"/>
      <c r="E1449" s="9" t="s">
        <v>64</v>
      </c>
      <c r="F1449" s="12"/>
      <c r="G1449" s="8">
        <v>404</v>
      </c>
      <c r="H1449" s="16">
        <v>369</v>
      </c>
      <c r="I1449" s="1">
        <v>260</v>
      </c>
      <c r="J1449" s="1">
        <v>253</v>
      </c>
      <c r="K1449" s="1">
        <v>269</v>
      </c>
      <c r="L1449" s="1">
        <v>344</v>
      </c>
      <c r="M1449" s="1">
        <v>155</v>
      </c>
      <c r="N1449" s="1">
        <v>266</v>
      </c>
      <c r="O1449" s="1">
        <v>113</v>
      </c>
      <c r="P1449" s="1">
        <v>312</v>
      </c>
      <c r="Q1449" s="1">
        <v>232</v>
      </c>
      <c r="R1449" s="1">
        <v>230</v>
      </c>
      <c r="S1449" s="1">
        <v>14</v>
      </c>
      <c r="T1449" s="1">
        <v>5</v>
      </c>
      <c r="U1449" s="1">
        <v>0</v>
      </c>
      <c r="V1449" s="18">
        <v>399</v>
      </c>
    </row>
    <row r="1450" spans="2:22" x14ac:dyDescent="0.25">
      <c r="C1450" s="113"/>
      <c r="D1450" s="110"/>
      <c r="E1450" s="56" t="s">
        <v>65</v>
      </c>
      <c r="F1450" s="48"/>
      <c r="G1450" s="61">
        <v>239</v>
      </c>
      <c r="H1450" s="65">
        <v>217</v>
      </c>
      <c r="I1450" s="35">
        <v>164</v>
      </c>
      <c r="J1450" s="35">
        <v>164</v>
      </c>
      <c r="K1450" s="35">
        <v>167</v>
      </c>
      <c r="L1450" s="35">
        <v>199</v>
      </c>
      <c r="M1450" s="35">
        <v>106</v>
      </c>
      <c r="N1450" s="35">
        <v>170</v>
      </c>
      <c r="O1450" s="35">
        <v>67</v>
      </c>
      <c r="P1450" s="35">
        <v>176</v>
      </c>
      <c r="Q1450" s="35">
        <v>138</v>
      </c>
      <c r="R1450" s="35">
        <v>132</v>
      </c>
      <c r="S1450" s="35">
        <v>13</v>
      </c>
      <c r="T1450" s="35">
        <v>3</v>
      </c>
      <c r="U1450" s="35">
        <v>0</v>
      </c>
      <c r="V1450" s="66">
        <v>236</v>
      </c>
    </row>
    <row r="1452" spans="2:22" x14ac:dyDescent="0.25">
      <c r="B1452" s="54" t="str">
        <f xml:space="preserve"> HYPERLINK("#'目次'!B24", "[18]")</f>
        <v>[18]</v>
      </c>
      <c r="C1452" s="42" t="s">
        <v>244</v>
      </c>
    </row>
    <row r="1455" spans="2:22" x14ac:dyDescent="0.25">
      <c r="C1455" s="42" t="s">
        <v>14</v>
      </c>
    </row>
    <row r="1456" spans="2:22" ht="50.4" x14ac:dyDescent="0.25">
      <c r="C1456" s="102"/>
      <c r="D1456" s="103"/>
      <c r="E1456" s="103"/>
      <c r="F1456" s="103"/>
      <c r="G1456" s="53" t="s">
        <v>15</v>
      </c>
      <c r="H1456" s="50" t="s">
        <v>245</v>
      </c>
      <c r="I1456" s="21" t="s">
        <v>246</v>
      </c>
      <c r="J1456" s="21" t="s">
        <v>247</v>
      </c>
      <c r="K1456" s="21" t="s">
        <v>248</v>
      </c>
      <c r="L1456" s="21" t="s">
        <v>249</v>
      </c>
      <c r="M1456" s="21" t="s">
        <v>250</v>
      </c>
      <c r="N1456" s="21" t="s">
        <v>183</v>
      </c>
      <c r="O1456" s="21" t="s">
        <v>251</v>
      </c>
      <c r="P1456" s="21" t="s">
        <v>38</v>
      </c>
      <c r="Q1456" s="57" t="s">
        <v>252</v>
      </c>
    </row>
    <row r="1457" spans="3:17" x14ac:dyDescent="0.25">
      <c r="C1457" s="104"/>
      <c r="D1457" s="105"/>
      <c r="E1457" s="105"/>
      <c r="F1457" s="105"/>
      <c r="G1457" s="47"/>
      <c r="H1457" s="60"/>
      <c r="I1457" s="22"/>
      <c r="J1457" s="22"/>
      <c r="K1457" s="22"/>
      <c r="L1457" s="22"/>
      <c r="M1457" s="22"/>
      <c r="N1457" s="22"/>
      <c r="O1457" s="22"/>
      <c r="P1457" s="22"/>
      <c r="Q1457" s="55"/>
    </row>
    <row r="1458" spans="3:17" x14ac:dyDescent="0.25">
      <c r="C1458" s="52"/>
      <c r="D1458" s="49"/>
      <c r="E1458" s="46" t="s">
        <v>15</v>
      </c>
      <c r="F1458" s="51"/>
      <c r="G1458" s="59">
        <v>1104</v>
      </c>
      <c r="H1458" s="31">
        <v>0</v>
      </c>
      <c r="I1458" s="31">
        <v>5</v>
      </c>
      <c r="J1458" s="31">
        <v>16</v>
      </c>
      <c r="K1458" s="31">
        <v>23</v>
      </c>
      <c r="L1458" s="31">
        <v>76</v>
      </c>
      <c r="M1458" s="31">
        <v>91</v>
      </c>
      <c r="N1458" s="31">
        <v>749</v>
      </c>
      <c r="O1458" s="31">
        <v>138</v>
      </c>
      <c r="P1458" s="31">
        <v>6</v>
      </c>
      <c r="Q1458" s="67">
        <v>960</v>
      </c>
    </row>
    <row r="1459" spans="3:17" x14ac:dyDescent="0.25">
      <c r="C1459" s="111" t="s">
        <v>20</v>
      </c>
      <c r="D1459" s="106" t="s">
        <v>21</v>
      </c>
      <c r="E1459" s="10" t="s">
        <v>22</v>
      </c>
      <c r="F1459" s="11"/>
      <c r="G1459" s="14">
        <v>543</v>
      </c>
      <c r="H1459" s="25">
        <v>0</v>
      </c>
      <c r="I1459" s="4">
        <v>3</v>
      </c>
      <c r="J1459" s="4">
        <v>8</v>
      </c>
      <c r="K1459" s="4">
        <v>9</v>
      </c>
      <c r="L1459" s="4">
        <v>35</v>
      </c>
      <c r="M1459" s="4">
        <v>44</v>
      </c>
      <c r="N1459" s="4">
        <v>375</v>
      </c>
      <c r="O1459" s="4">
        <v>68</v>
      </c>
      <c r="P1459" s="4">
        <v>1</v>
      </c>
      <c r="Q1459" s="27">
        <v>474</v>
      </c>
    </row>
    <row r="1460" spans="3:17" x14ac:dyDescent="0.25">
      <c r="C1460" s="112"/>
      <c r="D1460" s="107"/>
      <c r="E1460" s="9" t="s">
        <v>23</v>
      </c>
      <c r="F1460" s="12"/>
      <c r="G1460" s="8">
        <v>561</v>
      </c>
      <c r="H1460" s="16">
        <v>0</v>
      </c>
      <c r="I1460" s="1">
        <v>2</v>
      </c>
      <c r="J1460" s="1">
        <v>8</v>
      </c>
      <c r="K1460" s="1">
        <v>14</v>
      </c>
      <c r="L1460" s="1">
        <v>41</v>
      </c>
      <c r="M1460" s="1">
        <v>47</v>
      </c>
      <c r="N1460" s="1">
        <v>374</v>
      </c>
      <c r="O1460" s="1">
        <v>70</v>
      </c>
      <c r="P1460" s="1">
        <v>5</v>
      </c>
      <c r="Q1460" s="18">
        <v>486</v>
      </c>
    </row>
    <row r="1461" spans="3:17" x14ac:dyDescent="0.25">
      <c r="C1461" s="108" t="s">
        <v>24</v>
      </c>
      <c r="D1461" s="108" t="s">
        <v>25</v>
      </c>
      <c r="E1461" s="10" t="s">
        <v>26</v>
      </c>
      <c r="F1461" s="11"/>
      <c r="G1461" s="14">
        <v>261</v>
      </c>
      <c r="H1461" s="25">
        <v>0</v>
      </c>
      <c r="I1461" s="4">
        <v>3</v>
      </c>
      <c r="J1461" s="4">
        <v>1</v>
      </c>
      <c r="K1461" s="4">
        <v>7</v>
      </c>
      <c r="L1461" s="4">
        <v>18</v>
      </c>
      <c r="M1461" s="4">
        <v>22</v>
      </c>
      <c r="N1461" s="4">
        <v>160</v>
      </c>
      <c r="O1461" s="4">
        <v>48</v>
      </c>
      <c r="P1461" s="4">
        <v>2</v>
      </c>
      <c r="Q1461" s="27">
        <v>211</v>
      </c>
    </row>
    <row r="1462" spans="3:17" x14ac:dyDescent="0.25">
      <c r="C1462" s="112"/>
      <c r="D1462" s="109"/>
      <c r="E1462" s="9" t="s">
        <v>27</v>
      </c>
      <c r="F1462" s="12"/>
      <c r="G1462" s="8">
        <v>267</v>
      </c>
      <c r="H1462" s="16">
        <v>0</v>
      </c>
      <c r="I1462" s="1">
        <v>0</v>
      </c>
      <c r="J1462" s="1">
        <v>4</v>
      </c>
      <c r="K1462" s="1">
        <v>2</v>
      </c>
      <c r="L1462" s="1">
        <v>9</v>
      </c>
      <c r="M1462" s="1">
        <v>17</v>
      </c>
      <c r="N1462" s="1">
        <v>204</v>
      </c>
      <c r="O1462" s="1">
        <v>31</v>
      </c>
      <c r="P1462" s="1">
        <v>0</v>
      </c>
      <c r="Q1462" s="18">
        <v>236</v>
      </c>
    </row>
    <row r="1463" spans="3:17" x14ac:dyDescent="0.25">
      <c r="C1463" s="112"/>
      <c r="D1463" s="109"/>
      <c r="E1463" s="9" t="s">
        <v>28</v>
      </c>
      <c r="F1463" s="12"/>
      <c r="G1463" s="8">
        <v>261</v>
      </c>
      <c r="H1463" s="16">
        <v>0</v>
      </c>
      <c r="I1463" s="1">
        <v>1</v>
      </c>
      <c r="J1463" s="1">
        <v>9</v>
      </c>
      <c r="K1463" s="1">
        <v>9</v>
      </c>
      <c r="L1463" s="1">
        <v>24</v>
      </c>
      <c r="M1463" s="1">
        <v>23</v>
      </c>
      <c r="N1463" s="1">
        <v>164</v>
      </c>
      <c r="O1463" s="1">
        <v>28</v>
      </c>
      <c r="P1463" s="1">
        <v>3</v>
      </c>
      <c r="Q1463" s="18">
        <v>230</v>
      </c>
    </row>
    <row r="1464" spans="3:17" x14ac:dyDescent="0.25">
      <c r="C1464" s="112"/>
      <c r="D1464" s="109"/>
      <c r="E1464" s="9" t="s">
        <v>29</v>
      </c>
      <c r="F1464" s="12"/>
      <c r="G1464" s="8">
        <v>195</v>
      </c>
      <c r="H1464" s="16">
        <v>0</v>
      </c>
      <c r="I1464" s="1">
        <v>1</v>
      </c>
      <c r="J1464" s="1">
        <v>1</v>
      </c>
      <c r="K1464" s="1">
        <v>2</v>
      </c>
      <c r="L1464" s="1">
        <v>14</v>
      </c>
      <c r="M1464" s="1">
        <v>18</v>
      </c>
      <c r="N1464" s="1">
        <v>140</v>
      </c>
      <c r="O1464" s="1">
        <v>19</v>
      </c>
      <c r="P1464" s="1">
        <v>0</v>
      </c>
      <c r="Q1464" s="18">
        <v>176</v>
      </c>
    </row>
    <row r="1465" spans="3:17" x14ac:dyDescent="0.25">
      <c r="C1465" s="112"/>
      <c r="D1465" s="109"/>
      <c r="E1465" s="9" t="s">
        <v>30</v>
      </c>
      <c r="F1465" s="12"/>
      <c r="G1465" s="8">
        <v>120</v>
      </c>
      <c r="H1465" s="16">
        <v>0</v>
      </c>
      <c r="I1465" s="1">
        <v>0</v>
      </c>
      <c r="J1465" s="1">
        <v>1</v>
      </c>
      <c r="K1465" s="1">
        <v>3</v>
      </c>
      <c r="L1465" s="1">
        <v>11</v>
      </c>
      <c r="M1465" s="1">
        <v>11</v>
      </c>
      <c r="N1465" s="1">
        <v>81</v>
      </c>
      <c r="O1465" s="1">
        <v>12</v>
      </c>
      <c r="P1465" s="1">
        <v>1</v>
      </c>
      <c r="Q1465" s="18">
        <v>107</v>
      </c>
    </row>
    <row r="1466" spans="3:17" x14ac:dyDescent="0.25">
      <c r="C1466" s="112"/>
      <c r="D1466" s="109"/>
      <c r="E1466" s="9" t="s">
        <v>31</v>
      </c>
      <c r="F1466" s="12"/>
      <c r="G1466" s="8">
        <v>843</v>
      </c>
      <c r="H1466" s="16">
        <v>0</v>
      </c>
      <c r="I1466" s="1">
        <v>2</v>
      </c>
      <c r="J1466" s="1">
        <v>15</v>
      </c>
      <c r="K1466" s="1">
        <v>16</v>
      </c>
      <c r="L1466" s="1">
        <v>58</v>
      </c>
      <c r="M1466" s="1">
        <v>69</v>
      </c>
      <c r="N1466" s="1">
        <v>589</v>
      </c>
      <c r="O1466" s="1">
        <v>90</v>
      </c>
      <c r="P1466" s="1">
        <v>4</v>
      </c>
      <c r="Q1466" s="18">
        <v>749</v>
      </c>
    </row>
    <row r="1467" spans="3:17" x14ac:dyDescent="0.25">
      <c r="C1467" s="112"/>
      <c r="D1467" s="109"/>
      <c r="E1467" s="9" t="s">
        <v>32</v>
      </c>
      <c r="F1467" s="12"/>
      <c r="G1467" s="8">
        <v>315</v>
      </c>
      <c r="H1467" s="16">
        <v>0</v>
      </c>
      <c r="I1467" s="1">
        <v>1</v>
      </c>
      <c r="J1467" s="1">
        <v>2</v>
      </c>
      <c r="K1467" s="1">
        <v>5</v>
      </c>
      <c r="L1467" s="1">
        <v>25</v>
      </c>
      <c r="M1467" s="1">
        <v>29</v>
      </c>
      <c r="N1467" s="1">
        <v>221</v>
      </c>
      <c r="O1467" s="1">
        <v>31</v>
      </c>
      <c r="P1467" s="1">
        <v>1</v>
      </c>
      <c r="Q1467" s="18">
        <v>283</v>
      </c>
    </row>
    <row r="1468" spans="3:17" x14ac:dyDescent="0.25">
      <c r="C1468" s="112"/>
      <c r="D1468" s="108" t="s">
        <v>22</v>
      </c>
      <c r="E1468" s="10" t="s">
        <v>26</v>
      </c>
      <c r="F1468" s="11"/>
      <c r="G1468" s="14">
        <v>120</v>
      </c>
      <c r="H1468" s="25">
        <v>0</v>
      </c>
      <c r="I1468" s="4">
        <v>2</v>
      </c>
      <c r="J1468" s="4">
        <v>1</v>
      </c>
      <c r="K1468" s="4">
        <v>3</v>
      </c>
      <c r="L1468" s="4">
        <v>2</v>
      </c>
      <c r="M1468" s="4">
        <v>7</v>
      </c>
      <c r="N1468" s="4">
        <v>84</v>
      </c>
      <c r="O1468" s="4">
        <v>21</v>
      </c>
      <c r="P1468" s="4">
        <v>0</v>
      </c>
      <c r="Q1468" s="27">
        <v>99</v>
      </c>
    </row>
    <row r="1469" spans="3:17" x14ac:dyDescent="0.25">
      <c r="C1469" s="112"/>
      <c r="D1469" s="109"/>
      <c r="E1469" s="9" t="s">
        <v>27</v>
      </c>
      <c r="F1469" s="12"/>
      <c r="G1469" s="8">
        <v>159</v>
      </c>
      <c r="H1469" s="16">
        <v>0</v>
      </c>
      <c r="I1469" s="1">
        <v>0</v>
      </c>
      <c r="J1469" s="1">
        <v>2</v>
      </c>
      <c r="K1469" s="1">
        <v>2</v>
      </c>
      <c r="L1469" s="1">
        <v>7</v>
      </c>
      <c r="M1469" s="1">
        <v>8</v>
      </c>
      <c r="N1469" s="1">
        <v>118</v>
      </c>
      <c r="O1469" s="1">
        <v>22</v>
      </c>
      <c r="P1469" s="1">
        <v>0</v>
      </c>
      <c r="Q1469" s="18">
        <v>137</v>
      </c>
    </row>
    <row r="1470" spans="3:17" x14ac:dyDescent="0.25">
      <c r="C1470" s="112"/>
      <c r="D1470" s="109"/>
      <c r="E1470" s="9" t="s">
        <v>28</v>
      </c>
      <c r="F1470" s="12"/>
      <c r="G1470" s="8">
        <v>113</v>
      </c>
      <c r="H1470" s="16">
        <v>0</v>
      </c>
      <c r="I1470" s="1">
        <v>0</v>
      </c>
      <c r="J1470" s="1">
        <v>4</v>
      </c>
      <c r="K1470" s="1">
        <v>1</v>
      </c>
      <c r="L1470" s="1">
        <v>11</v>
      </c>
      <c r="M1470" s="1">
        <v>12</v>
      </c>
      <c r="N1470" s="1">
        <v>72</v>
      </c>
      <c r="O1470" s="1">
        <v>12</v>
      </c>
      <c r="P1470" s="1">
        <v>1</v>
      </c>
      <c r="Q1470" s="18">
        <v>100</v>
      </c>
    </row>
    <row r="1471" spans="3:17" x14ac:dyDescent="0.25">
      <c r="C1471" s="112"/>
      <c r="D1471" s="109"/>
      <c r="E1471" s="9" t="s">
        <v>29</v>
      </c>
      <c r="F1471" s="12"/>
      <c r="G1471" s="8">
        <v>94</v>
      </c>
      <c r="H1471" s="16">
        <v>0</v>
      </c>
      <c r="I1471" s="1">
        <v>1</v>
      </c>
      <c r="J1471" s="1">
        <v>1</v>
      </c>
      <c r="K1471" s="1">
        <v>1</v>
      </c>
      <c r="L1471" s="1">
        <v>9</v>
      </c>
      <c r="M1471" s="1">
        <v>10</v>
      </c>
      <c r="N1471" s="1">
        <v>64</v>
      </c>
      <c r="O1471" s="1">
        <v>8</v>
      </c>
      <c r="P1471" s="1">
        <v>0</v>
      </c>
      <c r="Q1471" s="18">
        <v>86</v>
      </c>
    </row>
    <row r="1472" spans="3:17" x14ac:dyDescent="0.25">
      <c r="C1472" s="112"/>
      <c r="D1472" s="109"/>
      <c r="E1472" s="9" t="s">
        <v>30</v>
      </c>
      <c r="F1472" s="12"/>
      <c r="G1472" s="8">
        <v>57</v>
      </c>
      <c r="H1472" s="16">
        <v>0</v>
      </c>
      <c r="I1472" s="1">
        <v>0</v>
      </c>
      <c r="J1472" s="1">
        <v>0</v>
      </c>
      <c r="K1472" s="1">
        <v>2</v>
      </c>
      <c r="L1472" s="1">
        <v>6</v>
      </c>
      <c r="M1472" s="1">
        <v>7</v>
      </c>
      <c r="N1472" s="1">
        <v>37</v>
      </c>
      <c r="O1472" s="1">
        <v>5</v>
      </c>
      <c r="P1472" s="1">
        <v>0</v>
      </c>
      <c r="Q1472" s="18">
        <v>52</v>
      </c>
    </row>
    <row r="1473" spans="3:17" x14ac:dyDescent="0.25">
      <c r="C1473" s="112"/>
      <c r="D1473" s="109"/>
      <c r="E1473" s="9" t="s">
        <v>31</v>
      </c>
      <c r="F1473" s="12"/>
      <c r="G1473" s="8">
        <v>423</v>
      </c>
      <c r="H1473" s="16">
        <v>0</v>
      </c>
      <c r="I1473" s="1">
        <v>1</v>
      </c>
      <c r="J1473" s="1">
        <v>7</v>
      </c>
      <c r="K1473" s="1">
        <v>6</v>
      </c>
      <c r="L1473" s="1">
        <v>33</v>
      </c>
      <c r="M1473" s="1">
        <v>37</v>
      </c>
      <c r="N1473" s="1">
        <v>291</v>
      </c>
      <c r="O1473" s="1">
        <v>47</v>
      </c>
      <c r="P1473" s="1">
        <v>1</v>
      </c>
      <c r="Q1473" s="18">
        <v>375</v>
      </c>
    </row>
    <row r="1474" spans="3:17" x14ac:dyDescent="0.25">
      <c r="C1474" s="112"/>
      <c r="D1474" s="109"/>
      <c r="E1474" s="9" t="s">
        <v>32</v>
      </c>
      <c r="F1474" s="12"/>
      <c r="G1474" s="8">
        <v>151</v>
      </c>
      <c r="H1474" s="16">
        <v>0</v>
      </c>
      <c r="I1474" s="1">
        <v>1</v>
      </c>
      <c r="J1474" s="1">
        <v>1</v>
      </c>
      <c r="K1474" s="1">
        <v>3</v>
      </c>
      <c r="L1474" s="1">
        <v>15</v>
      </c>
      <c r="M1474" s="1">
        <v>17</v>
      </c>
      <c r="N1474" s="1">
        <v>101</v>
      </c>
      <c r="O1474" s="1">
        <v>13</v>
      </c>
      <c r="P1474" s="1">
        <v>0</v>
      </c>
      <c r="Q1474" s="18">
        <v>138</v>
      </c>
    </row>
    <row r="1475" spans="3:17" x14ac:dyDescent="0.25">
      <c r="C1475" s="112"/>
      <c r="D1475" s="108" t="s">
        <v>23</v>
      </c>
      <c r="E1475" s="10" t="s">
        <v>26</v>
      </c>
      <c r="F1475" s="11"/>
      <c r="G1475" s="14">
        <v>141</v>
      </c>
      <c r="H1475" s="25">
        <v>0</v>
      </c>
      <c r="I1475" s="4">
        <v>1</v>
      </c>
      <c r="J1475" s="4">
        <v>0</v>
      </c>
      <c r="K1475" s="4">
        <v>4</v>
      </c>
      <c r="L1475" s="4">
        <v>16</v>
      </c>
      <c r="M1475" s="4">
        <v>15</v>
      </c>
      <c r="N1475" s="4">
        <v>76</v>
      </c>
      <c r="O1475" s="4">
        <v>27</v>
      </c>
      <c r="P1475" s="4">
        <v>2</v>
      </c>
      <c r="Q1475" s="27">
        <v>112</v>
      </c>
    </row>
    <row r="1476" spans="3:17" x14ac:dyDescent="0.25">
      <c r="C1476" s="112"/>
      <c r="D1476" s="109"/>
      <c r="E1476" s="9" t="s">
        <v>27</v>
      </c>
      <c r="F1476" s="12"/>
      <c r="G1476" s="8">
        <v>108</v>
      </c>
      <c r="H1476" s="16">
        <v>0</v>
      </c>
      <c r="I1476" s="1">
        <v>0</v>
      </c>
      <c r="J1476" s="1">
        <v>2</v>
      </c>
      <c r="K1476" s="1">
        <v>0</v>
      </c>
      <c r="L1476" s="1">
        <v>2</v>
      </c>
      <c r="M1476" s="1">
        <v>9</v>
      </c>
      <c r="N1476" s="1">
        <v>86</v>
      </c>
      <c r="O1476" s="1">
        <v>9</v>
      </c>
      <c r="P1476" s="1">
        <v>0</v>
      </c>
      <c r="Q1476" s="18">
        <v>99</v>
      </c>
    </row>
    <row r="1477" spans="3:17" x14ac:dyDescent="0.25">
      <c r="C1477" s="112"/>
      <c r="D1477" s="109"/>
      <c r="E1477" s="9" t="s">
        <v>28</v>
      </c>
      <c r="F1477" s="12"/>
      <c r="G1477" s="8">
        <v>148</v>
      </c>
      <c r="H1477" s="16">
        <v>0</v>
      </c>
      <c r="I1477" s="1">
        <v>1</v>
      </c>
      <c r="J1477" s="1">
        <v>5</v>
      </c>
      <c r="K1477" s="1">
        <v>8</v>
      </c>
      <c r="L1477" s="1">
        <v>13</v>
      </c>
      <c r="M1477" s="1">
        <v>11</v>
      </c>
      <c r="N1477" s="1">
        <v>92</v>
      </c>
      <c r="O1477" s="1">
        <v>16</v>
      </c>
      <c r="P1477" s="1">
        <v>2</v>
      </c>
      <c r="Q1477" s="18">
        <v>130</v>
      </c>
    </row>
    <row r="1478" spans="3:17" x14ac:dyDescent="0.25">
      <c r="C1478" s="112"/>
      <c r="D1478" s="109"/>
      <c r="E1478" s="9" t="s">
        <v>29</v>
      </c>
      <c r="F1478" s="12"/>
      <c r="G1478" s="8">
        <v>101</v>
      </c>
      <c r="H1478" s="16">
        <v>0</v>
      </c>
      <c r="I1478" s="1">
        <v>0</v>
      </c>
      <c r="J1478" s="1">
        <v>0</v>
      </c>
      <c r="K1478" s="1">
        <v>1</v>
      </c>
      <c r="L1478" s="1">
        <v>5</v>
      </c>
      <c r="M1478" s="1">
        <v>8</v>
      </c>
      <c r="N1478" s="1">
        <v>76</v>
      </c>
      <c r="O1478" s="1">
        <v>11</v>
      </c>
      <c r="P1478" s="1">
        <v>0</v>
      </c>
      <c r="Q1478" s="18">
        <v>90</v>
      </c>
    </row>
    <row r="1479" spans="3:17" x14ac:dyDescent="0.25">
      <c r="C1479" s="112"/>
      <c r="D1479" s="109"/>
      <c r="E1479" s="9" t="s">
        <v>30</v>
      </c>
      <c r="F1479" s="12"/>
      <c r="G1479" s="8">
        <v>63</v>
      </c>
      <c r="H1479" s="16">
        <v>0</v>
      </c>
      <c r="I1479" s="1">
        <v>0</v>
      </c>
      <c r="J1479" s="1">
        <v>1</v>
      </c>
      <c r="K1479" s="1">
        <v>1</v>
      </c>
      <c r="L1479" s="1">
        <v>5</v>
      </c>
      <c r="M1479" s="1">
        <v>4</v>
      </c>
      <c r="N1479" s="1">
        <v>44</v>
      </c>
      <c r="O1479" s="1">
        <v>7</v>
      </c>
      <c r="P1479" s="1">
        <v>1</v>
      </c>
      <c r="Q1479" s="18">
        <v>55</v>
      </c>
    </row>
    <row r="1480" spans="3:17" x14ac:dyDescent="0.25">
      <c r="C1480" s="112"/>
      <c r="D1480" s="109"/>
      <c r="E1480" s="9" t="s">
        <v>31</v>
      </c>
      <c r="F1480" s="12"/>
      <c r="G1480" s="8">
        <v>420</v>
      </c>
      <c r="H1480" s="16">
        <v>0</v>
      </c>
      <c r="I1480" s="1">
        <v>1</v>
      </c>
      <c r="J1480" s="1">
        <v>8</v>
      </c>
      <c r="K1480" s="1">
        <v>10</v>
      </c>
      <c r="L1480" s="1">
        <v>25</v>
      </c>
      <c r="M1480" s="1">
        <v>32</v>
      </c>
      <c r="N1480" s="1">
        <v>298</v>
      </c>
      <c r="O1480" s="1">
        <v>43</v>
      </c>
      <c r="P1480" s="1">
        <v>3</v>
      </c>
      <c r="Q1480" s="18">
        <v>374</v>
      </c>
    </row>
    <row r="1481" spans="3:17" x14ac:dyDescent="0.25">
      <c r="C1481" s="112"/>
      <c r="D1481" s="109"/>
      <c r="E1481" s="9" t="s">
        <v>32</v>
      </c>
      <c r="F1481" s="12"/>
      <c r="G1481" s="8">
        <v>164</v>
      </c>
      <c r="H1481" s="16">
        <v>0</v>
      </c>
      <c r="I1481" s="1">
        <v>0</v>
      </c>
      <c r="J1481" s="1">
        <v>1</v>
      </c>
      <c r="K1481" s="1">
        <v>2</v>
      </c>
      <c r="L1481" s="1">
        <v>10</v>
      </c>
      <c r="M1481" s="1">
        <v>12</v>
      </c>
      <c r="N1481" s="1">
        <v>120</v>
      </c>
      <c r="O1481" s="1">
        <v>18</v>
      </c>
      <c r="P1481" s="1">
        <v>1</v>
      </c>
      <c r="Q1481" s="18">
        <v>145</v>
      </c>
    </row>
    <row r="1482" spans="3:17" ht="25.2" x14ac:dyDescent="0.25">
      <c r="C1482" s="108" t="s">
        <v>33</v>
      </c>
      <c r="D1482" s="108" t="s">
        <v>25</v>
      </c>
      <c r="E1482" s="10" t="s">
        <v>34</v>
      </c>
      <c r="F1482" s="11"/>
      <c r="G1482" s="14">
        <v>93</v>
      </c>
      <c r="H1482" s="25">
        <v>0</v>
      </c>
      <c r="I1482" s="4">
        <v>0</v>
      </c>
      <c r="J1482" s="4">
        <v>1</v>
      </c>
      <c r="K1482" s="4">
        <v>1</v>
      </c>
      <c r="L1482" s="4">
        <v>10</v>
      </c>
      <c r="M1482" s="4">
        <v>10</v>
      </c>
      <c r="N1482" s="4">
        <v>58</v>
      </c>
      <c r="O1482" s="4">
        <v>13</v>
      </c>
      <c r="P1482" s="4">
        <v>0</v>
      </c>
      <c r="Q1482" s="27">
        <v>80</v>
      </c>
    </row>
    <row r="1483" spans="3:17" ht="25.2" x14ac:dyDescent="0.25">
      <c r="C1483" s="112"/>
      <c r="D1483" s="109"/>
      <c r="E1483" s="9" t="s">
        <v>35</v>
      </c>
      <c r="F1483" s="12"/>
      <c r="G1483" s="8">
        <v>623</v>
      </c>
      <c r="H1483" s="16">
        <v>0</v>
      </c>
      <c r="I1483" s="1">
        <v>4</v>
      </c>
      <c r="J1483" s="1">
        <v>8</v>
      </c>
      <c r="K1483" s="1">
        <v>16</v>
      </c>
      <c r="L1483" s="1">
        <v>39</v>
      </c>
      <c r="M1483" s="1">
        <v>45</v>
      </c>
      <c r="N1483" s="1">
        <v>431</v>
      </c>
      <c r="O1483" s="1">
        <v>77</v>
      </c>
      <c r="P1483" s="1">
        <v>3</v>
      </c>
      <c r="Q1483" s="18">
        <v>543</v>
      </c>
    </row>
    <row r="1484" spans="3:17" ht="25.2" x14ac:dyDescent="0.25">
      <c r="C1484" s="112"/>
      <c r="D1484" s="109"/>
      <c r="E1484" s="9" t="s">
        <v>36</v>
      </c>
      <c r="F1484" s="12"/>
      <c r="G1484" s="8">
        <v>207</v>
      </c>
      <c r="H1484" s="16">
        <v>0</v>
      </c>
      <c r="I1484" s="1">
        <v>0</v>
      </c>
      <c r="J1484" s="1">
        <v>3</v>
      </c>
      <c r="K1484" s="1">
        <v>5</v>
      </c>
      <c r="L1484" s="1">
        <v>10</v>
      </c>
      <c r="M1484" s="1">
        <v>20</v>
      </c>
      <c r="N1484" s="1">
        <v>139</v>
      </c>
      <c r="O1484" s="1">
        <v>28</v>
      </c>
      <c r="P1484" s="1">
        <v>2</v>
      </c>
      <c r="Q1484" s="18">
        <v>177</v>
      </c>
    </row>
    <row r="1485" spans="3:17" ht="25.2" x14ac:dyDescent="0.25">
      <c r="C1485" s="112"/>
      <c r="D1485" s="109"/>
      <c r="E1485" s="9" t="s">
        <v>37</v>
      </c>
      <c r="F1485" s="12"/>
      <c r="G1485" s="8">
        <v>178</v>
      </c>
      <c r="H1485" s="16">
        <v>0</v>
      </c>
      <c r="I1485" s="1">
        <v>0</v>
      </c>
      <c r="J1485" s="1">
        <v>4</v>
      </c>
      <c r="K1485" s="1">
        <v>1</v>
      </c>
      <c r="L1485" s="1">
        <v>17</v>
      </c>
      <c r="M1485" s="1">
        <v>15</v>
      </c>
      <c r="N1485" s="1">
        <v>120</v>
      </c>
      <c r="O1485" s="1">
        <v>20</v>
      </c>
      <c r="P1485" s="1">
        <v>1</v>
      </c>
      <c r="Q1485" s="18">
        <v>157</v>
      </c>
    </row>
    <row r="1486" spans="3:17" x14ac:dyDescent="0.25">
      <c r="C1486" s="112"/>
      <c r="D1486" s="109"/>
      <c r="E1486" s="9" t="s">
        <v>38</v>
      </c>
      <c r="F1486" s="12"/>
      <c r="G1486" s="13">
        <v>3</v>
      </c>
      <c r="H1486" s="24">
        <v>0</v>
      </c>
      <c r="I1486" s="3">
        <v>1</v>
      </c>
      <c r="J1486" s="3">
        <v>0</v>
      </c>
      <c r="K1486" s="3">
        <v>0</v>
      </c>
      <c r="L1486" s="3">
        <v>0</v>
      </c>
      <c r="M1486" s="3">
        <v>1</v>
      </c>
      <c r="N1486" s="3">
        <v>1</v>
      </c>
      <c r="O1486" s="3">
        <v>0</v>
      </c>
      <c r="P1486" s="3">
        <v>0</v>
      </c>
      <c r="Q1486" s="26">
        <v>3</v>
      </c>
    </row>
    <row r="1487" spans="3:17" ht="25.2" x14ac:dyDescent="0.25">
      <c r="C1487" s="112"/>
      <c r="D1487" s="108" t="s">
        <v>22</v>
      </c>
      <c r="E1487" s="10" t="s">
        <v>34</v>
      </c>
      <c r="F1487" s="11"/>
      <c r="G1487" s="40">
        <v>48</v>
      </c>
      <c r="H1487" s="44">
        <v>0</v>
      </c>
      <c r="I1487" s="19">
        <v>0</v>
      </c>
      <c r="J1487" s="19">
        <v>1</v>
      </c>
      <c r="K1487" s="19">
        <v>0</v>
      </c>
      <c r="L1487" s="19">
        <v>2</v>
      </c>
      <c r="M1487" s="19">
        <v>4</v>
      </c>
      <c r="N1487" s="19">
        <v>33</v>
      </c>
      <c r="O1487" s="19">
        <v>8</v>
      </c>
      <c r="P1487" s="19">
        <v>0</v>
      </c>
      <c r="Q1487" s="45">
        <v>40</v>
      </c>
    </row>
    <row r="1488" spans="3:17" ht="25.2" x14ac:dyDescent="0.25">
      <c r="C1488" s="112"/>
      <c r="D1488" s="109"/>
      <c r="E1488" s="9" t="s">
        <v>35</v>
      </c>
      <c r="F1488" s="12"/>
      <c r="G1488" s="8">
        <v>365</v>
      </c>
      <c r="H1488" s="16">
        <v>0</v>
      </c>
      <c r="I1488" s="1">
        <v>3</v>
      </c>
      <c r="J1488" s="1">
        <v>6</v>
      </c>
      <c r="K1488" s="1">
        <v>6</v>
      </c>
      <c r="L1488" s="1">
        <v>26</v>
      </c>
      <c r="M1488" s="1">
        <v>28</v>
      </c>
      <c r="N1488" s="1">
        <v>250</v>
      </c>
      <c r="O1488" s="1">
        <v>45</v>
      </c>
      <c r="P1488" s="1">
        <v>1</v>
      </c>
      <c r="Q1488" s="18">
        <v>319</v>
      </c>
    </row>
    <row r="1489" spans="3:17" ht="25.2" x14ac:dyDescent="0.25">
      <c r="C1489" s="112"/>
      <c r="D1489" s="109"/>
      <c r="E1489" s="9" t="s">
        <v>36</v>
      </c>
      <c r="F1489" s="12"/>
      <c r="G1489" s="8">
        <v>80</v>
      </c>
      <c r="H1489" s="16">
        <v>0</v>
      </c>
      <c r="I1489" s="1">
        <v>0</v>
      </c>
      <c r="J1489" s="1">
        <v>1</v>
      </c>
      <c r="K1489" s="1">
        <v>2</v>
      </c>
      <c r="L1489" s="1">
        <v>3</v>
      </c>
      <c r="M1489" s="1">
        <v>8</v>
      </c>
      <c r="N1489" s="1">
        <v>53</v>
      </c>
      <c r="O1489" s="1">
        <v>13</v>
      </c>
      <c r="P1489" s="1">
        <v>0</v>
      </c>
      <c r="Q1489" s="18">
        <v>67</v>
      </c>
    </row>
    <row r="1490" spans="3:17" ht="25.2" x14ac:dyDescent="0.25">
      <c r="C1490" s="112"/>
      <c r="D1490" s="109"/>
      <c r="E1490" s="9" t="s">
        <v>37</v>
      </c>
      <c r="F1490" s="12"/>
      <c r="G1490" s="13">
        <v>49</v>
      </c>
      <c r="H1490" s="24">
        <v>0</v>
      </c>
      <c r="I1490" s="3">
        <v>0</v>
      </c>
      <c r="J1490" s="3">
        <v>0</v>
      </c>
      <c r="K1490" s="3">
        <v>1</v>
      </c>
      <c r="L1490" s="3">
        <v>4</v>
      </c>
      <c r="M1490" s="3">
        <v>4</v>
      </c>
      <c r="N1490" s="3">
        <v>38</v>
      </c>
      <c r="O1490" s="3">
        <v>2</v>
      </c>
      <c r="P1490" s="3">
        <v>0</v>
      </c>
      <c r="Q1490" s="26">
        <v>47</v>
      </c>
    </row>
    <row r="1491" spans="3:17" x14ac:dyDescent="0.25">
      <c r="C1491" s="112"/>
      <c r="D1491" s="109"/>
      <c r="E1491" s="9" t="s">
        <v>38</v>
      </c>
      <c r="F1491" s="12"/>
      <c r="G1491" s="13">
        <v>1</v>
      </c>
      <c r="H1491" s="24">
        <v>0</v>
      </c>
      <c r="I1491" s="3">
        <v>0</v>
      </c>
      <c r="J1491" s="3">
        <v>0</v>
      </c>
      <c r="K1491" s="3">
        <v>0</v>
      </c>
      <c r="L1491" s="3">
        <v>0</v>
      </c>
      <c r="M1491" s="3">
        <v>0</v>
      </c>
      <c r="N1491" s="3">
        <v>1</v>
      </c>
      <c r="O1491" s="3">
        <v>0</v>
      </c>
      <c r="P1491" s="3">
        <v>0</v>
      </c>
      <c r="Q1491" s="26">
        <v>1</v>
      </c>
    </row>
    <row r="1492" spans="3:17" ht="25.2" x14ac:dyDescent="0.25">
      <c r="C1492" s="112"/>
      <c r="D1492" s="108" t="s">
        <v>23</v>
      </c>
      <c r="E1492" s="10" t="s">
        <v>34</v>
      </c>
      <c r="F1492" s="11"/>
      <c r="G1492" s="40">
        <v>45</v>
      </c>
      <c r="H1492" s="44">
        <v>0</v>
      </c>
      <c r="I1492" s="19">
        <v>0</v>
      </c>
      <c r="J1492" s="19">
        <v>0</v>
      </c>
      <c r="K1492" s="19">
        <v>1</v>
      </c>
      <c r="L1492" s="19">
        <v>8</v>
      </c>
      <c r="M1492" s="19">
        <v>6</v>
      </c>
      <c r="N1492" s="19">
        <v>25</v>
      </c>
      <c r="O1492" s="19">
        <v>5</v>
      </c>
      <c r="P1492" s="19">
        <v>0</v>
      </c>
      <c r="Q1492" s="45">
        <v>40</v>
      </c>
    </row>
    <row r="1493" spans="3:17" ht="25.2" x14ac:dyDescent="0.25">
      <c r="C1493" s="112"/>
      <c r="D1493" s="109"/>
      <c r="E1493" s="9" t="s">
        <v>35</v>
      </c>
      <c r="F1493" s="12"/>
      <c r="G1493" s="8">
        <v>258</v>
      </c>
      <c r="H1493" s="16">
        <v>0</v>
      </c>
      <c r="I1493" s="1">
        <v>1</v>
      </c>
      <c r="J1493" s="1">
        <v>2</v>
      </c>
      <c r="K1493" s="1">
        <v>10</v>
      </c>
      <c r="L1493" s="1">
        <v>13</v>
      </c>
      <c r="M1493" s="1">
        <v>17</v>
      </c>
      <c r="N1493" s="1">
        <v>181</v>
      </c>
      <c r="O1493" s="1">
        <v>32</v>
      </c>
      <c r="P1493" s="1">
        <v>2</v>
      </c>
      <c r="Q1493" s="18">
        <v>224</v>
      </c>
    </row>
    <row r="1494" spans="3:17" ht="25.2" x14ac:dyDescent="0.25">
      <c r="C1494" s="112"/>
      <c r="D1494" s="109"/>
      <c r="E1494" s="9" t="s">
        <v>36</v>
      </c>
      <c r="F1494" s="12"/>
      <c r="G1494" s="8">
        <v>127</v>
      </c>
      <c r="H1494" s="16">
        <v>0</v>
      </c>
      <c r="I1494" s="1">
        <v>0</v>
      </c>
      <c r="J1494" s="1">
        <v>2</v>
      </c>
      <c r="K1494" s="1">
        <v>3</v>
      </c>
      <c r="L1494" s="1">
        <v>7</v>
      </c>
      <c r="M1494" s="1">
        <v>12</v>
      </c>
      <c r="N1494" s="1">
        <v>86</v>
      </c>
      <c r="O1494" s="1">
        <v>15</v>
      </c>
      <c r="P1494" s="1">
        <v>2</v>
      </c>
      <c r="Q1494" s="18">
        <v>110</v>
      </c>
    </row>
    <row r="1495" spans="3:17" ht="25.2" x14ac:dyDescent="0.25">
      <c r="C1495" s="112"/>
      <c r="D1495" s="109"/>
      <c r="E1495" s="9" t="s">
        <v>37</v>
      </c>
      <c r="F1495" s="12"/>
      <c r="G1495" s="8">
        <v>129</v>
      </c>
      <c r="H1495" s="16">
        <v>0</v>
      </c>
      <c r="I1495" s="1">
        <v>0</v>
      </c>
      <c r="J1495" s="1">
        <v>4</v>
      </c>
      <c r="K1495" s="1">
        <v>0</v>
      </c>
      <c r="L1495" s="1">
        <v>13</v>
      </c>
      <c r="M1495" s="1">
        <v>11</v>
      </c>
      <c r="N1495" s="1">
        <v>82</v>
      </c>
      <c r="O1495" s="1">
        <v>18</v>
      </c>
      <c r="P1495" s="1">
        <v>1</v>
      </c>
      <c r="Q1495" s="18">
        <v>110</v>
      </c>
    </row>
    <row r="1496" spans="3:17" x14ac:dyDescent="0.25">
      <c r="C1496" s="112"/>
      <c r="D1496" s="109"/>
      <c r="E1496" s="9" t="s">
        <v>38</v>
      </c>
      <c r="F1496" s="12"/>
      <c r="G1496" s="13">
        <v>2</v>
      </c>
      <c r="H1496" s="24">
        <v>0</v>
      </c>
      <c r="I1496" s="3">
        <v>1</v>
      </c>
      <c r="J1496" s="3">
        <v>0</v>
      </c>
      <c r="K1496" s="3">
        <v>0</v>
      </c>
      <c r="L1496" s="3">
        <v>0</v>
      </c>
      <c r="M1496" s="3">
        <v>1</v>
      </c>
      <c r="N1496" s="3">
        <v>0</v>
      </c>
      <c r="O1496" s="3">
        <v>0</v>
      </c>
      <c r="P1496" s="3">
        <v>0</v>
      </c>
      <c r="Q1496" s="26">
        <v>2</v>
      </c>
    </row>
    <row r="1497" spans="3:17" ht="25.2" x14ac:dyDescent="0.25">
      <c r="C1497" s="108" t="s">
        <v>39</v>
      </c>
      <c r="D1497" s="108" t="s">
        <v>25</v>
      </c>
      <c r="E1497" s="10" t="s">
        <v>40</v>
      </c>
      <c r="F1497" s="11"/>
      <c r="G1497" s="14">
        <v>320</v>
      </c>
      <c r="H1497" s="25">
        <v>0</v>
      </c>
      <c r="I1497" s="4">
        <v>0</v>
      </c>
      <c r="J1497" s="4">
        <v>5</v>
      </c>
      <c r="K1497" s="4">
        <v>6</v>
      </c>
      <c r="L1497" s="4">
        <v>24</v>
      </c>
      <c r="M1497" s="4">
        <v>30</v>
      </c>
      <c r="N1497" s="4">
        <v>208</v>
      </c>
      <c r="O1497" s="4">
        <v>45</v>
      </c>
      <c r="P1497" s="4">
        <v>2</v>
      </c>
      <c r="Q1497" s="27">
        <v>273</v>
      </c>
    </row>
    <row r="1498" spans="3:17" ht="25.2" x14ac:dyDescent="0.25">
      <c r="C1498" s="112"/>
      <c r="D1498" s="109"/>
      <c r="E1498" s="9" t="s">
        <v>41</v>
      </c>
      <c r="F1498" s="12"/>
      <c r="G1498" s="8">
        <v>604</v>
      </c>
      <c r="H1498" s="16">
        <v>0</v>
      </c>
      <c r="I1498" s="1">
        <v>4</v>
      </c>
      <c r="J1498" s="1">
        <v>8</v>
      </c>
      <c r="K1498" s="1">
        <v>15</v>
      </c>
      <c r="L1498" s="1">
        <v>39</v>
      </c>
      <c r="M1498" s="1">
        <v>40</v>
      </c>
      <c r="N1498" s="1">
        <v>420</v>
      </c>
      <c r="O1498" s="1">
        <v>75</v>
      </c>
      <c r="P1498" s="1">
        <v>3</v>
      </c>
      <c r="Q1498" s="18">
        <v>526</v>
      </c>
    </row>
    <row r="1499" spans="3:17" x14ac:dyDescent="0.25">
      <c r="C1499" s="112"/>
      <c r="D1499" s="109"/>
      <c r="E1499" s="9" t="s">
        <v>42</v>
      </c>
      <c r="F1499" s="12"/>
      <c r="G1499" s="13">
        <v>20</v>
      </c>
      <c r="H1499" s="24">
        <v>0</v>
      </c>
      <c r="I1499" s="3">
        <v>0</v>
      </c>
      <c r="J1499" s="3">
        <v>0</v>
      </c>
      <c r="K1499" s="3">
        <v>0</v>
      </c>
      <c r="L1499" s="3">
        <v>1</v>
      </c>
      <c r="M1499" s="3">
        <v>4</v>
      </c>
      <c r="N1499" s="3">
        <v>13</v>
      </c>
      <c r="O1499" s="3">
        <v>2</v>
      </c>
      <c r="P1499" s="3">
        <v>0</v>
      </c>
      <c r="Q1499" s="26">
        <v>18</v>
      </c>
    </row>
    <row r="1500" spans="3:17" x14ac:dyDescent="0.25">
      <c r="C1500" s="112"/>
      <c r="D1500" s="109"/>
      <c r="E1500" s="9" t="s">
        <v>43</v>
      </c>
      <c r="F1500" s="12"/>
      <c r="G1500" s="8">
        <v>162</v>
      </c>
      <c r="H1500" s="16">
        <v>0</v>
      </c>
      <c r="I1500" s="1">
        <v>0</v>
      </c>
      <c r="J1500" s="1">
        <v>3</v>
      </c>
      <c r="K1500" s="1">
        <v>4</v>
      </c>
      <c r="L1500" s="1">
        <v>12</v>
      </c>
      <c r="M1500" s="1">
        <v>11</v>
      </c>
      <c r="N1500" s="1">
        <v>116</v>
      </c>
      <c r="O1500" s="1">
        <v>15</v>
      </c>
      <c r="P1500" s="1">
        <v>1</v>
      </c>
      <c r="Q1500" s="18">
        <v>146</v>
      </c>
    </row>
    <row r="1501" spans="3:17" x14ac:dyDescent="0.25">
      <c r="C1501" s="112"/>
      <c r="D1501" s="109"/>
      <c r="E1501" s="9" t="s">
        <v>44</v>
      </c>
      <c r="F1501" s="12"/>
      <c r="G1501" s="8">
        <v>50</v>
      </c>
      <c r="H1501" s="16">
        <v>0</v>
      </c>
      <c r="I1501" s="1">
        <v>1</v>
      </c>
      <c r="J1501" s="1">
        <v>1</v>
      </c>
      <c r="K1501" s="1">
        <v>1</v>
      </c>
      <c r="L1501" s="1">
        <v>5</v>
      </c>
      <c r="M1501" s="1">
        <v>6</v>
      </c>
      <c r="N1501" s="1">
        <v>32</v>
      </c>
      <c r="O1501" s="1">
        <v>3</v>
      </c>
      <c r="P1501" s="1">
        <v>1</v>
      </c>
      <c r="Q1501" s="18">
        <v>46</v>
      </c>
    </row>
    <row r="1502" spans="3:17" ht="25.2" x14ac:dyDescent="0.25">
      <c r="C1502" s="112"/>
      <c r="D1502" s="109"/>
      <c r="E1502" s="9" t="s">
        <v>45</v>
      </c>
      <c r="F1502" s="12"/>
      <c r="G1502" s="8">
        <v>53</v>
      </c>
      <c r="H1502" s="16">
        <v>0</v>
      </c>
      <c r="I1502" s="1">
        <v>0</v>
      </c>
      <c r="J1502" s="1">
        <v>0</v>
      </c>
      <c r="K1502" s="1">
        <v>1</v>
      </c>
      <c r="L1502" s="1">
        <v>3</v>
      </c>
      <c r="M1502" s="1">
        <v>7</v>
      </c>
      <c r="N1502" s="1">
        <v>32</v>
      </c>
      <c r="O1502" s="1">
        <v>9</v>
      </c>
      <c r="P1502" s="1">
        <v>1</v>
      </c>
      <c r="Q1502" s="18">
        <v>43</v>
      </c>
    </row>
    <row r="1503" spans="3:17" x14ac:dyDescent="0.25">
      <c r="C1503" s="112"/>
      <c r="D1503" s="109"/>
      <c r="E1503" s="9" t="s">
        <v>38</v>
      </c>
      <c r="F1503" s="12"/>
      <c r="G1503" s="13">
        <v>37</v>
      </c>
      <c r="H1503" s="24">
        <v>0</v>
      </c>
      <c r="I1503" s="3">
        <v>1</v>
      </c>
      <c r="J1503" s="3">
        <v>1</v>
      </c>
      <c r="K1503" s="3">
        <v>1</v>
      </c>
      <c r="L1503" s="3">
        <v>2</v>
      </c>
      <c r="M1503" s="3">
        <v>6</v>
      </c>
      <c r="N1503" s="3">
        <v>24</v>
      </c>
      <c r="O1503" s="3">
        <v>2</v>
      </c>
      <c r="P1503" s="3">
        <v>0</v>
      </c>
      <c r="Q1503" s="26">
        <v>35</v>
      </c>
    </row>
    <row r="1504" spans="3:17" ht="25.2" x14ac:dyDescent="0.25">
      <c r="C1504" s="112"/>
      <c r="D1504" s="108" t="s">
        <v>22</v>
      </c>
      <c r="E1504" s="10" t="s">
        <v>40</v>
      </c>
      <c r="F1504" s="11"/>
      <c r="G1504" s="14">
        <v>118</v>
      </c>
      <c r="H1504" s="25">
        <v>0</v>
      </c>
      <c r="I1504" s="4">
        <v>0</v>
      </c>
      <c r="J1504" s="4">
        <v>2</v>
      </c>
      <c r="K1504" s="4">
        <v>3</v>
      </c>
      <c r="L1504" s="4">
        <v>6</v>
      </c>
      <c r="M1504" s="4">
        <v>11</v>
      </c>
      <c r="N1504" s="4">
        <v>79</v>
      </c>
      <c r="O1504" s="4">
        <v>17</v>
      </c>
      <c r="P1504" s="4">
        <v>0</v>
      </c>
      <c r="Q1504" s="27">
        <v>101</v>
      </c>
    </row>
    <row r="1505" spans="3:17" ht="25.2" x14ac:dyDescent="0.25">
      <c r="C1505" s="112"/>
      <c r="D1505" s="109"/>
      <c r="E1505" s="9" t="s">
        <v>41</v>
      </c>
      <c r="F1505" s="12"/>
      <c r="G1505" s="8">
        <v>351</v>
      </c>
      <c r="H1505" s="16">
        <v>0</v>
      </c>
      <c r="I1505" s="1">
        <v>3</v>
      </c>
      <c r="J1505" s="1">
        <v>5</v>
      </c>
      <c r="K1505" s="1">
        <v>5</v>
      </c>
      <c r="L1505" s="1">
        <v>27</v>
      </c>
      <c r="M1505" s="1">
        <v>25</v>
      </c>
      <c r="N1505" s="1">
        <v>242</v>
      </c>
      <c r="O1505" s="1">
        <v>43</v>
      </c>
      <c r="P1505" s="1">
        <v>1</v>
      </c>
      <c r="Q1505" s="18">
        <v>307</v>
      </c>
    </row>
    <row r="1506" spans="3:17" x14ac:dyDescent="0.25">
      <c r="C1506" s="112"/>
      <c r="D1506" s="109"/>
      <c r="E1506" s="9" t="s">
        <v>42</v>
      </c>
      <c r="F1506" s="12"/>
      <c r="G1506" s="13">
        <v>9</v>
      </c>
      <c r="H1506" s="24">
        <v>0</v>
      </c>
      <c r="I1506" s="3">
        <v>0</v>
      </c>
      <c r="J1506" s="3">
        <v>0</v>
      </c>
      <c r="K1506" s="3">
        <v>0</v>
      </c>
      <c r="L1506" s="3">
        <v>1</v>
      </c>
      <c r="M1506" s="3">
        <v>0</v>
      </c>
      <c r="N1506" s="3">
        <v>6</v>
      </c>
      <c r="O1506" s="3">
        <v>2</v>
      </c>
      <c r="P1506" s="3">
        <v>0</v>
      </c>
      <c r="Q1506" s="26">
        <v>7</v>
      </c>
    </row>
    <row r="1507" spans="3:17" x14ac:dyDescent="0.25">
      <c r="C1507" s="112"/>
      <c r="D1507" s="109"/>
      <c r="E1507" s="9" t="s">
        <v>43</v>
      </c>
      <c r="F1507" s="12"/>
      <c r="G1507" s="8">
        <v>64</v>
      </c>
      <c r="H1507" s="16">
        <v>0</v>
      </c>
      <c r="I1507" s="1">
        <v>0</v>
      </c>
      <c r="J1507" s="1">
        <v>0</v>
      </c>
      <c r="K1507" s="1">
        <v>1</v>
      </c>
      <c r="L1507" s="1">
        <v>2</v>
      </c>
      <c r="M1507" s="1">
        <v>4</v>
      </c>
      <c r="N1507" s="1">
        <v>49</v>
      </c>
      <c r="O1507" s="1">
        <v>8</v>
      </c>
      <c r="P1507" s="1">
        <v>0</v>
      </c>
      <c r="Q1507" s="18">
        <v>56</v>
      </c>
    </row>
    <row r="1508" spans="3:17" x14ac:dyDescent="0.25">
      <c r="C1508" s="112"/>
      <c r="D1508" s="109"/>
      <c r="E1508" s="9" t="s">
        <v>44</v>
      </c>
      <c r="F1508" s="12"/>
      <c r="G1508" s="13">
        <v>19</v>
      </c>
      <c r="H1508" s="24">
        <v>0</v>
      </c>
      <c r="I1508" s="3">
        <v>1</v>
      </c>
      <c r="J1508" s="3">
        <v>0</v>
      </c>
      <c r="K1508" s="3">
        <v>0</v>
      </c>
      <c r="L1508" s="3">
        <v>0</v>
      </c>
      <c r="M1508" s="3">
        <v>2</v>
      </c>
      <c r="N1508" s="3">
        <v>15</v>
      </c>
      <c r="O1508" s="3">
        <v>1</v>
      </c>
      <c r="P1508" s="3">
        <v>0</v>
      </c>
      <c r="Q1508" s="26">
        <v>18</v>
      </c>
    </row>
    <row r="1509" spans="3:17" ht="25.2" x14ac:dyDescent="0.25">
      <c r="C1509" s="112"/>
      <c r="D1509" s="109"/>
      <c r="E1509" s="9" t="s">
        <v>45</v>
      </c>
      <c r="F1509" s="12"/>
      <c r="G1509" s="13">
        <v>30</v>
      </c>
      <c r="H1509" s="24">
        <v>0</v>
      </c>
      <c r="I1509" s="3">
        <v>0</v>
      </c>
      <c r="J1509" s="3">
        <v>0</v>
      </c>
      <c r="K1509" s="3">
        <v>0</v>
      </c>
      <c r="L1509" s="3">
        <v>1</v>
      </c>
      <c r="M1509" s="3">
        <v>4</v>
      </c>
      <c r="N1509" s="3">
        <v>22</v>
      </c>
      <c r="O1509" s="3">
        <v>3</v>
      </c>
      <c r="P1509" s="3">
        <v>0</v>
      </c>
      <c r="Q1509" s="26">
        <v>27</v>
      </c>
    </row>
    <row r="1510" spans="3:17" x14ac:dyDescent="0.25">
      <c r="C1510" s="112"/>
      <c r="D1510" s="109"/>
      <c r="E1510" s="9" t="s">
        <v>38</v>
      </c>
      <c r="F1510" s="12"/>
      <c r="G1510" s="13">
        <v>23</v>
      </c>
      <c r="H1510" s="24">
        <v>0</v>
      </c>
      <c r="I1510" s="3">
        <v>0</v>
      </c>
      <c r="J1510" s="3">
        <v>1</v>
      </c>
      <c r="K1510" s="3">
        <v>1</v>
      </c>
      <c r="L1510" s="3">
        <v>0</v>
      </c>
      <c r="M1510" s="3">
        <v>3</v>
      </c>
      <c r="N1510" s="3">
        <v>16</v>
      </c>
      <c r="O1510" s="3">
        <v>2</v>
      </c>
      <c r="P1510" s="3">
        <v>0</v>
      </c>
      <c r="Q1510" s="26">
        <v>21</v>
      </c>
    </row>
    <row r="1511" spans="3:17" ht="25.2" x14ac:dyDescent="0.25">
      <c r="C1511" s="112"/>
      <c r="D1511" s="108" t="s">
        <v>23</v>
      </c>
      <c r="E1511" s="10" t="s">
        <v>40</v>
      </c>
      <c r="F1511" s="11"/>
      <c r="G1511" s="14">
        <v>202</v>
      </c>
      <c r="H1511" s="25">
        <v>0</v>
      </c>
      <c r="I1511" s="4">
        <v>0</v>
      </c>
      <c r="J1511" s="4">
        <v>3</v>
      </c>
      <c r="K1511" s="4">
        <v>3</v>
      </c>
      <c r="L1511" s="4">
        <v>18</v>
      </c>
      <c r="M1511" s="4">
        <v>19</v>
      </c>
      <c r="N1511" s="4">
        <v>129</v>
      </c>
      <c r="O1511" s="4">
        <v>28</v>
      </c>
      <c r="P1511" s="4">
        <v>2</v>
      </c>
      <c r="Q1511" s="27">
        <v>172</v>
      </c>
    </row>
    <row r="1512" spans="3:17" ht="25.2" x14ac:dyDescent="0.25">
      <c r="C1512" s="112"/>
      <c r="D1512" s="109"/>
      <c r="E1512" s="9" t="s">
        <v>41</v>
      </c>
      <c r="F1512" s="12"/>
      <c r="G1512" s="8">
        <v>253</v>
      </c>
      <c r="H1512" s="16">
        <v>0</v>
      </c>
      <c r="I1512" s="1">
        <v>1</v>
      </c>
      <c r="J1512" s="1">
        <v>3</v>
      </c>
      <c r="K1512" s="1">
        <v>10</v>
      </c>
      <c r="L1512" s="1">
        <v>12</v>
      </c>
      <c r="M1512" s="1">
        <v>15</v>
      </c>
      <c r="N1512" s="1">
        <v>178</v>
      </c>
      <c r="O1512" s="1">
        <v>32</v>
      </c>
      <c r="P1512" s="1">
        <v>2</v>
      </c>
      <c r="Q1512" s="18">
        <v>219</v>
      </c>
    </row>
    <row r="1513" spans="3:17" x14ac:dyDescent="0.25">
      <c r="C1513" s="112"/>
      <c r="D1513" s="109"/>
      <c r="E1513" s="9" t="s">
        <v>42</v>
      </c>
      <c r="F1513" s="12"/>
      <c r="G1513" s="13">
        <v>11</v>
      </c>
      <c r="H1513" s="24">
        <v>0</v>
      </c>
      <c r="I1513" s="3">
        <v>0</v>
      </c>
      <c r="J1513" s="3">
        <v>0</v>
      </c>
      <c r="K1513" s="3">
        <v>0</v>
      </c>
      <c r="L1513" s="3">
        <v>0</v>
      </c>
      <c r="M1513" s="3">
        <v>4</v>
      </c>
      <c r="N1513" s="3">
        <v>7</v>
      </c>
      <c r="O1513" s="3">
        <v>0</v>
      </c>
      <c r="P1513" s="3">
        <v>0</v>
      </c>
      <c r="Q1513" s="26">
        <v>11</v>
      </c>
    </row>
    <row r="1514" spans="3:17" x14ac:dyDescent="0.25">
      <c r="C1514" s="112"/>
      <c r="D1514" s="109"/>
      <c r="E1514" s="9" t="s">
        <v>43</v>
      </c>
      <c r="F1514" s="12"/>
      <c r="G1514" s="8">
        <v>98</v>
      </c>
      <c r="H1514" s="16">
        <v>0</v>
      </c>
      <c r="I1514" s="1">
        <v>0</v>
      </c>
      <c r="J1514" s="1">
        <v>3</v>
      </c>
      <c r="K1514" s="1">
        <v>3</v>
      </c>
      <c r="L1514" s="1">
        <v>10</v>
      </c>
      <c r="M1514" s="1">
        <v>7</v>
      </c>
      <c r="N1514" s="1">
        <v>67</v>
      </c>
      <c r="O1514" s="1">
        <v>7</v>
      </c>
      <c r="P1514" s="1">
        <v>1</v>
      </c>
      <c r="Q1514" s="18">
        <v>90</v>
      </c>
    </row>
    <row r="1515" spans="3:17" x14ac:dyDescent="0.25">
      <c r="C1515" s="112"/>
      <c r="D1515" s="109"/>
      <c r="E1515" s="9" t="s">
        <v>44</v>
      </c>
      <c r="F1515" s="12"/>
      <c r="G1515" s="13">
        <v>31</v>
      </c>
      <c r="H1515" s="24">
        <v>0</v>
      </c>
      <c r="I1515" s="3">
        <v>0</v>
      </c>
      <c r="J1515" s="3">
        <v>1</v>
      </c>
      <c r="K1515" s="3">
        <v>1</v>
      </c>
      <c r="L1515" s="3">
        <v>5</v>
      </c>
      <c r="M1515" s="3">
        <v>4</v>
      </c>
      <c r="N1515" s="3">
        <v>17</v>
      </c>
      <c r="O1515" s="3">
        <v>2</v>
      </c>
      <c r="P1515" s="3">
        <v>1</v>
      </c>
      <c r="Q1515" s="26">
        <v>28</v>
      </c>
    </row>
    <row r="1516" spans="3:17" ht="25.2" x14ac:dyDescent="0.25">
      <c r="C1516" s="112"/>
      <c r="D1516" s="109"/>
      <c r="E1516" s="9" t="s">
        <v>45</v>
      </c>
      <c r="F1516" s="12"/>
      <c r="G1516" s="13">
        <v>23</v>
      </c>
      <c r="H1516" s="24">
        <v>0</v>
      </c>
      <c r="I1516" s="3">
        <v>0</v>
      </c>
      <c r="J1516" s="3">
        <v>0</v>
      </c>
      <c r="K1516" s="3">
        <v>1</v>
      </c>
      <c r="L1516" s="3">
        <v>2</v>
      </c>
      <c r="M1516" s="3">
        <v>3</v>
      </c>
      <c r="N1516" s="3">
        <v>10</v>
      </c>
      <c r="O1516" s="3">
        <v>6</v>
      </c>
      <c r="P1516" s="3">
        <v>1</v>
      </c>
      <c r="Q1516" s="26">
        <v>16</v>
      </c>
    </row>
    <row r="1517" spans="3:17" x14ac:dyDescent="0.25">
      <c r="C1517" s="112"/>
      <c r="D1517" s="109"/>
      <c r="E1517" s="9" t="s">
        <v>38</v>
      </c>
      <c r="F1517" s="12"/>
      <c r="G1517" s="13">
        <v>14</v>
      </c>
      <c r="H1517" s="24">
        <v>0</v>
      </c>
      <c r="I1517" s="3">
        <v>1</v>
      </c>
      <c r="J1517" s="3">
        <v>0</v>
      </c>
      <c r="K1517" s="3">
        <v>0</v>
      </c>
      <c r="L1517" s="3">
        <v>2</v>
      </c>
      <c r="M1517" s="3">
        <v>3</v>
      </c>
      <c r="N1517" s="3">
        <v>8</v>
      </c>
      <c r="O1517" s="3">
        <v>0</v>
      </c>
      <c r="P1517" s="3">
        <v>0</v>
      </c>
      <c r="Q1517" s="26">
        <v>14</v>
      </c>
    </row>
    <row r="1518" spans="3:17" x14ac:dyDescent="0.25">
      <c r="C1518" s="108" t="s">
        <v>46</v>
      </c>
      <c r="D1518" s="106" t="s">
        <v>21</v>
      </c>
      <c r="E1518" s="10" t="s">
        <v>47</v>
      </c>
      <c r="F1518" s="11"/>
      <c r="G1518" s="14">
        <v>815</v>
      </c>
      <c r="H1518" s="25">
        <v>0</v>
      </c>
      <c r="I1518" s="4">
        <v>3</v>
      </c>
      <c r="J1518" s="4">
        <v>9</v>
      </c>
      <c r="K1518" s="4">
        <v>17</v>
      </c>
      <c r="L1518" s="4">
        <v>45</v>
      </c>
      <c r="M1518" s="4">
        <v>62</v>
      </c>
      <c r="N1518" s="4">
        <v>578</v>
      </c>
      <c r="O1518" s="4">
        <v>99</v>
      </c>
      <c r="P1518" s="4">
        <v>2</v>
      </c>
      <c r="Q1518" s="27">
        <v>714</v>
      </c>
    </row>
    <row r="1519" spans="3:17" ht="25.2" x14ac:dyDescent="0.25">
      <c r="C1519" s="112"/>
      <c r="D1519" s="107"/>
      <c r="E1519" s="9" t="s">
        <v>48</v>
      </c>
      <c r="F1519" s="12"/>
      <c r="G1519" s="8">
        <v>86</v>
      </c>
      <c r="H1519" s="16">
        <v>0</v>
      </c>
      <c r="I1519" s="1">
        <v>2</v>
      </c>
      <c r="J1519" s="1">
        <v>0</v>
      </c>
      <c r="K1519" s="1">
        <v>2</v>
      </c>
      <c r="L1519" s="1">
        <v>9</v>
      </c>
      <c r="M1519" s="1">
        <v>9</v>
      </c>
      <c r="N1519" s="1">
        <v>53</v>
      </c>
      <c r="O1519" s="1">
        <v>11</v>
      </c>
      <c r="P1519" s="1">
        <v>0</v>
      </c>
      <c r="Q1519" s="18">
        <v>75</v>
      </c>
    </row>
    <row r="1520" spans="3:17" x14ac:dyDescent="0.25">
      <c r="C1520" s="112"/>
      <c r="D1520" s="107"/>
      <c r="E1520" s="9" t="s">
        <v>49</v>
      </c>
      <c r="F1520" s="12"/>
      <c r="G1520" s="13">
        <v>46</v>
      </c>
      <c r="H1520" s="24">
        <v>0</v>
      </c>
      <c r="I1520" s="3">
        <v>0</v>
      </c>
      <c r="J1520" s="3">
        <v>3</v>
      </c>
      <c r="K1520" s="3">
        <v>2</v>
      </c>
      <c r="L1520" s="3">
        <v>4</v>
      </c>
      <c r="M1520" s="3">
        <v>5</v>
      </c>
      <c r="N1520" s="3">
        <v>23</v>
      </c>
      <c r="O1520" s="3">
        <v>7</v>
      </c>
      <c r="P1520" s="3">
        <v>2</v>
      </c>
      <c r="Q1520" s="26">
        <v>37</v>
      </c>
    </row>
    <row r="1521" spans="3:17" ht="25.2" x14ac:dyDescent="0.25">
      <c r="C1521" s="112"/>
      <c r="D1521" s="107"/>
      <c r="E1521" s="9" t="s">
        <v>50</v>
      </c>
      <c r="F1521" s="12"/>
      <c r="G1521" s="8">
        <v>95</v>
      </c>
      <c r="H1521" s="16">
        <v>0</v>
      </c>
      <c r="I1521" s="1">
        <v>0</v>
      </c>
      <c r="J1521" s="1">
        <v>2</v>
      </c>
      <c r="K1521" s="1">
        <v>1</v>
      </c>
      <c r="L1521" s="1">
        <v>7</v>
      </c>
      <c r="M1521" s="1">
        <v>10</v>
      </c>
      <c r="N1521" s="1">
        <v>58</v>
      </c>
      <c r="O1521" s="1">
        <v>15</v>
      </c>
      <c r="P1521" s="1">
        <v>2</v>
      </c>
      <c r="Q1521" s="18">
        <v>78</v>
      </c>
    </row>
    <row r="1522" spans="3:17" ht="25.2" x14ac:dyDescent="0.25">
      <c r="C1522" s="112"/>
      <c r="D1522" s="107"/>
      <c r="E1522" s="9" t="s">
        <v>51</v>
      </c>
      <c r="F1522" s="12"/>
      <c r="G1522" s="13">
        <v>30</v>
      </c>
      <c r="H1522" s="24">
        <v>0</v>
      </c>
      <c r="I1522" s="3">
        <v>0</v>
      </c>
      <c r="J1522" s="3">
        <v>2</v>
      </c>
      <c r="K1522" s="3">
        <v>0</v>
      </c>
      <c r="L1522" s="3">
        <v>8</v>
      </c>
      <c r="M1522" s="3">
        <v>4</v>
      </c>
      <c r="N1522" s="3">
        <v>15</v>
      </c>
      <c r="O1522" s="3">
        <v>1</v>
      </c>
      <c r="P1522" s="3">
        <v>0</v>
      </c>
      <c r="Q1522" s="26">
        <v>29</v>
      </c>
    </row>
    <row r="1523" spans="3:17" x14ac:dyDescent="0.25">
      <c r="C1523" s="112"/>
      <c r="D1523" s="107"/>
      <c r="E1523" s="9" t="s">
        <v>52</v>
      </c>
      <c r="F1523" s="12"/>
      <c r="G1523" s="13">
        <v>8</v>
      </c>
      <c r="H1523" s="24">
        <v>0</v>
      </c>
      <c r="I1523" s="3">
        <v>0</v>
      </c>
      <c r="J1523" s="3">
        <v>0</v>
      </c>
      <c r="K1523" s="3">
        <v>1</v>
      </c>
      <c r="L1523" s="3">
        <v>2</v>
      </c>
      <c r="M1523" s="3">
        <v>1</v>
      </c>
      <c r="N1523" s="3">
        <v>4</v>
      </c>
      <c r="O1523" s="3">
        <v>0</v>
      </c>
      <c r="P1523" s="3">
        <v>0</v>
      </c>
      <c r="Q1523" s="26">
        <v>8</v>
      </c>
    </row>
    <row r="1524" spans="3:17" x14ac:dyDescent="0.25">
      <c r="C1524" s="112"/>
      <c r="D1524" s="107"/>
      <c r="E1524" s="9" t="s">
        <v>53</v>
      </c>
      <c r="F1524" s="12"/>
      <c r="G1524" s="13">
        <v>23</v>
      </c>
      <c r="H1524" s="24">
        <v>0</v>
      </c>
      <c r="I1524" s="3">
        <v>0</v>
      </c>
      <c r="J1524" s="3">
        <v>0</v>
      </c>
      <c r="K1524" s="3">
        <v>0</v>
      </c>
      <c r="L1524" s="3">
        <v>1</v>
      </c>
      <c r="M1524" s="3">
        <v>0</v>
      </c>
      <c r="N1524" s="3">
        <v>17</v>
      </c>
      <c r="O1524" s="3">
        <v>5</v>
      </c>
      <c r="P1524" s="3">
        <v>0</v>
      </c>
      <c r="Q1524" s="26">
        <v>18</v>
      </c>
    </row>
    <row r="1525" spans="3:17" x14ac:dyDescent="0.25">
      <c r="C1525" s="112"/>
      <c r="D1525" s="107"/>
      <c r="E1525" s="9" t="s">
        <v>38</v>
      </c>
      <c r="F1525" s="12"/>
      <c r="G1525" s="13">
        <v>1</v>
      </c>
      <c r="H1525" s="24">
        <v>0</v>
      </c>
      <c r="I1525" s="3">
        <v>0</v>
      </c>
      <c r="J1525" s="3">
        <v>0</v>
      </c>
      <c r="K1525" s="3">
        <v>0</v>
      </c>
      <c r="L1525" s="3">
        <v>0</v>
      </c>
      <c r="M1525" s="3">
        <v>0</v>
      </c>
      <c r="N1525" s="3">
        <v>1</v>
      </c>
      <c r="O1525" s="3">
        <v>0</v>
      </c>
      <c r="P1525" s="3">
        <v>0</v>
      </c>
      <c r="Q1525" s="26">
        <v>1</v>
      </c>
    </row>
    <row r="1526" spans="3:17" x14ac:dyDescent="0.25">
      <c r="C1526" s="112"/>
      <c r="D1526" s="107"/>
      <c r="E1526" s="9" t="s">
        <v>54</v>
      </c>
      <c r="F1526" s="12"/>
      <c r="G1526" s="8">
        <v>901</v>
      </c>
      <c r="H1526" s="16">
        <v>0</v>
      </c>
      <c r="I1526" s="1">
        <v>5</v>
      </c>
      <c r="J1526" s="1">
        <v>9</v>
      </c>
      <c r="K1526" s="1">
        <v>19</v>
      </c>
      <c r="L1526" s="1">
        <v>54</v>
      </c>
      <c r="M1526" s="1">
        <v>71</v>
      </c>
      <c r="N1526" s="1">
        <v>631</v>
      </c>
      <c r="O1526" s="1">
        <v>110</v>
      </c>
      <c r="P1526" s="1">
        <v>2</v>
      </c>
      <c r="Q1526" s="18">
        <v>789</v>
      </c>
    </row>
    <row r="1527" spans="3:17" x14ac:dyDescent="0.25">
      <c r="C1527" s="112"/>
      <c r="D1527" s="107"/>
      <c r="E1527" s="9" t="s">
        <v>55</v>
      </c>
      <c r="F1527" s="12"/>
      <c r="G1527" s="8">
        <v>171</v>
      </c>
      <c r="H1527" s="16">
        <v>0</v>
      </c>
      <c r="I1527" s="1">
        <v>0</v>
      </c>
      <c r="J1527" s="1">
        <v>7</v>
      </c>
      <c r="K1527" s="1">
        <v>3</v>
      </c>
      <c r="L1527" s="1">
        <v>19</v>
      </c>
      <c r="M1527" s="1">
        <v>19</v>
      </c>
      <c r="N1527" s="1">
        <v>96</v>
      </c>
      <c r="O1527" s="1">
        <v>23</v>
      </c>
      <c r="P1527" s="1">
        <v>4</v>
      </c>
      <c r="Q1527" s="18">
        <v>144</v>
      </c>
    </row>
    <row r="1528" spans="3:17" x14ac:dyDescent="0.25">
      <c r="C1528" s="108" t="s">
        <v>56</v>
      </c>
      <c r="D1528" s="106" t="s">
        <v>21</v>
      </c>
      <c r="E1528" s="10" t="s">
        <v>57</v>
      </c>
      <c r="F1528" s="11"/>
      <c r="G1528" s="14">
        <v>465</v>
      </c>
      <c r="H1528" s="25">
        <v>0</v>
      </c>
      <c r="I1528" s="4">
        <v>0</v>
      </c>
      <c r="J1528" s="4">
        <v>10</v>
      </c>
      <c r="K1528" s="4">
        <v>11</v>
      </c>
      <c r="L1528" s="4">
        <v>35</v>
      </c>
      <c r="M1528" s="4">
        <v>39</v>
      </c>
      <c r="N1528" s="4">
        <v>309</v>
      </c>
      <c r="O1528" s="4">
        <v>59</v>
      </c>
      <c r="P1528" s="4">
        <v>2</v>
      </c>
      <c r="Q1528" s="27">
        <v>404</v>
      </c>
    </row>
    <row r="1529" spans="3:17" x14ac:dyDescent="0.25">
      <c r="C1529" s="112"/>
      <c r="D1529" s="107"/>
      <c r="E1529" s="9" t="s">
        <v>58</v>
      </c>
      <c r="F1529" s="12"/>
      <c r="G1529" s="8">
        <v>396</v>
      </c>
      <c r="H1529" s="16">
        <v>0</v>
      </c>
      <c r="I1529" s="1">
        <v>3</v>
      </c>
      <c r="J1529" s="1">
        <v>4</v>
      </c>
      <c r="K1529" s="1">
        <v>4</v>
      </c>
      <c r="L1529" s="1">
        <v>29</v>
      </c>
      <c r="M1529" s="1">
        <v>27</v>
      </c>
      <c r="N1529" s="1">
        <v>272</v>
      </c>
      <c r="O1529" s="1">
        <v>54</v>
      </c>
      <c r="P1529" s="1">
        <v>3</v>
      </c>
      <c r="Q1529" s="18">
        <v>339</v>
      </c>
    </row>
    <row r="1530" spans="3:17" x14ac:dyDescent="0.25">
      <c r="C1530" s="112"/>
      <c r="D1530" s="107"/>
      <c r="E1530" s="9" t="s">
        <v>59</v>
      </c>
      <c r="F1530" s="12"/>
      <c r="G1530" s="8">
        <v>90</v>
      </c>
      <c r="H1530" s="16">
        <v>0</v>
      </c>
      <c r="I1530" s="1">
        <v>0</v>
      </c>
      <c r="J1530" s="1">
        <v>0</v>
      </c>
      <c r="K1530" s="1">
        <v>3</v>
      </c>
      <c r="L1530" s="1">
        <v>4</v>
      </c>
      <c r="M1530" s="1">
        <v>10</v>
      </c>
      <c r="N1530" s="1">
        <v>64</v>
      </c>
      <c r="O1530" s="1">
        <v>9</v>
      </c>
      <c r="P1530" s="1">
        <v>0</v>
      </c>
      <c r="Q1530" s="18">
        <v>81</v>
      </c>
    </row>
    <row r="1531" spans="3:17" x14ac:dyDescent="0.25">
      <c r="C1531" s="112"/>
      <c r="D1531" s="107"/>
      <c r="E1531" s="9" t="s">
        <v>60</v>
      </c>
      <c r="F1531" s="12"/>
      <c r="G1531" s="8">
        <v>153</v>
      </c>
      <c r="H1531" s="16">
        <v>0</v>
      </c>
      <c r="I1531" s="1">
        <v>2</v>
      </c>
      <c r="J1531" s="1">
        <v>2</v>
      </c>
      <c r="K1531" s="1">
        <v>5</v>
      </c>
      <c r="L1531" s="1">
        <v>8</v>
      </c>
      <c r="M1531" s="1">
        <v>15</v>
      </c>
      <c r="N1531" s="1">
        <v>104</v>
      </c>
      <c r="O1531" s="1">
        <v>16</v>
      </c>
      <c r="P1531" s="1">
        <v>1</v>
      </c>
      <c r="Q1531" s="18">
        <v>136</v>
      </c>
    </row>
    <row r="1532" spans="3:17" x14ac:dyDescent="0.25">
      <c r="C1532" s="108" t="s">
        <v>61</v>
      </c>
      <c r="D1532" s="106" t="s">
        <v>21</v>
      </c>
      <c r="E1532" s="10" t="s">
        <v>62</v>
      </c>
      <c r="F1532" s="11"/>
      <c r="G1532" s="14">
        <v>205</v>
      </c>
      <c r="H1532" s="25">
        <v>0</v>
      </c>
      <c r="I1532" s="4">
        <v>0</v>
      </c>
      <c r="J1532" s="4">
        <v>2</v>
      </c>
      <c r="K1532" s="4">
        <v>4</v>
      </c>
      <c r="L1532" s="4">
        <v>17</v>
      </c>
      <c r="M1532" s="4">
        <v>16</v>
      </c>
      <c r="N1532" s="4">
        <v>135</v>
      </c>
      <c r="O1532" s="4">
        <v>30</v>
      </c>
      <c r="P1532" s="4">
        <v>1</v>
      </c>
      <c r="Q1532" s="27">
        <v>174</v>
      </c>
    </row>
    <row r="1533" spans="3:17" x14ac:dyDescent="0.25">
      <c r="C1533" s="109"/>
      <c r="D1533" s="107"/>
      <c r="E1533" s="9" t="s">
        <v>63</v>
      </c>
      <c r="F1533" s="12"/>
      <c r="G1533" s="8">
        <v>256</v>
      </c>
      <c r="H1533" s="16">
        <v>0</v>
      </c>
      <c r="I1533" s="1">
        <v>1</v>
      </c>
      <c r="J1533" s="1">
        <v>3</v>
      </c>
      <c r="K1533" s="1">
        <v>6</v>
      </c>
      <c r="L1533" s="1">
        <v>16</v>
      </c>
      <c r="M1533" s="1">
        <v>25</v>
      </c>
      <c r="N1533" s="1">
        <v>176</v>
      </c>
      <c r="O1533" s="1">
        <v>28</v>
      </c>
      <c r="P1533" s="1">
        <v>1</v>
      </c>
      <c r="Q1533" s="18">
        <v>227</v>
      </c>
    </row>
    <row r="1534" spans="3:17" x14ac:dyDescent="0.25">
      <c r="C1534" s="109"/>
      <c r="D1534" s="107"/>
      <c r="E1534" s="9" t="s">
        <v>64</v>
      </c>
      <c r="F1534" s="12"/>
      <c r="G1534" s="8">
        <v>404</v>
      </c>
      <c r="H1534" s="16">
        <v>0</v>
      </c>
      <c r="I1534" s="1">
        <v>4</v>
      </c>
      <c r="J1534" s="1">
        <v>4</v>
      </c>
      <c r="K1534" s="1">
        <v>5</v>
      </c>
      <c r="L1534" s="1">
        <v>24</v>
      </c>
      <c r="M1534" s="1">
        <v>34</v>
      </c>
      <c r="N1534" s="1">
        <v>275</v>
      </c>
      <c r="O1534" s="1">
        <v>54</v>
      </c>
      <c r="P1534" s="1">
        <v>4</v>
      </c>
      <c r="Q1534" s="18">
        <v>346</v>
      </c>
    </row>
    <row r="1535" spans="3:17" x14ac:dyDescent="0.25">
      <c r="C1535" s="113"/>
      <c r="D1535" s="110"/>
      <c r="E1535" s="56" t="s">
        <v>65</v>
      </c>
      <c r="F1535" s="48"/>
      <c r="G1535" s="61">
        <v>239</v>
      </c>
      <c r="H1535" s="65">
        <v>0</v>
      </c>
      <c r="I1535" s="35">
        <v>0</v>
      </c>
      <c r="J1535" s="35">
        <v>7</v>
      </c>
      <c r="K1535" s="35">
        <v>8</v>
      </c>
      <c r="L1535" s="35">
        <v>19</v>
      </c>
      <c r="M1535" s="35">
        <v>16</v>
      </c>
      <c r="N1535" s="35">
        <v>163</v>
      </c>
      <c r="O1535" s="35">
        <v>26</v>
      </c>
      <c r="P1535" s="35">
        <v>0</v>
      </c>
      <c r="Q1535" s="66">
        <v>213</v>
      </c>
    </row>
    <row r="1537" spans="2:20" x14ac:dyDescent="0.25">
      <c r="B1537" s="54" t="str">
        <f xml:space="preserve"> HYPERLINK("#'目次'!B25", "[19]")</f>
        <v>[19]</v>
      </c>
      <c r="C1537" s="42" t="s">
        <v>255</v>
      </c>
    </row>
    <row r="1538" spans="2:20" x14ac:dyDescent="0.25">
      <c r="C1538" s="42" t="s">
        <v>256</v>
      </c>
    </row>
    <row r="1540" spans="2:20" x14ac:dyDescent="0.25">
      <c r="C1540" s="42" t="s">
        <v>14</v>
      </c>
    </row>
    <row r="1541" spans="2:20" ht="50.4" x14ac:dyDescent="0.25">
      <c r="C1541" s="102"/>
      <c r="D1541" s="103"/>
      <c r="E1541" s="103"/>
      <c r="F1541" s="103"/>
      <c r="G1541" s="53" t="s">
        <v>15</v>
      </c>
      <c r="H1541" s="50" t="s">
        <v>257</v>
      </c>
      <c r="I1541" s="21" t="s">
        <v>258</v>
      </c>
      <c r="J1541" s="21" t="s">
        <v>259</v>
      </c>
      <c r="K1541" s="21" t="s">
        <v>260</v>
      </c>
      <c r="L1541" s="21" t="s">
        <v>261</v>
      </c>
      <c r="M1541" s="21" t="s">
        <v>262</v>
      </c>
      <c r="N1541" s="21" t="s">
        <v>263</v>
      </c>
      <c r="O1541" s="21" t="s">
        <v>264</v>
      </c>
      <c r="P1541" s="21" t="s">
        <v>265</v>
      </c>
      <c r="Q1541" s="21" t="s">
        <v>53</v>
      </c>
      <c r="R1541" s="21" t="s">
        <v>266</v>
      </c>
      <c r="S1541" s="21" t="s">
        <v>38</v>
      </c>
      <c r="T1541" s="57" t="s">
        <v>267</v>
      </c>
    </row>
    <row r="1542" spans="2:20" x14ac:dyDescent="0.25">
      <c r="C1542" s="104"/>
      <c r="D1542" s="105"/>
      <c r="E1542" s="105"/>
      <c r="F1542" s="105"/>
      <c r="G1542" s="47"/>
      <c r="H1542" s="60"/>
      <c r="I1542" s="22"/>
      <c r="J1542" s="22"/>
      <c r="K1542" s="22"/>
      <c r="L1542" s="22"/>
      <c r="M1542" s="22"/>
      <c r="N1542" s="22"/>
      <c r="O1542" s="22"/>
      <c r="P1542" s="22"/>
      <c r="Q1542" s="22"/>
      <c r="R1542" s="22"/>
      <c r="S1542" s="22"/>
      <c r="T1542" s="55"/>
    </row>
    <row r="1543" spans="2:20" x14ac:dyDescent="0.25">
      <c r="C1543" s="52"/>
      <c r="D1543" s="49"/>
      <c r="E1543" s="46" t="s">
        <v>15</v>
      </c>
      <c r="F1543" s="51"/>
      <c r="G1543" s="59">
        <v>960</v>
      </c>
      <c r="H1543" s="31">
        <v>171</v>
      </c>
      <c r="I1543" s="31">
        <v>80</v>
      </c>
      <c r="J1543" s="31">
        <v>23</v>
      </c>
      <c r="K1543" s="31">
        <v>8</v>
      </c>
      <c r="L1543" s="31">
        <v>97</v>
      </c>
      <c r="M1543" s="31">
        <v>133</v>
      </c>
      <c r="N1543" s="31">
        <v>11</v>
      </c>
      <c r="O1543" s="31">
        <v>30</v>
      </c>
      <c r="P1543" s="31">
        <v>29</v>
      </c>
      <c r="Q1543" s="31">
        <v>33</v>
      </c>
      <c r="R1543" s="31">
        <v>607</v>
      </c>
      <c r="S1543" s="31">
        <v>7</v>
      </c>
      <c r="T1543" s="67">
        <v>346</v>
      </c>
    </row>
    <row r="1544" spans="2:20" x14ac:dyDescent="0.25">
      <c r="C1544" s="111" t="s">
        <v>20</v>
      </c>
      <c r="D1544" s="106" t="s">
        <v>21</v>
      </c>
      <c r="E1544" s="10" t="s">
        <v>22</v>
      </c>
      <c r="F1544" s="11"/>
      <c r="G1544" s="14">
        <v>474</v>
      </c>
      <c r="H1544" s="25">
        <v>88</v>
      </c>
      <c r="I1544" s="4">
        <v>38</v>
      </c>
      <c r="J1544" s="4">
        <v>14</v>
      </c>
      <c r="K1544" s="4">
        <v>1</v>
      </c>
      <c r="L1544" s="4">
        <v>47</v>
      </c>
      <c r="M1544" s="4">
        <v>69</v>
      </c>
      <c r="N1544" s="4">
        <v>5</v>
      </c>
      <c r="O1544" s="4">
        <v>14</v>
      </c>
      <c r="P1544" s="4">
        <v>12</v>
      </c>
      <c r="Q1544" s="4">
        <v>19</v>
      </c>
      <c r="R1544" s="4">
        <v>300</v>
      </c>
      <c r="S1544" s="4">
        <v>2</v>
      </c>
      <c r="T1544" s="27">
        <v>172</v>
      </c>
    </row>
    <row r="1545" spans="2:20" x14ac:dyDescent="0.25">
      <c r="C1545" s="112"/>
      <c r="D1545" s="107"/>
      <c r="E1545" s="9" t="s">
        <v>23</v>
      </c>
      <c r="F1545" s="12"/>
      <c r="G1545" s="8">
        <v>486</v>
      </c>
      <c r="H1545" s="16">
        <v>83</v>
      </c>
      <c r="I1545" s="1">
        <v>42</v>
      </c>
      <c r="J1545" s="1">
        <v>9</v>
      </c>
      <c r="K1545" s="1">
        <v>7</v>
      </c>
      <c r="L1545" s="1">
        <v>50</v>
      </c>
      <c r="M1545" s="1">
        <v>64</v>
      </c>
      <c r="N1545" s="1">
        <v>6</v>
      </c>
      <c r="O1545" s="1">
        <v>16</v>
      </c>
      <c r="P1545" s="1">
        <v>17</v>
      </c>
      <c r="Q1545" s="1">
        <v>14</v>
      </c>
      <c r="R1545" s="1">
        <v>307</v>
      </c>
      <c r="S1545" s="1">
        <v>5</v>
      </c>
      <c r="T1545" s="18">
        <v>174</v>
      </c>
    </row>
    <row r="1546" spans="2:20" x14ac:dyDescent="0.25">
      <c r="C1546" s="108" t="s">
        <v>24</v>
      </c>
      <c r="D1546" s="108" t="s">
        <v>25</v>
      </c>
      <c r="E1546" s="10" t="s">
        <v>26</v>
      </c>
      <c r="F1546" s="11"/>
      <c r="G1546" s="14">
        <v>211</v>
      </c>
      <c r="H1546" s="25">
        <v>65</v>
      </c>
      <c r="I1546" s="4">
        <v>21</v>
      </c>
      <c r="J1546" s="4">
        <v>7</v>
      </c>
      <c r="K1546" s="4">
        <v>3</v>
      </c>
      <c r="L1546" s="4">
        <v>31</v>
      </c>
      <c r="M1546" s="4">
        <v>42</v>
      </c>
      <c r="N1546" s="4">
        <v>2</v>
      </c>
      <c r="O1546" s="4">
        <v>7</v>
      </c>
      <c r="P1546" s="4">
        <v>11</v>
      </c>
      <c r="Q1546" s="4">
        <v>5</v>
      </c>
      <c r="R1546" s="4">
        <v>109</v>
      </c>
      <c r="S1546" s="4">
        <v>0</v>
      </c>
      <c r="T1546" s="27">
        <v>102</v>
      </c>
    </row>
    <row r="1547" spans="2:20" x14ac:dyDescent="0.25">
      <c r="C1547" s="112"/>
      <c r="D1547" s="109"/>
      <c r="E1547" s="9" t="s">
        <v>27</v>
      </c>
      <c r="F1547" s="12"/>
      <c r="G1547" s="8">
        <v>236</v>
      </c>
      <c r="H1547" s="16">
        <v>37</v>
      </c>
      <c r="I1547" s="1">
        <v>17</v>
      </c>
      <c r="J1547" s="1">
        <v>2</v>
      </c>
      <c r="K1547" s="1">
        <v>0</v>
      </c>
      <c r="L1547" s="1">
        <v>18</v>
      </c>
      <c r="M1547" s="1">
        <v>27</v>
      </c>
      <c r="N1547" s="1">
        <v>4</v>
      </c>
      <c r="O1547" s="1">
        <v>5</v>
      </c>
      <c r="P1547" s="1">
        <v>3</v>
      </c>
      <c r="Q1547" s="1">
        <v>11</v>
      </c>
      <c r="R1547" s="1">
        <v>152</v>
      </c>
      <c r="S1547" s="1">
        <v>1</v>
      </c>
      <c r="T1547" s="18">
        <v>83</v>
      </c>
    </row>
    <row r="1548" spans="2:20" x14ac:dyDescent="0.25">
      <c r="C1548" s="112"/>
      <c r="D1548" s="109"/>
      <c r="E1548" s="9" t="s">
        <v>28</v>
      </c>
      <c r="F1548" s="12"/>
      <c r="G1548" s="8">
        <v>230</v>
      </c>
      <c r="H1548" s="16">
        <v>32</v>
      </c>
      <c r="I1548" s="1">
        <v>17</v>
      </c>
      <c r="J1548" s="1">
        <v>6</v>
      </c>
      <c r="K1548" s="1">
        <v>3</v>
      </c>
      <c r="L1548" s="1">
        <v>21</v>
      </c>
      <c r="M1548" s="1">
        <v>28</v>
      </c>
      <c r="N1548" s="1">
        <v>1</v>
      </c>
      <c r="O1548" s="1">
        <v>11</v>
      </c>
      <c r="P1548" s="1">
        <v>9</v>
      </c>
      <c r="Q1548" s="1">
        <v>9</v>
      </c>
      <c r="R1548" s="1">
        <v>154</v>
      </c>
      <c r="S1548" s="1">
        <v>6</v>
      </c>
      <c r="T1548" s="18">
        <v>70</v>
      </c>
    </row>
    <row r="1549" spans="2:20" x14ac:dyDescent="0.25">
      <c r="C1549" s="112"/>
      <c r="D1549" s="109"/>
      <c r="E1549" s="9" t="s">
        <v>29</v>
      </c>
      <c r="F1549" s="12"/>
      <c r="G1549" s="8">
        <v>176</v>
      </c>
      <c r="H1549" s="16">
        <v>22</v>
      </c>
      <c r="I1549" s="1">
        <v>17</v>
      </c>
      <c r="J1549" s="1">
        <v>4</v>
      </c>
      <c r="K1549" s="1">
        <v>2</v>
      </c>
      <c r="L1549" s="1">
        <v>14</v>
      </c>
      <c r="M1549" s="1">
        <v>21</v>
      </c>
      <c r="N1549" s="1">
        <v>1</v>
      </c>
      <c r="O1549" s="1">
        <v>3</v>
      </c>
      <c r="P1549" s="1">
        <v>4</v>
      </c>
      <c r="Q1549" s="1">
        <v>3</v>
      </c>
      <c r="R1549" s="1">
        <v>122</v>
      </c>
      <c r="S1549" s="1">
        <v>0</v>
      </c>
      <c r="T1549" s="18">
        <v>54</v>
      </c>
    </row>
    <row r="1550" spans="2:20" x14ac:dyDescent="0.25">
      <c r="C1550" s="112"/>
      <c r="D1550" s="109"/>
      <c r="E1550" s="9" t="s">
        <v>30</v>
      </c>
      <c r="F1550" s="12"/>
      <c r="G1550" s="8">
        <v>107</v>
      </c>
      <c r="H1550" s="16">
        <v>15</v>
      </c>
      <c r="I1550" s="1">
        <v>8</v>
      </c>
      <c r="J1550" s="1">
        <v>4</v>
      </c>
      <c r="K1550" s="1">
        <v>0</v>
      </c>
      <c r="L1550" s="1">
        <v>13</v>
      </c>
      <c r="M1550" s="1">
        <v>15</v>
      </c>
      <c r="N1550" s="1">
        <v>3</v>
      </c>
      <c r="O1550" s="1">
        <v>4</v>
      </c>
      <c r="P1550" s="1">
        <v>2</v>
      </c>
      <c r="Q1550" s="1">
        <v>5</v>
      </c>
      <c r="R1550" s="1">
        <v>70</v>
      </c>
      <c r="S1550" s="1">
        <v>0</v>
      </c>
      <c r="T1550" s="18">
        <v>37</v>
      </c>
    </row>
    <row r="1551" spans="2:20" x14ac:dyDescent="0.25">
      <c r="C1551" s="112"/>
      <c r="D1551" s="109"/>
      <c r="E1551" s="9" t="s">
        <v>31</v>
      </c>
      <c r="F1551" s="12"/>
      <c r="G1551" s="8">
        <v>749</v>
      </c>
      <c r="H1551" s="16">
        <v>106</v>
      </c>
      <c r="I1551" s="1">
        <v>59</v>
      </c>
      <c r="J1551" s="1">
        <v>16</v>
      </c>
      <c r="K1551" s="1">
        <v>5</v>
      </c>
      <c r="L1551" s="1">
        <v>66</v>
      </c>
      <c r="M1551" s="1">
        <v>91</v>
      </c>
      <c r="N1551" s="1">
        <v>9</v>
      </c>
      <c r="O1551" s="1">
        <v>23</v>
      </c>
      <c r="P1551" s="1">
        <v>18</v>
      </c>
      <c r="Q1551" s="1">
        <v>28</v>
      </c>
      <c r="R1551" s="1">
        <v>498</v>
      </c>
      <c r="S1551" s="1">
        <v>7</v>
      </c>
      <c r="T1551" s="18">
        <v>244</v>
      </c>
    </row>
    <row r="1552" spans="2:20" x14ac:dyDescent="0.25">
      <c r="C1552" s="112"/>
      <c r="D1552" s="109"/>
      <c r="E1552" s="9" t="s">
        <v>32</v>
      </c>
      <c r="F1552" s="12"/>
      <c r="G1552" s="8">
        <v>283</v>
      </c>
      <c r="H1552" s="16">
        <v>37</v>
      </c>
      <c r="I1552" s="1">
        <v>25</v>
      </c>
      <c r="J1552" s="1">
        <v>8</v>
      </c>
      <c r="K1552" s="1">
        <v>2</v>
      </c>
      <c r="L1552" s="1">
        <v>27</v>
      </c>
      <c r="M1552" s="1">
        <v>36</v>
      </c>
      <c r="N1552" s="1">
        <v>4</v>
      </c>
      <c r="O1552" s="1">
        <v>7</v>
      </c>
      <c r="P1552" s="1">
        <v>6</v>
      </c>
      <c r="Q1552" s="1">
        <v>8</v>
      </c>
      <c r="R1552" s="1">
        <v>192</v>
      </c>
      <c r="S1552" s="1">
        <v>0</v>
      </c>
      <c r="T1552" s="18">
        <v>91</v>
      </c>
    </row>
    <row r="1553" spans="3:20" x14ac:dyDescent="0.25">
      <c r="C1553" s="112"/>
      <c r="D1553" s="108" t="s">
        <v>22</v>
      </c>
      <c r="E1553" s="10" t="s">
        <v>26</v>
      </c>
      <c r="F1553" s="11"/>
      <c r="G1553" s="14">
        <v>99</v>
      </c>
      <c r="H1553" s="25">
        <v>36</v>
      </c>
      <c r="I1553" s="4">
        <v>9</v>
      </c>
      <c r="J1553" s="4">
        <v>4</v>
      </c>
      <c r="K1553" s="4">
        <v>0</v>
      </c>
      <c r="L1553" s="4">
        <v>18</v>
      </c>
      <c r="M1553" s="4">
        <v>25</v>
      </c>
      <c r="N1553" s="4">
        <v>1</v>
      </c>
      <c r="O1553" s="4">
        <v>4</v>
      </c>
      <c r="P1553" s="4">
        <v>6</v>
      </c>
      <c r="Q1553" s="4">
        <v>2</v>
      </c>
      <c r="R1553" s="4">
        <v>46</v>
      </c>
      <c r="S1553" s="4">
        <v>0</v>
      </c>
      <c r="T1553" s="27">
        <v>53</v>
      </c>
    </row>
    <row r="1554" spans="3:20" x14ac:dyDescent="0.25">
      <c r="C1554" s="112"/>
      <c r="D1554" s="109"/>
      <c r="E1554" s="9" t="s">
        <v>27</v>
      </c>
      <c r="F1554" s="12"/>
      <c r="G1554" s="8">
        <v>137</v>
      </c>
      <c r="H1554" s="16">
        <v>23</v>
      </c>
      <c r="I1554" s="1">
        <v>9</v>
      </c>
      <c r="J1554" s="1">
        <v>1</v>
      </c>
      <c r="K1554" s="1">
        <v>0</v>
      </c>
      <c r="L1554" s="1">
        <v>12</v>
      </c>
      <c r="M1554" s="1">
        <v>16</v>
      </c>
      <c r="N1554" s="1">
        <v>3</v>
      </c>
      <c r="O1554" s="1">
        <v>2</v>
      </c>
      <c r="P1554" s="1">
        <v>0</v>
      </c>
      <c r="Q1554" s="1">
        <v>8</v>
      </c>
      <c r="R1554" s="1">
        <v>87</v>
      </c>
      <c r="S1554" s="1">
        <v>1</v>
      </c>
      <c r="T1554" s="18">
        <v>49</v>
      </c>
    </row>
    <row r="1555" spans="3:20" x14ac:dyDescent="0.25">
      <c r="C1555" s="112"/>
      <c r="D1555" s="109"/>
      <c r="E1555" s="9" t="s">
        <v>28</v>
      </c>
      <c r="F1555" s="12"/>
      <c r="G1555" s="8">
        <v>100</v>
      </c>
      <c r="H1555" s="16">
        <v>14</v>
      </c>
      <c r="I1555" s="1">
        <v>5</v>
      </c>
      <c r="J1555" s="1">
        <v>3</v>
      </c>
      <c r="K1555" s="1">
        <v>0</v>
      </c>
      <c r="L1555" s="1">
        <v>4</v>
      </c>
      <c r="M1555" s="1">
        <v>8</v>
      </c>
      <c r="N1555" s="1">
        <v>0</v>
      </c>
      <c r="O1555" s="1">
        <v>4</v>
      </c>
      <c r="P1555" s="1">
        <v>3</v>
      </c>
      <c r="Q1555" s="1">
        <v>6</v>
      </c>
      <c r="R1555" s="1">
        <v>73</v>
      </c>
      <c r="S1555" s="1">
        <v>1</v>
      </c>
      <c r="T1555" s="18">
        <v>26</v>
      </c>
    </row>
    <row r="1556" spans="3:20" x14ac:dyDescent="0.25">
      <c r="C1556" s="112"/>
      <c r="D1556" s="109"/>
      <c r="E1556" s="9" t="s">
        <v>29</v>
      </c>
      <c r="F1556" s="12"/>
      <c r="G1556" s="8">
        <v>86</v>
      </c>
      <c r="H1556" s="16">
        <v>8</v>
      </c>
      <c r="I1556" s="1">
        <v>11</v>
      </c>
      <c r="J1556" s="1">
        <v>3</v>
      </c>
      <c r="K1556" s="1">
        <v>1</v>
      </c>
      <c r="L1556" s="1">
        <v>9</v>
      </c>
      <c r="M1556" s="1">
        <v>12</v>
      </c>
      <c r="N1556" s="1">
        <v>0</v>
      </c>
      <c r="O1556" s="1">
        <v>2</v>
      </c>
      <c r="P1556" s="1">
        <v>3</v>
      </c>
      <c r="Q1556" s="1">
        <v>2</v>
      </c>
      <c r="R1556" s="1">
        <v>57</v>
      </c>
      <c r="S1556" s="1">
        <v>0</v>
      </c>
      <c r="T1556" s="18">
        <v>29</v>
      </c>
    </row>
    <row r="1557" spans="3:20" x14ac:dyDescent="0.25">
      <c r="C1557" s="112"/>
      <c r="D1557" s="109"/>
      <c r="E1557" s="9" t="s">
        <v>30</v>
      </c>
      <c r="F1557" s="12"/>
      <c r="G1557" s="8">
        <v>52</v>
      </c>
      <c r="H1557" s="16">
        <v>7</v>
      </c>
      <c r="I1557" s="1">
        <v>4</v>
      </c>
      <c r="J1557" s="1">
        <v>3</v>
      </c>
      <c r="K1557" s="1">
        <v>0</v>
      </c>
      <c r="L1557" s="1">
        <v>4</v>
      </c>
      <c r="M1557" s="1">
        <v>8</v>
      </c>
      <c r="N1557" s="1">
        <v>1</v>
      </c>
      <c r="O1557" s="1">
        <v>2</v>
      </c>
      <c r="P1557" s="1">
        <v>0</v>
      </c>
      <c r="Q1557" s="1">
        <v>1</v>
      </c>
      <c r="R1557" s="1">
        <v>37</v>
      </c>
      <c r="S1557" s="1">
        <v>0</v>
      </c>
      <c r="T1557" s="18">
        <v>15</v>
      </c>
    </row>
    <row r="1558" spans="3:20" x14ac:dyDescent="0.25">
      <c r="C1558" s="112"/>
      <c r="D1558" s="109"/>
      <c r="E1558" s="9" t="s">
        <v>31</v>
      </c>
      <c r="F1558" s="12"/>
      <c r="G1558" s="8">
        <v>375</v>
      </c>
      <c r="H1558" s="16">
        <v>52</v>
      </c>
      <c r="I1558" s="1">
        <v>29</v>
      </c>
      <c r="J1558" s="1">
        <v>10</v>
      </c>
      <c r="K1558" s="1">
        <v>1</v>
      </c>
      <c r="L1558" s="1">
        <v>29</v>
      </c>
      <c r="M1558" s="1">
        <v>44</v>
      </c>
      <c r="N1558" s="1">
        <v>4</v>
      </c>
      <c r="O1558" s="1">
        <v>10</v>
      </c>
      <c r="P1558" s="1">
        <v>6</v>
      </c>
      <c r="Q1558" s="1">
        <v>17</v>
      </c>
      <c r="R1558" s="1">
        <v>254</v>
      </c>
      <c r="S1558" s="1">
        <v>2</v>
      </c>
      <c r="T1558" s="18">
        <v>119</v>
      </c>
    </row>
    <row r="1559" spans="3:20" x14ac:dyDescent="0.25">
      <c r="C1559" s="112"/>
      <c r="D1559" s="109"/>
      <c r="E1559" s="9" t="s">
        <v>32</v>
      </c>
      <c r="F1559" s="12"/>
      <c r="G1559" s="8">
        <v>138</v>
      </c>
      <c r="H1559" s="16">
        <v>15</v>
      </c>
      <c r="I1559" s="1">
        <v>15</v>
      </c>
      <c r="J1559" s="1">
        <v>6</v>
      </c>
      <c r="K1559" s="1">
        <v>1</v>
      </c>
      <c r="L1559" s="1">
        <v>13</v>
      </c>
      <c r="M1559" s="1">
        <v>20</v>
      </c>
      <c r="N1559" s="1">
        <v>1</v>
      </c>
      <c r="O1559" s="1">
        <v>4</v>
      </c>
      <c r="P1559" s="1">
        <v>3</v>
      </c>
      <c r="Q1559" s="1">
        <v>3</v>
      </c>
      <c r="R1559" s="1">
        <v>94</v>
      </c>
      <c r="S1559" s="1">
        <v>0</v>
      </c>
      <c r="T1559" s="18">
        <v>44</v>
      </c>
    </row>
    <row r="1560" spans="3:20" x14ac:dyDescent="0.25">
      <c r="C1560" s="112"/>
      <c r="D1560" s="108" t="s">
        <v>23</v>
      </c>
      <c r="E1560" s="10" t="s">
        <v>26</v>
      </c>
      <c r="F1560" s="11"/>
      <c r="G1560" s="14">
        <v>112</v>
      </c>
      <c r="H1560" s="25">
        <v>29</v>
      </c>
      <c r="I1560" s="4">
        <v>12</v>
      </c>
      <c r="J1560" s="4">
        <v>3</v>
      </c>
      <c r="K1560" s="4">
        <v>3</v>
      </c>
      <c r="L1560" s="4">
        <v>13</v>
      </c>
      <c r="M1560" s="4">
        <v>17</v>
      </c>
      <c r="N1560" s="4">
        <v>1</v>
      </c>
      <c r="O1560" s="4">
        <v>3</v>
      </c>
      <c r="P1560" s="4">
        <v>5</v>
      </c>
      <c r="Q1560" s="4">
        <v>3</v>
      </c>
      <c r="R1560" s="4">
        <v>63</v>
      </c>
      <c r="S1560" s="4">
        <v>0</v>
      </c>
      <c r="T1560" s="27">
        <v>49</v>
      </c>
    </row>
    <row r="1561" spans="3:20" x14ac:dyDescent="0.25">
      <c r="C1561" s="112"/>
      <c r="D1561" s="109"/>
      <c r="E1561" s="9" t="s">
        <v>27</v>
      </c>
      <c r="F1561" s="12"/>
      <c r="G1561" s="8">
        <v>99</v>
      </c>
      <c r="H1561" s="16">
        <v>14</v>
      </c>
      <c r="I1561" s="1">
        <v>8</v>
      </c>
      <c r="J1561" s="1">
        <v>1</v>
      </c>
      <c r="K1561" s="1">
        <v>0</v>
      </c>
      <c r="L1561" s="1">
        <v>6</v>
      </c>
      <c r="M1561" s="1">
        <v>11</v>
      </c>
      <c r="N1561" s="1">
        <v>1</v>
      </c>
      <c r="O1561" s="1">
        <v>3</v>
      </c>
      <c r="P1561" s="1">
        <v>3</v>
      </c>
      <c r="Q1561" s="1">
        <v>3</v>
      </c>
      <c r="R1561" s="1">
        <v>65</v>
      </c>
      <c r="S1561" s="1">
        <v>0</v>
      </c>
      <c r="T1561" s="18">
        <v>34</v>
      </c>
    </row>
    <row r="1562" spans="3:20" x14ac:dyDescent="0.25">
      <c r="C1562" s="112"/>
      <c r="D1562" s="109"/>
      <c r="E1562" s="9" t="s">
        <v>28</v>
      </c>
      <c r="F1562" s="12"/>
      <c r="G1562" s="8">
        <v>130</v>
      </c>
      <c r="H1562" s="16">
        <v>18</v>
      </c>
      <c r="I1562" s="1">
        <v>12</v>
      </c>
      <c r="J1562" s="1">
        <v>3</v>
      </c>
      <c r="K1562" s="1">
        <v>3</v>
      </c>
      <c r="L1562" s="1">
        <v>17</v>
      </c>
      <c r="M1562" s="1">
        <v>20</v>
      </c>
      <c r="N1562" s="1">
        <v>1</v>
      </c>
      <c r="O1562" s="1">
        <v>7</v>
      </c>
      <c r="P1562" s="1">
        <v>6</v>
      </c>
      <c r="Q1562" s="1">
        <v>3</v>
      </c>
      <c r="R1562" s="1">
        <v>81</v>
      </c>
      <c r="S1562" s="1">
        <v>5</v>
      </c>
      <c r="T1562" s="18">
        <v>44</v>
      </c>
    </row>
    <row r="1563" spans="3:20" x14ac:dyDescent="0.25">
      <c r="C1563" s="112"/>
      <c r="D1563" s="109"/>
      <c r="E1563" s="9" t="s">
        <v>29</v>
      </c>
      <c r="F1563" s="12"/>
      <c r="G1563" s="8">
        <v>90</v>
      </c>
      <c r="H1563" s="16">
        <v>14</v>
      </c>
      <c r="I1563" s="1">
        <v>6</v>
      </c>
      <c r="J1563" s="1">
        <v>1</v>
      </c>
      <c r="K1563" s="1">
        <v>1</v>
      </c>
      <c r="L1563" s="1">
        <v>5</v>
      </c>
      <c r="M1563" s="1">
        <v>9</v>
      </c>
      <c r="N1563" s="1">
        <v>1</v>
      </c>
      <c r="O1563" s="1">
        <v>1</v>
      </c>
      <c r="P1563" s="1">
        <v>1</v>
      </c>
      <c r="Q1563" s="1">
        <v>1</v>
      </c>
      <c r="R1563" s="1">
        <v>65</v>
      </c>
      <c r="S1563" s="1">
        <v>0</v>
      </c>
      <c r="T1563" s="18">
        <v>25</v>
      </c>
    </row>
    <row r="1564" spans="3:20" x14ac:dyDescent="0.25">
      <c r="C1564" s="112"/>
      <c r="D1564" s="109"/>
      <c r="E1564" s="9" t="s">
        <v>30</v>
      </c>
      <c r="F1564" s="12"/>
      <c r="G1564" s="8">
        <v>55</v>
      </c>
      <c r="H1564" s="16">
        <v>8</v>
      </c>
      <c r="I1564" s="1">
        <v>4</v>
      </c>
      <c r="J1564" s="1">
        <v>1</v>
      </c>
      <c r="K1564" s="1">
        <v>0</v>
      </c>
      <c r="L1564" s="1">
        <v>9</v>
      </c>
      <c r="M1564" s="1">
        <v>7</v>
      </c>
      <c r="N1564" s="1">
        <v>2</v>
      </c>
      <c r="O1564" s="1">
        <v>2</v>
      </c>
      <c r="P1564" s="1">
        <v>2</v>
      </c>
      <c r="Q1564" s="1">
        <v>4</v>
      </c>
      <c r="R1564" s="1">
        <v>33</v>
      </c>
      <c r="S1564" s="1">
        <v>0</v>
      </c>
      <c r="T1564" s="18">
        <v>22</v>
      </c>
    </row>
    <row r="1565" spans="3:20" x14ac:dyDescent="0.25">
      <c r="C1565" s="112"/>
      <c r="D1565" s="109"/>
      <c r="E1565" s="9" t="s">
        <v>31</v>
      </c>
      <c r="F1565" s="12"/>
      <c r="G1565" s="8">
        <v>374</v>
      </c>
      <c r="H1565" s="16">
        <v>54</v>
      </c>
      <c r="I1565" s="1">
        <v>30</v>
      </c>
      <c r="J1565" s="1">
        <v>6</v>
      </c>
      <c r="K1565" s="1">
        <v>4</v>
      </c>
      <c r="L1565" s="1">
        <v>37</v>
      </c>
      <c r="M1565" s="1">
        <v>47</v>
      </c>
      <c r="N1565" s="1">
        <v>5</v>
      </c>
      <c r="O1565" s="1">
        <v>13</v>
      </c>
      <c r="P1565" s="1">
        <v>12</v>
      </c>
      <c r="Q1565" s="1">
        <v>11</v>
      </c>
      <c r="R1565" s="1">
        <v>244</v>
      </c>
      <c r="S1565" s="1">
        <v>5</v>
      </c>
      <c r="T1565" s="18">
        <v>125</v>
      </c>
    </row>
    <row r="1566" spans="3:20" x14ac:dyDescent="0.25">
      <c r="C1566" s="112"/>
      <c r="D1566" s="109"/>
      <c r="E1566" s="9" t="s">
        <v>32</v>
      </c>
      <c r="F1566" s="12"/>
      <c r="G1566" s="8">
        <v>145</v>
      </c>
      <c r="H1566" s="16">
        <v>22</v>
      </c>
      <c r="I1566" s="1">
        <v>10</v>
      </c>
      <c r="J1566" s="1">
        <v>2</v>
      </c>
      <c r="K1566" s="1">
        <v>1</v>
      </c>
      <c r="L1566" s="1">
        <v>14</v>
      </c>
      <c r="M1566" s="1">
        <v>16</v>
      </c>
      <c r="N1566" s="1">
        <v>3</v>
      </c>
      <c r="O1566" s="1">
        <v>3</v>
      </c>
      <c r="P1566" s="1">
        <v>3</v>
      </c>
      <c r="Q1566" s="1">
        <v>5</v>
      </c>
      <c r="R1566" s="1">
        <v>98</v>
      </c>
      <c r="S1566" s="1">
        <v>0</v>
      </c>
      <c r="T1566" s="18">
        <v>47</v>
      </c>
    </row>
    <row r="1567" spans="3:20" ht="25.2" x14ac:dyDescent="0.25">
      <c r="C1567" s="108" t="s">
        <v>33</v>
      </c>
      <c r="D1567" s="108" t="s">
        <v>25</v>
      </c>
      <c r="E1567" s="10" t="s">
        <v>34</v>
      </c>
      <c r="F1567" s="11"/>
      <c r="G1567" s="14">
        <v>80</v>
      </c>
      <c r="H1567" s="25">
        <v>11</v>
      </c>
      <c r="I1567" s="4">
        <v>7</v>
      </c>
      <c r="J1567" s="4">
        <v>0</v>
      </c>
      <c r="K1567" s="4">
        <v>2</v>
      </c>
      <c r="L1567" s="4">
        <v>4</v>
      </c>
      <c r="M1567" s="4">
        <v>7</v>
      </c>
      <c r="N1567" s="4">
        <v>1</v>
      </c>
      <c r="O1567" s="4">
        <v>0</v>
      </c>
      <c r="P1567" s="4">
        <v>5</v>
      </c>
      <c r="Q1567" s="4">
        <v>1</v>
      </c>
      <c r="R1567" s="4">
        <v>55</v>
      </c>
      <c r="S1567" s="4">
        <v>0</v>
      </c>
      <c r="T1567" s="27">
        <v>25</v>
      </c>
    </row>
    <row r="1568" spans="3:20" ht="25.2" x14ac:dyDescent="0.25">
      <c r="C1568" s="112"/>
      <c r="D1568" s="109"/>
      <c r="E1568" s="9" t="s">
        <v>35</v>
      </c>
      <c r="F1568" s="12"/>
      <c r="G1568" s="8">
        <v>543</v>
      </c>
      <c r="H1568" s="16">
        <v>101</v>
      </c>
      <c r="I1568" s="1">
        <v>33</v>
      </c>
      <c r="J1568" s="1">
        <v>10</v>
      </c>
      <c r="K1568" s="1">
        <v>1</v>
      </c>
      <c r="L1568" s="1">
        <v>59</v>
      </c>
      <c r="M1568" s="1">
        <v>82</v>
      </c>
      <c r="N1568" s="1">
        <v>5</v>
      </c>
      <c r="O1568" s="1">
        <v>18</v>
      </c>
      <c r="P1568" s="1">
        <v>10</v>
      </c>
      <c r="Q1568" s="1">
        <v>18</v>
      </c>
      <c r="R1568" s="1">
        <v>354</v>
      </c>
      <c r="S1568" s="1">
        <v>3</v>
      </c>
      <c r="T1568" s="18">
        <v>186</v>
      </c>
    </row>
    <row r="1569" spans="3:20" ht="25.2" x14ac:dyDescent="0.25">
      <c r="C1569" s="112"/>
      <c r="D1569" s="109"/>
      <c r="E1569" s="9" t="s">
        <v>36</v>
      </c>
      <c r="F1569" s="12"/>
      <c r="G1569" s="8">
        <v>177</v>
      </c>
      <c r="H1569" s="16">
        <v>33</v>
      </c>
      <c r="I1569" s="1">
        <v>19</v>
      </c>
      <c r="J1569" s="1">
        <v>7</v>
      </c>
      <c r="K1569" s="1">
        <v>1</v>
      </c>
      <c r="L1569" s="1">
        <v>16</v>
      </c>
      <c r="M1569" s="1">
        <v>24</v>
      </c>
      <c r="N1569" s="1">
        <v>0</v>
      </c>
      <c r="O1569" s="1">
        <v>6</v>
      </c>
      <c r="P1569" s="1">
        <v>10</v>
      </c>
      <c r="Q1569" s="1">
        <v>7</v>
      </c>
      <c r="R1569" s="1">
        <v>102</v>
      </c>
      <c r="S1569" s="1">
        <v>3</v>
      </c>
      <c r="T1569" s="18">
        <v>72</v>
      </c>
    </row>
    <row r="1570" spans="3:20" ht="25.2" x14ac:dyDescent="0.25">
      <c r="C1570" s="112"/>
      <c r="D1570" s="109"/>
      <c r="E1570" s="9" t="s">
        <v>37</v>
      </c>
      <c r="F1570" s="12"/>
      <c r="G1570" s="8">
        <v>157</v>
      </c>
      <c r="H1570" s="16">
        <v>25</v>
      </c>
      <c r="I1570" s="1">
        <v>21</v>
      </c>
      <c r="J1570" s="1">
        <v>5</v>
      </c>
      <c r="K1570" s="1">
        <v>4</v>
      </c>
      <c r="L1570" s="1">
        <v>18</v>
      </c>
      <c r="M1570" s="1">
        <v>20</v>
      </c>
      <c r="N1570" s="1">
        <v>5</v>
      </c>
      <c r="O1570" s="1">
        <v>6</v>
      </c>
      <c r="P1570" s="1">
        <v>4</v>
      </c>
      <c r="Q1570" s="1">
        <v>7</v>
      </c>
      <c r="R1570" s="1">
        <v>95</v>
      </c>
      <c r="S1570" s="1">
        <v>1</v>
      </c>
      <c r="T1570" s="18">
        <v>61</v>
      </c>
    </row>
    <row r="1571" spans="3:20" x14ac:dyDescent="0.25">
      <c r="C1571" s="112"/>
      <c r="D1571" s="109"/>
      <c r="E1571" s="9" t="s">
        <v>38</v>
      </c>
      <c r="F1571" s="12"/>
      <c r="G1571" s="13">
        <v>3</v>
      </c>
      <c r="H1571" s="24">
        <v>1</v>
      </c>
      <c r="I1571" s="3">
        <v>0</v>
      </c>
      <c r="J1571" s="3">
        <v>1</v>
      </c>
      <c r="K1571" s="3">
        <v>0</v>
      </c>
      <c r="L1571" s="3">
        <v>0</v>
      </c>
      <c r="M1571" s="3">
        <v>0</v>
      </c>
      <c r="N1571" s="3">
        <v>0</v>
      </c>
      <c r="O1571" s="3">
        <v>0</v>
      </c>
      <c r="P1571" s="3">
        <v>0</v>
      </c>
      <c r="Q1571" s="3">
        <v>0</v>
      </c>
      <c r="R1571" s="3">
        <v>1</v>
      </c>
      <c r="S1571" s="3">
        <v>0</v>
      </c>
      <c r="T1571" s="26">
        <v>2</v>
      </c>
    </row>
    <row r="1572" spans="3:20" ht="25.2" x14ac:dyDescent="0.25">
      <c r="C1572" s="112"/>
      <c r="D1572" s="108" t="s">
        <v>22</v>
      </c>
      <c r="E1572" s="10" t="s">
        <v>34</v>
      </c>
      <c r="F1572" s="11"/>
      <c r="G1572" s="40">
        <v>40</v>
      </c>
      <c r="H1572" s="44">
        <v>6</v>
      </c>
      <c r="I1572" s="19">
        <v>3</v>
      </c>
      <c r="J1572" s="19">
        <v>0</v>
      </c>
      <c r="K1572" s="19">
        <v>0</v>
      </c>
      <c r="L1572" s="19">
        <v>1</v>
      </c>
      <c r="M1572" s="19">
        <v>1</v>
      </c>
      <c r="N1572" s="19">
        <v>1</v>
      </c>
      <c r="O1572" s="19">
        <v>0</v>
      </c>
      <c r="P1572" s="19">
        <v>2</v>
      </c>
      <c r="Q1572" s="19">
        <v>1</v>
      </c>
      <c r="R1572" s="19">
        <v>31</v>
      </c>
      <c r="S1572" s="19">
        <v>0</v>
      </c>
      <c r="T1572" s="45">
        <v>9</v>
      </c>
    </row>
    <row r="1573" spans="3:20" ht="25.2" x14ac:dyDescent="0.25">
      <c r="C1573" s="112"/>
      <c r="D1573" s="109"/>
      <c r="E1573" s="9" t="s">
        <v>35</v>
      </c>
      <c r="F1573" s="12"/>
      <c r="G1573" s="8">
        <v>319</v>
      </c>
      <c r="H1573" s="16">
        <v>63</v>
      </c>
      <c r="I1573" s="1">
        <v>22</v>
      </c>
      <c r="J1573" s="1">
        <v>7</v>
      </c>
      <c r="K1573" s="1">
        <v>1</v>
      </c>
      <c r="L1573" s="1">
        <v>36</v>
      </c>
      <c r="M1573" s="1">
        <v>54</v>
      </c>
      <c r="N1573" s="1">
        <v>2</v>
      </c>
      <c r="O1573" s="1">
        <v>10</v>
      </c>
      <c r="P1573" s="1">
        <v>6</v>
      </c>
      <c r="Q1573" s="1">
        <v>13</v>
      </c>
      <c r="R1573" s="1">
        <v>199</v>
      </c>
      <c r="S1573" s="1">
        <v>1</v>
      </c>
      <c r="T1573" s="18">
        <v>119</v>
      </c>
    </row>
    <row r="1574" spans="3:20" ht="25.2" x14ac:dyDescent="0.25">
      <c r="C1574" s="112"/>
      <c r="D1574" s="109"/>
      <c r="E1574" s="9" t="s">
        <v>36</v>
      </c>
      <c r="F1574" s="12"/>
      <c r="G1574" s="8">
        <v>67</v>
      </c>
      <c r="H1574" s="16">
        <v>14</v>
      </c>
      <c r="I1574" s="1">
        <v>5</v>
      </c>
      <c r="J1574" s="1">
        <v>4</v>
      </c>
      <c r="K1574" s="1">
        <v>0</v>
      </c>
      <c r="L1574" s="1">
        <v>7</v>
      </c>
      <c r="M1574" s="1">
        <v>9</v>
      </c>
      <c r="N1574" s="1">
        <v>0</v>
      </c>
      <c r="O1574" s="1">
        <v>3</v>
      </c>
      <c r="P1574" s="1">
        <v>4</v>
      </c>
      <c r="Q1574" s="1">
        <v>3</v>
      </c>
      <c r="R1574" s="1">
        <v>38</v>
      </c>
      <c r="S1574" s="1">
        <v>1</v>
      </c>
      <c r="T1574" s="18">
        <v>28</v>
      </c>
    </row>
    <row r="1575" spans="3:20" ht="25.2" x14ac:dyDescent="0.25">
      <c r="C1575" s="112"/>
      <c r="D1575" s="109"/>
      <c r="E1575" s="9" t="s">
        <v>37</v>
      </c>
      <c r="F1575" s="12"/>
      <c r="G1575" s="13">
        <v>47</v>
      </c>
      <c r="H1575" s="24">
        <v>5</v>
      </c>
      <c r="I1575" s="3">
        <v>8</v>
      </c>
      <c r="J1575" s="3">
        <v>3</v>
      </c>
      <c r="K1575" s="3">
        <v>0</v>
      </c>
      <c r="L1575" s="3">
        <v>3</v>
      </c>
      <c r="M1575" s="3">
        <v>5</v>
      </c>
      <c r="N1575" s="3">
        <v>2</v>
      </c>
      <c r="O1575" s="3">
        <v>1</v>
      </c>
      <c r="P1575" s="3">
        <v>0</v>
      </c>
      <c r="Q1575" s="3">
        <v>2</v>
      </c>
      <c r="R1575" s="3">
        <v>31</v>
      </c>
      <c r="S1575" s="3">
        <v>0</v>
      </c>
      <c r="T1575" s="26">
        <v>16</v>
      </c>
    </row>
    <row r="1576" spans="3:20" x14ac:dyDescent="0.25">
      <c r="C1576" s="112"/>
      <c r="D1576" s="109"/>
      <c r="E1576" s="9" t="s">
        <v>38</v>
      </c>
      <c r="F1576" s="12"/>
      <c r="G1576" s="13">
        <v>1</v>
      </c>
      <c r="H1576" s="24">
        <v>0</v>
      </c>
      <c r="I1576" s="3">
        <v>0</v>
      </c>
      <c r="J1576" s="3">
        <v>0</v>
      </c>
      <c r="K1576" s="3">
        <v>0</v>
      </c>
      <c r="L1576" s="3">
        <v>0</v>
      </c>
      <c r="M1576" s="3">
        <v>0</v>
      </c>
      <c r="N1576" s="3">
        <v>0</v>
      </c>
      <c r="O1576" s="3">
        <v>0</v>
      </c>
      <c r="P1576" s="3">
        <v>0</v>
      </c>
      <c r="Q1576" s="3">
        <v>0</v>
      </c>
      <c r="R1576" s="3">
        <v>1</v>
      </c>
      <c r="S1576" s="3">
        <v>0</v>
      </c>
      <c r="T1576" s="26">
        <v>0</v>
      </c>
    </row>
    <row r="1577" spans="3:20" ht="25.2" x14ac:dyDescent="0.25">
      <c r="C1577" s="112"/>
      <c r="D1577" s="108" t="s">
        <v>23</v>
      </c>
      <c r="E1577" s="10" t="s">
        <v>34</v>
      </c>
      <c r="F1577" s="11"/>
      <c r="G1577" s="40">
        <v>40</v>
      </c>
      <c r="H1577" s="44">
        <v>5</v>
      </c>
      <c r="I1577" s="19">
        <v>4</v>
      </c>
      <c r="J1577" s="19">
        <v>0</v>
      </c>
      <c r="K1577" s="19">
        <v>2</v>
      </c>
      <c r="L1577" s="19">
        <v>3</v>
      </c>
      <c r="M1577" s="19">
        <v>6</v>
      </c>
      <c r="N1577" s="19">
        <v>0</v>
      </c>
      <c r="O1577" s="19">
        <v>0</v>
      </c>
      <c r="P1577" s="19">
        <v>3</v>
      </c>
      <c r="Q1577" s="19">
        <v>0</v>
      </c>
      <c r="R1577" s="19">
        <v>24</v>
      </c>
      <c r="S1577" s="19">
        <v>0</v>
      </c>
      <c r="T1577" s="45">
        <v>16</v>
      </c>
    </row>
    <row r="1578" spans="3:20" ht="25.2" x14ac:dyDescent="0.25">
      <c r="C1578" s="112"/>
      <c r="D1578" s="109"/>
      <c r="E1578" s="9" t="s">
        <v>35</v>
      </c>
      <c r="F1578" s="12"/>
      <c r="G1578" s="8">
        <v>224</v>
      </c>
      <c r="H1578" s="16">
        <v>38</v>
      </c>
      <c r="I1578" s="1">
        <v>11</v>
      </c>
      <c r="J1578" s="1">
        <v>3</v>
      </c>
      <c r="K1578" s="1">
        <v>0</v>
      </c>
      <c r="L1578" s="1">
        <v>23</v>
      </c>
      <c r="M1578" s="1">
        <v>28</v>
      </c>
      <c r="N1578" s="1">
        <v>3</v>
      </c>
      <c r="O1578" s="1">
        <v>8</v>
      </c>
      <c r="P1578" s="1">
        <v>4</v>
      </c>
      <c r="Q1578" s="1">
        <v>5</v>
      </c>
      <c r="R1578" s="1">
        <v>155</v>
      </c>
      <c r="S1578" s="1">
        <v>2</v>
      </c>
      <c r="T1578" s="18">
        <v>67</v>
      </c>
    </row>
    <row r="1579" spans="3:20" ht="25.2" x14ac:dyDescent="0.25">
      <c r="C1579" s="112"/>
      <c r="D1579" s="109"/>
      <c r="E1579" s="9" t="s">
        <v>36</v>
      </c>
      <c r="F1579" s="12"/>
      <c r="G1579" s="8">
        <v>110</v>
      </c>
      <c r="H1579" s="16">
        <v>19</v>
      </c>
      <c r="I1579" s="1">
        <v>14</v>
      </c>
      <c r="J1579" s="1">
        <v>3</v>
      </c>
      <c r="K1579" s="1">
        <v>1</v>
      </c>
      <c r="L1579" s="1">
        <v>9</v>
      </c>
      <c r="M1579" s="1">
        <v>15</v>
      </c>
      <c r="N1579" s="1">
        <v>0</v>
      </c>
      <c r="O1579" s="1">
        <v>3</v>
      </c>
      <c r="P1579" s="1">
        <v>6</v>
      </c>
      <c r="Q1579" s="1">
        <v>4</v>
      </c>
      <c r="R1579" s="1">
        <v>64</v>
      </c>
      <c r="S1579" s="1">
        <v>2</v>
      </c>
      <c r="T1579" s="18">
        <v>44</v>
      </c>
    </row>
    <row r="1580" spans="3:20" ht="25.2" x14ac:dyDescent="0.25">
      <c r="C1580" s="112"/>
      <c r="D1580" s="109"/>
      <c r="E1580" s="9" t="s">
        <v>37</v>
      </c>
      <c r="F1580" s="12"/>
      <c r="G1580" s="8">
        <v>110</v>
      </c>
      <c r="H1580" s="16">
        <v>20</v>
      </c>
      <c r="I1580" s="1">
        <v>13</v>
      </c>
      <c r="J1580" s="1">
        <v>2</v>
      </c>
      <c r="K1580" s="1">
        <v>4</v>
      </c>
      <c r="L1580" s="1">
        <v>15</v>
      </c>
      <c r="M1580" s="1">
        <v>15</v>
      </c>
      <c r="N1580" s="1">
        <v>3</v>
      </c>
      <c r="O1580" s="1">
        <v>5</v>
      </c>
      <c r="P1580" s="1">
        <v>4</v>
      </c>
      <c r="Q1580" s="1">
        <v>5</v>
      </c>
      <c r="R1580" s="1">
        <v>64</v>
      </c>
      <c r="S1580" s="1">
        <v>1</v>
      </c>
      <c r="T1580" s="18">
        <v>45</v>
      </c>
    </row>
    <row r="1581" spans="3:20" x14ac:dyDescent="0.25">
      <c r="C1581" s="112"/>
      <c r="D1581" s="109"/>
      <c r="E1581" s="9" t="s">
        <v>38</v>
      </c>
      <c r="F1581" s="12"/>
      <c r="G1581" s="13">
        <v>2</v>
      </c>
      <c r="H1581" s="24">
        <v>1</v>
      </c>
      <c r="I1581" s="3">
        <v>0</v>
      </c>
      <c r="J1581" s="3">
        <v>1</v>
      </c>
      <c r="K1581" s="3">
        <v>0</v>
      </c>
      <c r="L1581" s="3">
        <v>0</v>
      </c>
      <c r="M1581" s="3">
        <v>0</v>
      </c>
      <c r="N1581" s="3">
        <v>0</v>
      </c>
      <c r="O1581" s="3">
        <v>0</v>
      </c>
      <c r="P1581" s="3">
        <v>0</v>
      </c>
      <c r="Q1581" s="3">
        <v>0</v>
      </c>
      <c r="R1581" s="3">
        <v>0</v>
      </c>
      <c r="S1581" s="3">
        <v>0</v>
      </c>
      <c r="T1581" s="26">
        <v>2</v>
      </c>
    </row>
    <row r="1582" spans="3:20" ht="25.2" x14ac:dyDescent="0.25">
      <c r="C1582" s="108" t="s">
        <v>39</v>
      </c>
      <c r="D1582" s="108" t="s">
        <v>25</v>
      </c>
      <c r="E1582" s="10" t="s">
        <v>40</v>
      </c>
      <c r="F1582" s="11"/>
      <c r="G1582" s="14">
        <v>273</v>
      </c>
      <c r="H1582" s="25">
        <v>38</v>
      </c>
      <c r="I1582" s="4">
        <v>29</v>
      </c>
      <c r="J1582" s="4">
        <v>4</v>
      </c>
      <c r="K1582" s="4">
        <v>4</v>
      </c>
      <c r="L1582" s="4">
        <v>23</v>
      </c>
      <c r="M1582" s="4">
        <v>40</v>
      </c>
      <c r="N1582" s="4">
        <v>4</v>
      </c>
      <c r="O1582" s="4">
        <v>6</v>
      </c>
      <c r="P1582" s="4">
        <v>13</v>
      </c>
      <c r="Q1582" s="4">
        <v>9</v>
      </c>
      <c r="R1582" s="4">
        <v>173</v>
      </c>
      <c r="S1582" s="4">
        <v>3</v>
      </c>
      <c r="T1582" s="27">
        <v>97</v>
      </c>
    </row>
    <row r="1583" spans="3:20" ht="25.2" x14ac:dyDescent="0.25">
      <c r="C1583" s="112"/>
      <c r="D1583" s="109"/>
      <c r="E1583" s="9" t="s">
        <v>41</v>
      </c>
      <c r="F1583" s="12"/>
      <c r="G1583" s="8">
        <v>526</v>
      </c>
      <c r="H1583" s="16">
        <v>97</v>
      </c>
      <c r="I1583" s="1">
        <v>33</v>
      </c>
      <c r="J1583" s="1">
        <v>11</v>
      </c>
      <c r="K1583" s="1">
        <v>1</v>
      </c>
      <c r="L1583" s="1">
        <v>58</v>
      </c>
      <c r="M1583" s="1">
        <v>78</v>
      </c>
      <c r="N1583" s="1">
        <v>4</v>
      </c>
      <c r="O1583" s="1">
        <v>17</v>
      </c>
      <c r="P1583" s="1">
        <v>10</v>
      </c>
      <c r="Q1583" s="1">
        <v>18</v>
      </c>
      <c r="R1583" s="1">
        <v>341</v>
      </c>
      <c r="S1583" s="1">
        <v>4</v>
      </c>
      <c r="T1583" s="18">
        <v>181</v>
      </c>
    </row>
    <row r="1584" spans="3:20" x14ac:dyDescent="0.25">
      <c r="C1584" s="112"/>
      <c r="D1584" s="109"/>
      <c r="E1584" s="9" t="s">
        <v>42</v>
      </c>
      <c r="F1584" s="12"/>
      <c r="G1584" s="13">
        <v>18</v>
      </c>
      <c r="H1584" s="24">
        <v>5</v>
      </c>
      <c r="I1584" s="3">
        <v>2</v>
      </c>
      <c r="J1584" s="3">
        <v>0</v>
      </c>
      <c r="K1584" s="3">
        <v>0</v>
      </c>
      <c r="L1584" s="3">
        <v>2</v>
      </c>
      <c r="M1584" s="3">
        <v>4</v>
      </c>
      <c r="N1584" s="3">
        <v>0</v>
      </c>
      <c r="O1584" s="3">
        <v>1</v>
      </c>
      <c r="P1584" s="3">
        <v>1</v>
      </c>
      <c r="Q1584" s="3">
        <v>1</v>
      </c>
      <c r="R1584" s="3">
        <v>9</v>
      </c>
      <c r="S1584" s="3">
        <v>0</v>
      </c>
      <c r="T1584" s="26">
        <v>9</v>
      </c>
    </row>
    <row r="1585" spans="3:20" x14ac:dyDescent="0.25">
      <c r="C1585" s="112"/>
      <c r="D1585" s="109"/>
      <c r="E1585" s="9" t="s">
        <v>43</v>
      </c>
      <c r="F1585" s="12"/>
      <c r="G1585" s="8">
        <v>146</v>
      </c>
      <c r="H1585" s="16">
        <v>38</v>
      </c>
      <c r="I1585" s="1">
        <v>12</v>
      </c>
      <c r="J1585" s="1">
        <v>3</v>
      </c>
      <c r="K1585" s="1">
        <v>0</v>
      </c>
      <c r="L1585" s="1">
        <v>19</v>
      </c>
      <c r="M1585" s="1">
        <v>13</v>
      </c>
      <c r="N1585" s="1">
        <v>1</v>
      </c>
      <c r="O1585" s="1">
        <v>2</v>
      </c>
      <c r="P1585" s="1">
        <v>4</v>
      </c>
      <c r="Q1585" s="1">
        <v>4</v>
      </c>
      <c r="R1585" s="1">
        <v>91</v>
      </c>
      <c r="S1585" s="1">
        <v>0</v>
      </c>
      <c r="T1585" s="18">
        <v>55</v>
      </c>
    </row>
    <row r="1586" spans="3:20" x14ac:dyDescent="0.25">
      <c r="C1586" s="112"/>
      <c r="D1586" s="109"/>
      <c r="E1586" s="9" t="s">
        <v>44</v>
      </c>
      <c r="F1586" s="12"/>
      <c r="G1586" s="13">
        <v>46</v>
      </c>
      <c r="H1586" s="24">
        <v>6</v>
      </c>
      <c r="I1586" s="3">
        <v>3</v>
      </c>
      <c r="J1586" s="3">
        <v>2</v>
      </c>
      <c r="K1586" s="3">
        <v>1</v>
      </c>
      <c r="L1586" s="3">
        <v>4</v>
      </c>
      <c r="M1586" s="3">
        <v>2</v>
      </c>
      <c r="N1586" s="3">
        <v>0</v>
      </c>
      <c r="O1586" s="3">
        <v>0</v>
      </c>
      <c r="P1586" s="3">
        <v>1</v>
      </c>
      <c r="Q1586" s="3">
        <v>0</v>
      </c>
      <c r="R1586" s="3">
        <v>35</v>
      </c>
      <c r="S1586" s="3">
        <v>0</v>
      </c>
      <c r="T1586" s="26">
        <v>11</v>
      </c>
    </row>
    <row r="1587" spans="3:20" ht="25.2" x14ac:dyDescent="0.25">
      <c r="C1587" s="112"/>
      <c r="D1587" s="109"/>
      <c r="E1587" s="9" t="s">
        <v>45</v>
      </c>
      <c r="F1587" s="12"/>
      <c r="G1587" s="13">
        <v>43</v>
      </c>
      <c r="H1587" s="24">
        <v>9</v>
      </c>
      <c r="I1587" s="3">
        <v>2</v>
      </c>
      <c r="J1587" s="3">
        <v>3</v>
      </c>
      <c r="K1587" s="3">
        <v>1</v>
      </c>
      <c r="L1587" s="3">
        <v>4</v>
      </c>
      <c r="M1587" s="3">
        <v>4</v>
      </c>
      <c r="N1587" s="3">
        <v>0</v>
      </c>
      <c r="O1587" s="3">
        <v>2</v>
      </c>
      <c r="P1587" s="3">
        <v>2</v>
      </c>
      <c r="Q1587" s="3">
        <v>2</v>
      </c>
      <c r="R1587" s="3">
        <v>25</v>
      </c>
      <c r="S1587" s="3">
        <v>0</v>
      </c>
      <c r="T1587" s="26">
        <v>18</v>
      </c>
    </row>
    <row r="1588" spans="3:20" x14ac:dyDescent="0.25">
      <c r="C1588" s="112"/>
      <c r="D1588" s="109"/>
      <c r="E1588" s="9" t="s">
        <v>38</v>
      </c>
      <c r="F1588" s="12"/>
      <c r="G1588" s="13">
        <v>35</v>
      </c>
      <c r="H1588" s="24">
        <v>8</v>
      </c>
      <c r="I1588" s="3">
        <v>3</v>
      </c>
      <c r="J1588" s="3">
        <v>2</v>
      </c>
      <c r="K1588" s="3">
        <v>1</v>
      </c>
      <c r="L1588" s="3">
        <v>3</v>
      </c>
      <c r="M1588" s="3">
        <v>5</v>
      </c>
      <c r="N1588" s="3">
        <v>2</v>
      </c>
      <c r="O1588" s="3">
        <v>3</v>
      </c>
      <c r="P1588" s="3">
        <v>1</v>
      </c>
      <c r="Q1588" s="3">
        <v>1</v>
      </c>
      <c r="R1588" s="3">
        <v>21</v>
      </c>
      <c r="S1588" s="3">
        <v>0</v>
      </c>
      <c r="T1588" s="26">
        <v>14</v>
      </c>
    </row>
    <row r="1589" spans="3:20" ht="25.2" x14ac:dyDescent="0.25">
      <c r="C1589" s="112"/>
      <c r="D1589" s="108" t="s">
        <v>22</v>
      </c>
      <c r="E1589" s="10" t="s">
        <v>40</v>
      </c>
      <c r="F1589" s="11"/>
      <c r="G1589" s="14">
        <v>101</v>
      </c>
      <c r="H1589" s="25">
        <v>12</v>
      </c>
      <c r="I1589" s="4">
        <v>11</v>
      </c>
      <c r="J1589" s="4">
        <v>3</v>
      </c>
      <c r="K1589" s="4">
        <v>0</v>
      </c>
      <c r="L1589" s="4">
        <v>6</v>
      </c>
      <c r="M1589" s="4">
        <v>10</v>
      </c>
      <c r="N1589" s="4">
        <v>2</v>
      </c>
      <c r="O1589" s="4">
        <v>2</v>
      </c>
      <c r="P1589" s="4">
        <v>3</v>
      </c>
      <c r="Q1589" s="4">
        <v>3</v>
      </c>
      <c r="R1589" s="4">
        <v>71</v>
      </c>
      <c r="S1589" s="4">
        <v>0</v>
      </c>
      <c r="T1589" s="27">
        <v>30</v>
      </c>
    </row>
    <row r="1590" spans="3:20" ht="25.2" x14ac:dyDescent="0.25">
      <c r="C1590" s="112"/>
      <c r="D1590" s="109"/>
      <c r="E1590" s="9" t="s">
        <v>41</v>
      </c>
      <c r="F1590" s="12"/>
      <c r="G1590" s="8">
        <v>307</v>
      </c>
      <c r="H1590" s="16">
        <v>60</v>
      </c>
      <c r="I1590" s="1">
        <v>21</v>
      </c>
      <c r="J1590" s="1">
        <v>8</v>
      </c>
      <c r="K1590" s="1">
        <v>1</v>
      </c>
      <c r="L1590" s="1">
        <v>34</v>
      </c>
      <c r="M1590" s="1">
        <v>50</v>
      </c>
      <c r="N1590" s="1">
        <v>1</v>
      </c>
      <c r="O1590" s="1">
        <v>9</v>
      </c>
      <c r="P1590" s="1">
        <v>6</v>
      </c>
      <c r="Q1590" s="1">
        <v>13</v>
      </c>
      <c r="R1590" s="1">
        <v>189</v>
      </c>
      <c r="S1590" s="1">
        <v>2</v>
      </c>
      <c r="T1590" s="18">
        <v>116</v>
      </c>
    </row>
    <row r="1591" spans="3:20" x14ac:dyDescent="0.25">
      <c r="C1591" s="112"/>
      <c r="D1591" s="109"/>
      <c r="E1591" s="9" t="s">
        <v>42</v>
      </c>
      <c r="F1591" s="12"/>
      <c r="G1591" s="13">
        <v>7</v>
      </c>
      <c r="H1591" s="24">
        <v>2</v>
      </c>
      <c r="I1591" s="3">
        <v>0</v>
      </c>
      <c r="J1591" s="3">
        <v>0</v>
      </c>
      <c r="K1591" s="3">
        <v>0</v>
      </c>
      <c r="L1591" s="3">
        <v>1</v>
      </c>
      <c r="M1591" s="3">
        <v>1</v>
      </c>
      <c r="N1591" s="3">
        <v>0</v>
      </c>
      <c r="O1591" s="3">
        <v>0</v>
      </c>
      <c r="P1591" s="3">
        <v>1</v>
      </c>
      <c r="Q1591" s="3">
        <v>0</v>
      </c>
      <c r="R1591" s="3">
        <v>4</v>
      </c>
      <c r="S1591" s="3">
        <v>0</v>
      </c>
      <c r="T1591" s="26">
        <v>3</v>
      </c>
    </row>
    <row r="1592" spans="3:20" x14ac:dyDescent="0.25">
      <c r="C1592" s="112"/>
      <c r="D1592" s="109"/>
      <c r="E1592" s="9" t="s">
        <v>43</v>
      </c>
      <c r="F1592" s="12"/>
      <c r="G1592" s="8">
        <v>56</v>
      </c>
      <c r="H1592" s="16">
        <v>16</v>
      </c>
      <c r="I1592" s="1">
        <v>4</v>
      </c>
      <c r="J1592" s="1">
        <v>2</v>
      </c>
      <c r="K1592" s="1">
        <v>0</v>
      </c>
      <c r="L1592" s="1">
        <v>8</v>
      </c>
      <c r="M1592" s="1">
        <v>7</v>
      </c>
      <c r="N1592" s="1">
        <v>0</v>
      </c>
      <c r="O1592" s="1">
        <v>1</v>
      </c>
      <c r="P1592" s="1">
        <v>2</v>
      </c>
      <c r="Q1592" s="1">
        <v>2</v>
      </c>
      <c r="R1592" s="1">
        <v>33</v>
      </c>
      <c r="S1592" s="1">
        <v>0</v>
      </c>
      <c r="T1592" s="18">
        <v>23</v>
      </c>
    </row>
    <row r="1593" spans="3:20" x14ac:dyDescent="0.25">
      <c r="C1593" s="112"/>
      <c r="D1593" s="109"/>
      <c r="E1593" s="9" t="s">
        <v>44</v>
      </c>
      <c r="F1593" s="12"/>
      <c r="G1593" s="13">
        <v>18</v>
      </c>
      <c r="H1593" s="24">
        <v>1</v>
      </c>
      <c r="I1593" s="3">
        <v>0</v>
      </c>
      <c r="J1593" s="3">
        <v>0</v>
      </c>
      <c r="K1593" s="3">
        <v>0</v>
      </c>
      <c r="L1593" s="3">
        <v>2</v>
      </c>
      <c r="M1593" s="3">
        <v>2</v>
      </c>
      <c r="N1593" s="3">
        <v>0</v>
      </c>
      <c r="O1593" s="3">
        <v>0</v>
      </c>
      <c r="P1593" s="3">
        <v>0</v>
      </c>
      <c r="Q1593" s="3">
        <v>0</v>
      </c>
      <c r="R1593" s="3">
        <v>15</v>
      </c>
      <c r="S1593" s="3">
        <v>0</v>
      </c>
      <c r="T1593" s="26">
        <v>3</v>
      </c>
    </row>
    <row r="1594" spans="3:20" ht="25.2" x14ac:dyDescent="0.25">
      <c r="C1594" s="112"/>
      <c r="D1594" s="109"/>
      <c r="E1594" s="9" t="s">
        <v>45</v>
      </c>
      <c r="F1594" s="12"/>
      <c r="G1594" s="13">
        <v>27</v>
      </c>
      <c r="H1594" s="24">
        <v>8</v>
      </c>
      <c r="I1594" s="3">
        <v>1</v>
      </c>
      <c r="J1594" s="3">
        <v>1</v>
      </c>
      <c r="K1594" s="3">
        <v>0</v>
      </c>
      <c r="L1594" s="3">
        <v>3</v>
      </c>
      <c r="M1594" s="3">
        <v>2</v>
      </c>
      <c r="N1594" s="3">
        <v>0</v>
      </c>
      <c r="O1594" s="3">
        <v>1</v>
      </c>
      <c r="P1594" s="3">
        <v>1</v>
      </c>
      <c r="Q1594" s="3">
        <v>2</v>
      </c>
      <c r="R1594" s="3">
        <v>16</v>
      </c>
      <c r="S1594" s="3">
        <v>0</v>
      </c>
      <c r="T1594" s="26">
        <v>11</v>
      </c>
    </row>
    <row r="1595" spans="3:20" x14ac:dyDescent="0.25">
      <c r="C1595" s="112"/>
      <c r="D1595" s="109"/>
      <c r="E1595" s="9" t="s">
        <v>38</v>
      </c>
      <c r="F1595" s="12"/>
      <c r="G1595" s="13">
        <v>21</v>
      </c>
      <c r="H1595" s="24">
        <v>5</v>
      </c>
      <c r="I1595" s="3">
        <v>2</v>
      </c>
      <c r="J1595" s="3">
        <v>1</v>
      </c>
      <c r="K1595" s="3">
        <v>0</v>
      </c>
      <c r="L1595" s="3">
        <v>3</v>
      </c>
      <c r="M1595" s="3">
        <v>5</v>
      </c>
      <c r="N1595" s="3">
        <v>2</v>
      </c>
      <c r="O1595" s="3">
        <v>2</v>
      </c>
      <c r="P1595" s="3">
        <v>1</v>
      </c>
      <c r="Q1595" s="3">
        <v>1</v>
      </c>
      <c r="R1595" s="3">
        <v>13</v>
      </c>
      <c r="S1595" s="3">
        <v>0</v>
      </c>
      <c r="T1595" s="26">
        <v>8</v>
      </c>
    </row>
    <row r="1596" spans="3:20" ht="25.2" x14ac:dyDescent="0.25">
      <c r="C1596" s="112"/>
      <c r="D1596" s="108" t="s">
        <v>23</v>
      </c>
      <c r="E1596" s="10" t="s">
        <v>40</v>
      </c>
      <c r="F1596" s="11"/>
      <c r="G1596" s="14">
        <v>172</v>
      </c>
      <c r="H1596" s="25">
        <v>26</v>
      </c>
      <c r="I1596" s="4">
        <v>18</v>
      </c>
      <c r="J1596" s="4">
        <v>1</v>
      </c>
      <c r="K1596" s="4">
        <v>4</v>
      </c>
      <c r="L1596" s="4">
        <v>17</v>
      </c>
      <c r="M1596" s="4">
        <v>30</v>
      </c>
      <c r="N1596" s="4">
        <v>2</v>
      </c>
      <c r="O1596" s="4">
        <v>4</v>
      </c>
      <c r="P1596" s="4">
        <v>10</v>
      </c>
      <c r="Q1596" s="4">
        <v>6</v>
      </c>
      <c r="R1596" s="4">
        <v>102</v>
      </c>
      <c r="S1596" s="4">
        <v>3</v>
      </c>
      <c r="T1596" s="27">
        <v>67</v>
      </c>
    </row>
    <row r="1597" spans="3:20" ht="25.2" x14ac:dyDescent="0.25">
      <c r="C1597" s="112"/>
      <c r="D1597" s="109"/>
      <c r="E1597" s="9" t="s">
        <v>41</v>
      </c>
      <c r="F1597" s="12"/>
      <c r="G1597" s="8">
        <v>219</v>
      </c>
      <c r="H1597" s="16">
        <v>37</v>
      </c>
      <c r="I1597" s="1">
        <v>12</v>
      </c>
      <c r="J1597" s="1">
        <v>3</v>
      </c>
      <c r="K1597" s="1">
        <v>0</v>
      </c>
      <c r="L1597" s="1">
        <v>24</v>
      </c>
      <c r="M1597" s="1">
        <v>28</v>
      </c>
      <c r="N1597" s="1">
        <v>3</v>
      </c>
      <c r="O1597" s="1">
        <v>8</v>
      </c>
      <c r="P1597" s="1">
        <v>4</v>
      </c>
      <c r="Q1597" s="1">
        <v>5</v>
      </c>
      <c r="R1597" s="1">
        <v>152</v>
      </c>
      <c r="S1597" s="1">
        <v>2</v>
      </c>
      <c r="T1597" s="18">
        <v>65</v>
      </c>
    </row>
    <row r="1598" spans="3:20" x14ac:dyDescent="0.25">
      <c r="C1598" s="112"/>
      <c r="D1598" s="109"/>
      <c r="E1598" s="9" t="s">
        <v>42</v>
      </c>
      <c r="F1598" s="12"/>
      <c r="G1598" s="13">
        <v>11</v>
      </c>
      <c r="H1598" s="24">
        <v>3</v>
      </c>
      <c r="I1598" s="3">
        <v>2</v>
      </c>
      <c r="J1598" s="3">
        <v>0</v>
      </c>
      <c r="K1598" s="3">
        <v>0</v>
      </c>
      <c r="L1598" s="3">
        <v>1</v>
      </c>
      <c r="M1598" s="3">
        <v>3</v>
      </c>
      <c r="N1598" s="3">
        <v>0</v>
      </c>
      <c r="O1598" s="3">
        <v>1</v>
      </c>
      <c r="P1598" s="3">
        <v>0</v>
      </c>
      <c r="Q1598" s="3">
        <v>1</v>
      </c>
      <c r="R1598" s="3">
        <v>5</v>
      </c>
      <c r="S1598" s="3">
        <v>0</v>
      </c>
      <c r="T1598" s="26">
        <v>6</v>
      </c>
    </row>
    <row r="1599" spans="3:20" x14ac:dyDescent="0.25">
      <c r="C1599" s="112"/>
      <c r="D1599" s="109"/>
      <c r="E1599" s="9" t="s">
        <v>43</v>
      </c>
      <c r="F1599" s="12"/>
      <c r="G1599" s="8">
        <v>90</v>
      </c>
      <c r="H1599" s="16">
        <v>22</v>
      </c>
      <c r="I1599" s="1">
        <v>8</v>
      </c>
      <c r="J1599" s="1">
        <v>1</v>
      </c>
      <c r="K1599" s="1">
        <v>0</v>
      </c>
      <c r="L1599" s="1">
        <v>11</v>
      </c>
      <c r="M1599" s="1">
        <v>6</v>
      </c>
      <c r="N1599" s="1">
        <v>1</v>
      </c>
      <c r="O1599" s="1">
        <v>1</v>
      </c>
      <c r="P1599" s="1">
        <v>2</v>
      </c>
      <c r="Q1599" s="1">
        <v>2</v>
      </c>
      <c r="R1599" s="1">
        <v>58</v>
      </c>
      <c r="S1599" s="1">
        <v>0</v>
      </c>
      <c r="T1599" s="18">
        <v>32</v>
      </c>
    </row>
    <row r="1600" spans="3:20" x14ac:dyDescent="0.25">
      <c r="C1600" s="112"/>
      <c r="D1600" s="109"/>
      <c r="E1600" s="9" t="s">
        <v>44</v>
      </c>
      <c r="F1600" s="12"/>
      <c r="G1600" s="13">
        <v>28</v>
      </c>
      <c r="H1600" s="24">
        <v>5</v>
      </c>
      <c r="I1600" s="3">
        <v>3</v>
      </c>
      <c r="J1600" s="3">
        <v>2</v>
      </c>
      <c r="K1600" s="3">
        <v>1</v>
      </c>
      <c r="L1600" s="3">
        <v>2</v>
      </c>
      <c r="M1600" s="3">
        <v>0</v>
      </c>
      <c r="N1600" s="3">
        <v>0</v>
      </c>
      <c r="O1600" s="3">
        <v>0</v>
      </c>
      <c r="P1600" s="3">
        <v>1</v>
      </c>
      <c r="Q1600" s="3">
        <v>0</v>
      </c>
      <c r="R1600" s="3">
        <v>20</v>
      </c>
      <c r="S1600" s="3">
        <v>0</v>
      </c>
      <c r="T1600" s="26">
        <v>8</v>
      </c>
    </row>
    <row r="1601" spans="3:20" ht="25.2" x14ac:dyDescent="0.25">
      <c r="C1601" s="112"/>
      <c r="D1601" s="109"/>
      <c r="E1601" s="9" t="s">
        <v>45</v>
      </c>
      <c r="F1601" s="12"/>
      <c r="G1601" s="13">
        <v>16</v>
      </c>
      <c r="H1601" s="24">
        <v>1</v>
      </c>
      <c r="I1601" s="3">
        <v>1</v>
      </c>
      <c r="J1601" s="3">
        <v>2</v>
      </c>
      <c r="K1601" s="3">
        <v>1</v>
      </c>
      <c r="L1601" s="3">
        <v>1</v>
      </c>
      <c r="M1601" s="3">
        <v>2</v>
      </c>
      <c r="N1601" s="3">
        <v>0</v>
      </c>
      <c r="O1601" s="3">
        <v>1</v>
      </c>
      <c r="P1601" s="3">
        <v>1</v>
      </c>
      <c r="Q1601" s="3">
        <v>0</v>
      </c>
      <c r="R1601" s="3">
        <v>9</v>
      </c>
      <c r="S1601" s="3">
        <v>0</v>
      </c>
      <c r="T1601" s="26">
        <v>7</v>
      </c>
    </row>
    <row r="1602" spans="3:20" x14ac:dyDescent="0.25">
      <c r="C1602" s="112"/>
      <c r="D1602" s="109"/>
      <c r="E1602" s="9" t="s">
        <v>38</v>
      </c>
      <c r="F1602" s="12"/>
      <c r="G1602" s="13">
        <v>14</v>
      </c>
      <c r="H1602" s="24">
        <v>3</v>
      </c>
      <c r="I1602" s="3">
        <v>1</v>
      </c>
      <c r="J1602" s="3">
        <v>1</v>
      </c>
      <c r="K1602" s="3">
        <v>1</v>
      </c>
      <c r="L1602" s="3">
        <v>0</v>
      </c>
      <c r="M1602" s="3">
        <v>0</v>
      </c>
      <c r="N1602" s="3">
        <v>0</v>
      </c>
      <c r="O1602" s="3">
        <v>1</v>
      </c>
      <c r="P1602" s="3">
        <v>0</v>
      </c>
      <c r="Q1602" s="3">
        <v>0</v>
      </c>
      <c r="R1602" s="3">
        <v>8</v>
      </c>
      <c r="S1602" s="3">
        <v>0</v>
      </c>
      <c r="T1602" s="26">
        <v>6</v>
      </c>
    </row>
    <row r="1603" spans="3:20" x14ac:dyDescent="0.25">
      <c r="C1603" s="108" t="s">
        <v>46</v>
      </c>
      <c r="D1603" s="106" t="s">
        <v>21</v>
      </c>
      <c r="E1603" s="10" t="s">
        <v>47</v>
      </c>
      <c r="F1603" s="11"/>
      <c r="G1603" s="14">
        <v>714</v>
      </c>
      <c r="H1603" s="25">
        <v>132</v>
      </c>
      <c r="I1603" s="4">
        <v>55</v>
      </c>
      <c r="J1603" s="4">
        <v>15</v>
      </c>
      <c r="K1603" s="4">
        <v>3</v>
      </c>
      <c r="L1603" s="4">
        <v>75</v>
      </c>
      <c r="M1603" s="4">
        <v>102</v>
      </c>
      <c r="N1603" s="4">
        <v>8</v>
      </c>
      <c r="O1603" s="4">
        <v>26</v>
      </c>
      <c r="P1603" s="4">
        <v>22</v>
      </c>
      <c r="Q1603" s="4">
        <v>23</v>
      </c>
      <c r="R1603" s="4">
        <v>455</v>
      </c>
      <c r="S1603" s="4">
        <v>4</v>
      </c>
      <c r="T1603" s="27">
        <v>255</v>
      </c>
    </row>
    <row r="1604" spans="3:20" ht="25.2" x14ac:dyDescent="0.25">
      <c r="C1604" s="112"/>
      <c r="D1604" s="107"/>
      <c r="E1604" s="9" t="s">
        <v>48</v>
      </c>
      <c r="F1604" s="12"/>
      <c r="G1604" s="8">
        <v>75</v>
      </c>
      <c r="H1604" s="16">
        <v>17</v>
      </c>
      <c r="I1604" s="1">
        <v>7</v>
      </c>
      <c r="J1604" s="1">
        <v>4</v>
      </c>
      <c r="K1604" s="1">
        <v>0</v>
      </c>
      <c r="L1604" s="1">
        <v>10</v>
      </c>
      <c r="M1604" s="1">
        <v>13</v>
      </c>
      <c r="N1604" s="1">
        <v>0</v>
      </c>
      <c r="O1604" s="1">
        <v>0</v>
      </c>
      <c r="P1604" s="1">
        <v>1</v>
      </c>
      <c r="Q1604" s="1">
        <v>2</v>
      </c>
      <c r="R1604" s="1">
        <v>41</v>
      </c>
      <c r="S1604" s="1">
        <v>2</v>
      </c>
      <c r="T1604" s="18">
        <v>32</v>
      </c>
    </row>
    <row r="1605" spans="3:20" x14ac:dyDescent="0.25">
      <c r="C1605" s="112"/>
      <c r="D1605" s="107"/>
      <c r="E1605" s="9" t="s">
        <v>49</v>
      </c>
      <c r="F1605" s="12"/>
      <c r="G1605" s="13">
        <v>37</v>
      </c>
      <c r="H1605" s="24">
        <v>6</v>
      </c>
      <c r="I1605" s="3">
        <v>6</v>
      </c>
      <c r="J1605" s="3">
        <v>0</v>
      </c>
      <c r="K1605" s="3">
        <v>0</v>
      </c>
      <c r="L1605" s="3">
        <v>4</v>
      </c>
      <c r="M1605" s="3">
        <v>5</v>
      </c>
      <c r="N1605" s="3">
        <v>0</v>
      </c>
      <c r="O1605" s="3">
        <v>0</v>
      </c>
      <c r="P1605" s="3">
        <v>2</v>
      </c>
      <c r="Q1605" s="3">
        <v>1</v>
      </c>
      <c r="R1605" s="3">
        <v>22</v>
      </c>
      <c r="S1605" s="3">
        <v>0</v>
      </c>
      <c r="T1605" s="26">
        <v>15</v>
      </c>
    </row>
    <row r="1606" spans="3:20" ht="25.2" x14ac:dyDescent="0.25">
      <c r="C1606" s="112"/>
      <c r="D1606" s="107"/>
      <c r="E1606" s="9" t="s">
        <v>50</v>
      </c>
      <c r="F1606" s="12"/>
      <c r="G1606" s="8">
        <v>78</v>
      </c>
      <c r="H1606" s="16">
        <v>8</v>
      </c>
      <c r="I1606" s="1">
        <v>6</v>
      </c>
      <c r="J1606" s="1">
        <v>4</v>
      </c>
      <c r="K1606" s="1">
        <v>2</v>
      </c>
      <c r="L1606" s="1">
        <v>3</v>
      </c>
      <c r="M1606" s="1">
        <v>6</v>
      </c>
      <c r="N1606" s="1">
        <v>2</v>
      </c>
      <c r="O1606" s="1">
        <v>3</v>
      </c>
      <c r="P1606" s="1">
        <v>2</v>
      </c>
      <c r="Q1606" s="1">
        <v>4</v>
      </c>
      <c r="R1606" s="1">
        <v>56</v>
      </c>
      <c r="S1606" s="1">
        <v>0</v>
      </c>
      <c r="T1606" s="18">
        <v>22</v>
      </c>
    </row>
    <row r="1607" spans="3:20" ht="25.2" x14ac:dyDescent="0.25">
      <c r="C1607" s="112"/>
      <c r="D1607" s="107"/>
      <c r="E1607" s="9" t="s">
        <v>51</v>
      </c>
      <c r="F1607" s="12"/>
      <c r="G1607" s="13">
        <v>29</v>
      </c>
      <c r="H1607" s="24">
        <v>5</v>
      </c>
      <c r="I1607" s="3">
        <v>3</v>
      </c>
      <c r="J1607" s="3">
        <v>0</v>
      </c>
      <c r="K1607" s="3">
        <v>1</v>
      </c>
      <c r="L1607" s="3">
        <v>4</v>
      </c>
      <c r="M1607" s="3">
        <v>3</v>
      </c>
      <c r="N1607" s="3">
        <v>0</v>
      </c>
      <c r="O1607" s="3">
        <v>0</v>
      </c>
      <c r="P1607" s="3">
        <v>2</v>
      </c>
      <c r="Q1607" s="3">
        <v>1</v>
      </c>
      <c r="R1607" s="3">
        <v>15</v>
      </c>
      <c r="S1607" s="3">
        <v>1</v>
      </c>
      <c r="T1607" s="26">
        <v>13</v>
      </c>
    </row>
    <row r="1608" spans="3:20" x14ac:dyDescent="0.25">
      <c r="C1608" s="112"/>
      <c r="D1608" s="107"/>
      <c r="E1608" s="9" t="s">
        <v>52</v>
      </c>
      <c r="F1608" s="12"/>
      <c r="G1608" s="13">
        <v>8</v>
      </c>
      <c r="H1608" s="24">
        <v>0</v>
      </c>
      <c r="I1608" s="3">
        <v>1</v>
      </c>
      <c r="J1608" s="3">
        <v>0</v>
      </c>
      <c r="K1608" s="3">
        <v>2</v>
      </c>
      <c r="L1608" s="3">
        <v>0</v>
      </c>
      <c r="M1608" s="3">
        <v>2</v>
      </c>
      <c r="N1608" s="3">
        <v>0</v>
      </c>
      <c r="O1608" s="3">
        <v>1</v>
      </c>
      <c r="P1608" s="3">
        <v>0</v>
      </c>
      <c r="Q1608" s="3">
        <v>0</v>
      </c>
      <c r="R1608" s="3">
        <v>5</v>
      </c>
      <c r="S1608" s="3">
        <v>0</v>
      </c>
      <c r="T1608" s="26">
        <v>3</v>
      </c>
    </row>
    <row r="1609" spans="3:20" x14ac:dyDescent="0.25">
      <c r="C1609" s="112"/>
      <c r="D1609" s="107"/>
      <c r="E1609" s="9" t="s">
        <v>53</v>
      </c>
      <c r="F1609" s="12"/>
      <c r="G1609" s="13">
        <v>18</v>
      </c>
      <c r="H1609" s="24">
        <v>3</v>
      </c>
      <c r="I1609" s="3">
        <v>2</v>
      </c>
      <c r="J1609" s="3">
        <v>0</v>
      </c>
      <c r="K1609" s="3">
        <v>0</v>
      </c>
      <c r="L1609" s="3">
        <v>1</v>
      </c>
      <c r="M1609" s="3">
        <v>2</v>
      </c>
      <c r="N1609" s="3">
        <v>1</v>
      </c>
      <c r="O1609" s="3">
        <v>0</v>
      </c>
      <c r="P1609" s="3">
        <v>0</v>
      </c>
      <c r="Q1609" s="3">
        <v>2</v>
      </c>
      <c r="R1609" s="3">
        <v>12</v>
      </c>
      <c r="S1609" s="3">
        <v>0</v>
      </c>
      <c r="T1609" s="26">
        <v>6</v>
      </c>
    </row>
    <row r="1610" spans="3:20" x14ac:dyDescent="0.25">
      <c r="C1610" s="112"/>
      <c r="D1610" s="107"/>
      <c r="E1610" s="9" t="s">
        <v>38</v>
      </c>
      <c r="F1610" s="12"/>
      <c r="G1610" s="13">
        <v>1</v>
      </c>
      <c r="H1610" s="24">
        <v>0</v>
      </c>
      <c r="I1610" s="3">
        <v>0</v>
      </c>
      <c r="J1610" s="3">
        <v>0</v>
      </c>
      <c r="K1610" s="3">
        <v>0</v>
      </c>
      <c r="L1610" s="3">
        <v>0</v>
      </c>
      <c r="M1610" s="3">
        <v>0</v>
      </c>
      <c r="N1610" s="3">
        <v>0</v>
      </c>
      <c r="O1610" s="3">
        <v>0</v>
      </c>
      <c r="P1610" s="3">
        <v>0</v>
      </c>
      <c r="Q1610" s="3">
        <v>0</v>
      </c>
      <c r="R1610" s="3">
        <v>1</v>
      </c>
      <c r="S1610" s="3">
        <v>0</v>
      </c>
      <c r="T1610" s="26">
        <v>0</v>
      </c>
    </row>
    <row r="1611" spans="3:20" x14ac:dyDescent="0.25">
      <c r="C1611" s="112"/>
      <c r="D1611" s="107"/>
      <c r="E1611" s="9" t="s">
        <v>54</v>
      </c>
      <c r="F1611" s="12"/>
      <c r="G1611" s="8">
        <v>789</v>
      </c>
      <c r="H1611" s="16">
        <v>149</v>
      </c>
      <c r="I1611" s="1">
        <v>62</v>
      </c>
      <c r="J1611" s="1">
        <v>19</v>
      </c>
      <c r="K1611" s="1">
        <v>3</v>
      </c>
      <c r="L1611" s="1">
        <v>85</v>
      </c>
      <c r="M1611" s="1">
        <v>115</v>
      </c>
      <c r="N1611" s="1">
        <v>8</v>
      </c>
      <c r="O1611" s="1">
        <v>26</v>
      </c>
      <c r="P1611" s="1">
        <v>23</v>
      </c>
      <c r="Q1611" s="1">
        <v>25</v>
      </c>
      <c r="R1611" s="1">
        <v>496</v>
      </c>
      <c r="S1611" s="1">
        <v>6</v>
      </c>
      <c r="T1611" s="18">
        <v>287</v>
      </c>
    </row>
    <row r="1612" spans="3:20" x14ac:dyDescent="0.25">
      <c r="C1612" s="112"/>
      <c r="D1612" s="107"/>
      <c r="E1612" s="9" t="s">
        <v>55</v>
      </c>
      <c r="F1612" s="12"/>
      <c r="G1612" s="8">
        <v>144</v>
      </c>
      <c r="H1612" s="16">
        <v>19</v>
      </c>
      <c r="I1612" s="1">
        <v>15</v>
      </c>
      <c r="J1612" s="1">
        <v>4</v>
      </c>
      <c r="K1612" s="1">
        <v>3</v>
      </c>
      <c r="L1612" s="1">
        <v>11</v>
      </c>
      <c r="M1612" s="1">
        <v>14</v>
      </c>
      <c r="N1612" s="1">
        <v>2</v>
      </c>
      <c r="O1612" s="1">
        <v>3</v>
      </c>
      <c r="P1612" s="1">
        <v>6</v>
      </c>
      <c r="Q1612" s="1">
        <v>6</v>
      </c>
      <c r="R1612" s="1">
        <v>93</v>
      </c>
      <c r="S1612" s="1">
        <v>1</v>
      </c>
      <c r="T1612" s="18">
        <v>50</v>
      </c>
    </row>
    <row r="1613" spans="3:20" x14ac:dyDescent="0.25">
      <c r="C1613" s="108" t="s">
        <v>56</v>
      </c>
      <c r="D1613" s="106" t="s">
        <v>21</v>
      </c>
      <c r="E1613" s="10" t="s">
        <v>57</v>
      </c>
      <c r="F1613" s="11"/>
      <c r="G1613" s="14">
        <v>404</v>
      </c>
      <c r="H1613" s="25">
        <v>63</v>
      </c>
      <c r="I1613" s="4">
        <v>33</v>
      </c>
      <c r="J1613" s="4">
        <v>7</v>
      </c>
      <c r="K1613" s="4">
        <v>3</v>
      </c>
      <c r="L1613" s="4">
        <v>36</v>
      </c>
      <c r="M1613" s="4">
        <v>56</v>
      </c>
      <c r="N1613" s="4">
        <v>5</v>
      </c>
      <c r="O1613" s="4">
        <v>11</v>
      </c>
      <c r="P1613" s="4">
        <v>11</v>
      </c>
      <c r="Q1613" s="4">
        <v>15</v>
      </c>
      <c r="R1613" s="4">
        <v>269</v>
      </c>
      <c r="S1613" s="4">
        <v>3</v>
      </c>
      <c r="T1613" s="27">
        <v>132</v>
      </c>
    </row>
    <row r="1614" spans="3:20" x14ac:dyDescent="0.25">
      <c r="C1614" s="112"/>
      <c r="D1614" s="107"/>
      <c r="E1614" s="9" t="s">
        <v>58</v>
      </c>
      <c r="F1614" s="12"/>
      <c r="G1614" s="8">
        <v>339</v>
      </c>
      <c r="H1614" s="16">
        <v>69</v>
      </c>
      <c r="I1614" s="1">
        <v>28</v>
      </c>
      <c r="J1614" s="1">
        <v>6</v>
      </c>
      <c r="K1614" s="1">
        <v>3</v>
      </c>
      <c r="L1614" s="1">
        <v>42</v>
      </c>
      <c r="M1614" s="1">
        <v>50</v>
      </c>
      <c r="N1614" s="1">
        <v>4</v>
      </c>
      <c r="O1614" s="1">
        <v>11</v>
      </c>
      <c r="P1614" s="1">
        <v>9</v>
      </c>
      <c r="Q1614" s="1">
        <v>10</v>
      </c>
      <c r="R1614" s="1">
        <v>207</v>
      </c>
      <c r="S1614" s="1">
        <v>3</v>
      </c>
      <c r="T1614" s="18">
        <v>129</v>
      </c>
    </row>
    <row r="1615" spans="3:20" x14ac:dyDescent="0.25">
      <c r="C1615" s="112"/>
      <c r="D1615" s="107"/>
      <c r="E1615" s="9" t="s">
        <v>59</v>
      </c>
      <c r="F1615" s="12"/>
      <c r="G1615" s="8">
        <v>81</v>
      </c>
      <c r="H1615" s="16">
        <v>10</v>
      </c>
      <c r="I1615" s="1">
        <v>5</v>
      </c>
      <c r="J1615" s="1">
        <v>2</v>
      </c>
      <c r="K1615" s="1">
        <v>1</v>
      </c>
      <c r="L1615" s="1">
        <v>6</v>
      </c>
      <c r="M1615" s="1">
        <v>10</v>
      </c>
      <c r="N1615" s="1">
        <v>0</v>
      </c>
      <c r="O1615" s="1">
        <v>3</v>
      </c>
      <c r="P1615" s="1">
        <v>2</v>
      </c>
      <c r="Q1615" s="1">
        <v>3</v>
      </c>
      <c r="R1615" s="1">
        <v>54</v>
      </c>
      <c r="S1615" s="1">
        <v>1</v>
      </c>
      <c r="T1615" s="18">
        <v>26</v>
      </c>
    </row>
    <row r="1616" spans="3:20" x14ac:dyDescent="0.25">
      <c r="C1616" s="112"/>
      <c r="D1616" s="107"/>
      <c r="E1616" s="9" t="s">
        <v>60</v>
      </c>
      <c r="F1616" s="12"/>
      <c r="G1616" s="8">
        <v>136</v>
      </c>
      <c r="H1616" s="16">
        <v>29</v>
      </c>
      <c r="I1616" s="1">
        <v>14</v>
      </c>
      <c r="J1616" s="1">
        <v>8</v>
      </c>
      <c r="K1616" s="1">
        <v>1</v>
      </c>
      <c r="L1616" s="1">
        <v>13</v>
      </c>
      <c r="M1616" s="1">
        <v>17</v>
      </c>
      <c r="N1616" s="1">
        <v>2</v>
      </c>
      <c r="O1616" s="1">
        <v>5</v>
      </c>
      <c r="P1616" s="1">
        <v>7</v>
      </c>
      <c r="Q1616" s="1">
        <v>5</v>
      </c>
      <c r="R1616" s="1">
        <v>77</v>
      </c>
      <c r="S1616" s="1">
        <v>0</v>
      </c>
      <c r="T1616" s="18">
        <v>59</v>
      </c>
    </row>
    <row r="1617" spans="2:20" x14ac:dyDescent="0.25">
      <c r="C1617" s="108" t="s">
        <v>61</v>
      </c>
      <c r="D1617" s="106" t="s">
        <v>21</v>
      </c>
      <c r="E1617" s="10" t="s">
        <v>62</v>
      </c>
      <c r="F1617" s="11"/>
      <c r="G1617" s="14">
        <v>174</v>
      </c>
      <c r="H1617" s="25">
        <v>31</v>
      </c>
      <c r="I1617" s="4">
        <v>16</v>
      </c>
      <c r="J1617" s="4">
        <v>1</v>
      </c>
      <c r="K1617" s="4">
        <v>0</v>
      </c>
      <c r="L1617" s="4">
        <v>19</v>
      </c>
      <c r="M1617" s="4">
        <v>19</v>
      </c>
      <c r="N1617" s="4">
        <v>3</v>
      </c>
      <c r="O1617" s="4">
        <v>8</v>
      </c>
      <c r="P1617" s="4">
        <v>3</v>
      </c>
      <c r="Q1617" s="4">
        <v>7</v>
      </c>
      <c r="R1617" s="4">
        <v>110</v>
      </c>
      <c r="S1617" s="4">
        <v>3</v>
      </c>
      <c r="T1617" s="27">
        <v>61</v>
      </c>
    </row>
    <row r="1618" spans="2:20" x14ac:dyDescent="0.25">
      <c r="C1618" s="109"/>
      <c r="D1618" s="107"/>
      <c r="E1618" s="9" t="s">
        <v>63</v>
      </c>
      <c r="F1618" s="12"/>
      <c r="G1618" s="8">
        <v>227</v>
      </c>
      <c r="H1618" s="16">
        <v>55</v>
      </c>
      <c r="I1618" s="1">
        <v>21</v>
      </c>
      <c r="J1618" s="1">
        <v>5</v>
      </c>
      <c r="K1618" s="1">
        <v>3</v>
      </c>
      <c r="L1618" s="1">
        <v>30</v>
      </c>
      <c r="M1618" s="1">
        <v>41</v>
      </c>
      <c r="N1618" s="1">
        <v>0</v>
      </c>
      <c r="O1618" s="1">
        <v>11</v>
      </c>
      <c r="P1618" s="1">
        <v>6</v>
      </c>
      <c r="Q1618" s="1">
        <v>4</v>
      </c>
      <c r="R1618" s="1">
        <v>137</v>
      </c>
      <c r="S1618" s="1">
        <v>1</v>
      </c>
      <c r="T1618" s="18">
        <v>89</v>
      </c>
    </row>
    <row r="1619" spans="2:20" x14ac:dyDescent="0.25">
      <c r="C1619" s="109"/>
      <c r="D1619" s="107"/>
      <c r="E1619" s="9" t="s">
        <v>64</v>
      </c>
      <c r="F1619" s="12"/>
      <c r="G1619" s="8">
        <v>346</v>
      </c>
      <c r="H1619" s="16">
        <v>52</v>
      </c>
      <c r="I1619" s="1">
        <v>26</v>
      </c>
      <c r="J1619" s="1">
        <v>12</v>
      </c>
      <c r="K1619" s="1">
        <v>5</v>
      </c>
      <c r="L1619" s="1">
        <v>22</v>
      </c>
      <c r="M1619" s="1">
        <v>32</v>
      </c>
      <c r="N1619" s="1">
        <v>7</v>
      </c>
      <c r="O1619" s="1">
        <v>5</v>
      </c>
      <c r="P1619" s="1">
        <v>10</v>
      </c>
      <c r="Q1619" s="1">
        <v>10</v>
      </c>
      <c r="R1619" s="1">
        <v>229</v>
      </c>
      <c r="S1619" s="1">
        <v>2</v>
      </c>
      <c r="T1619" s="18">
        <v>115</v>
      </c>
    </row>
    <row r="1620" spans="2:20" x14ac:dyDescent="0.25">
      <c r="C1620" s="113"/>
      <c r="D1620" s="110"/>
      <c r="E1620" s="56" t="s">
        <v>65</v>
      </c>
      <c r="F1620" s="48"/>
      <c r="G1620" s="61">
        <v>213</v>
      </c>
      <c r="H1620" s="65">
        <v>33</v>
      </c>
      <c r="I1620" s="35">
        <v>17</v>
      </c>
      <c r="J1620" s="35">
        <v>5</v>
      </c>
      <c r="K1620" s="35">
        <v>0</v>
      </c>
      <c r="L1620" s="35">
        <v>26</v>
      </c>
      <c r="M1620" s="35">
        <v>41</v>
      </c>
      <c r="N1620" s="35">
        <v>1</v>
      </c>
      <c r="O1620" s="35">
        <v>6</v>
      </c>
      <c r="P1620" s="35">
        <v>10</v>
      </c>
      <c r="Q1620" s="35">
        <v>12</v>
      </c>
      <c r="R1620" s="35">
        <v>131</v>
      </c>
      <c r="S1620" s="35">
        <v>1</v>
      </c>
      <c r="T1620" s="66">
        <v>81</v>
      </c>
    </row>
    <row r="1622" spans="2:20" x14ac:dyDescent="0.25">
      <c r="B1622" s="54" t="str">
        <f xml:space="preserve"> HYPERLINK("#'目次'!B26", "[20]")</f>
        <v>[20]</v>
      </c>
      <c r="C1622" s="42" t="s">
        <v>271</v>
      </c>
    </row>
    <row r="1625" spans="2:20" x14ac:dyDescent="0.25">
      <c r="C1625" s="42" t="s">
        <v>14</v>
      </c>
    </row>
    <row r="1626" spans="2:20" ht="88.2" x14ac:dyDescent="0.25">
      <c r="C1626" s="102"/>
      <c r="D1626" s="103"/>
      <c r="E1626" s="103"/>
      <c r="F1626" s="103"/>
      <c r="G1626" s="53" t="s">
        <v>15</v>
      </c>
      <c r="H1626" s="50" t="s">
        <v>272</v>
      </c>
      <c r="I1626" s="21" t="s">
        <v>273</v>
      </c>
      <c r="J1626" s="21" t="s">
        <v>274</v>
      </c>
      <c r="K1626" s="21" t="s">
        <v>275</v>
      </c>
      <c r="L1626" s="21" t="s">
        <v>276</v>
      </c>
      <c r="M1626" s="21" t="s">
        <v>277</v>
      </c>
      <c r="N1626" s="21" t="s">
        <v>278</v>
      </c>
      <c r="O1626" s="21" t="s">
        <v>53</v>
      </c>
      <c r="P1626" s="21" t="s">
        <v>162</v>
      </c>
      <c r="Q1626" s="57" t="s">
        <v>38</v>
      </c>
    </row>
    <row r="1627" spans="2:20" x14ac:dyDescent="0.25">
      <c r="C1627" s="104"/>
      <c r="D1627" s="105"/>
      <c r="E1627" s="105"/>
      <c r="F1627" s="105"/>
      <c r="G1627" s="47"/>
      <c r="H1627" s="60"/>
      <c r="I1627" s="22"/>
      <c r="J1627" s="22"/>
      <c r="K1627" s="22"/>
      <c r="L1627" s="22"/>
      <c r="M1627" s="22"/>
      <c r="N1627" s="22"/>
      <c r="O1627" s="22"/>
      <c r="P1627" s="22"/>
      <c r="Q1627" s="55"/>
    </row>
    <row r="1628" spans="2:20" x14ac:dyDescent="0.25">
      <c r="C1628" s="52"/>
      <c r="D1628" s="49"/>
      <c r="E1628" s="46" t="s">
        <v>15</v>
      </c>
      <c r="F1628" s="51"/>
      <c r="G1628" s="59">
        <v>1104</v>
      </c>
      <c r="H1628" s="31">
        <v>625</v>
      </c>
      <c r="I1628" s="31">
        <v>642</v>
      </c>
      <c r="J1628" s="31">
        <v>293</v>
      </c>
      <c r="K1628" s="31">
        <v>201</v>
      </c>
      <c r="L1628" s="31">
        <v>141</v>
      </c>
      <c r="M1628" s="31">
        <v>39</v>
      </c>
      <c r="N1628" s="31">
        <v>87</v>
      </c>
      <c r="O1628" s="31">
        <v>13</v>
      </c>
      <c r="P1628" s="31">
        <v>78</v>
      </c>
      <c r="Q1628" s="67">
        <v>7</v>
      </c>
    </row>
    <row r="1629" spans="2:20" x14ac:dyDescent="0.25">
      <c r="C1629" s="111" t="s">
        <v>20</v>
      </c>
      <c r="D1629" s="106" t="s">
        <v>21</v>
      </c>
      <c r="E1629" s="10" t="s">
        <v>22</v>
      </c>
      <c r="F1629" s="11"/>
      <c r="G1629" s="14">
        <v>543</v>
      </c>
      <c r="H1629" s="25">
        <v>294</v>
      </c>
      <c r="I1629" s="4">
        <v>317</v>
      </c>
      <c r="J1629" s="4">
        <v>134</v>
      </c>
      <c r="K1629" s="4">
        <v>102</v>
      </c>
      <c r="L1629" s="4">
        <v>75</v>
      </c>
      <c r="M1629" s="4">
        <v>25</v>
      </c>
      <c r="N1629" s="4">
        <v>44</v>
      </c>
      <c r="O1629" s="4">
        <v>6</v>
      </c>
      <c r="P1629" s="4">
        <v>41</v>
      </c>
      <c r="Q1629" s="27">
        <v>4</v>
      </c>
    </row>
    <row r="1630" spans="2:20" x14ac:dyDescent="0.25">
      <c r="C1630" s="112"/>
      <c r="D1630" s="107"/>
      <c r="E1630" s="9" t="s">
        <v>23</v>
      </c>
      <c r="F1630" s="12"/>
      <c r="G1630" s="8">
        <v>561</v>
      </c>
      <c r="H1630" s="16">
        <v>331</v>
      </c>
      <c r="I1630" s="1">
        <v>325</v>
      </c>
      <c r="J1630" s="1">
        <v>159</v>
      </c>
      <c r="K1630" s="1">
        <v>99</v>
      </c>
      <c r="L1630" s="1">
        <v>66</v>
      </c>
      <c r="M1630" s="1">
        <v>14</v>
      </c>
      <c r="N1630" s="1">
        <v>43</v>
      </c>
      <c r="O1630" s="1">
        <v>7</v>
      </c>
      <c r="P1630" s="1">
        <v>37</v>
      </c>
      <c r="Q1630" s="18">
        <v>3</v>
      </c>
    </row>
    <row r="1631" spans="2:20" x14ac:dyDescent="0.25">
      <c r="C1631" s="108" t="s">
        <v>24</v>
      </c>
      <c r="D1631" s="108" t="s">
        <v>25</v>
      </c>
      <c r="E1631" s="10" t="s">
        <v>26</v>
      </c>
      <c r="F1631" s="11"/>
      <c r="G1631" s="14">
        <v>261</v>
      </c>
      <c r="H1631" s="25">
        <v>139</v>
      </c>
      <c r="I1631" s="4">
        <v>130</v>
      </c>
      <c r="J1631" s="4">
        <v>49</v>
      </c>
      <c r="K1631" s="4">
        <v>38</v>
      </c>
      <c r="L1631" s="4">
        <v>28</v>
      </c>
      <c r="M1631" s="4">
        <v>8</v>
      </c>
      <c r="N1631" s="4">
        <v>30</v>
      </c>
      <c r="O1631" s="4">
        <v>3</v>
      </c>
      <c r="P1631" s="4">
        <v>25</v>
      </c>
      <c r="Q1631" s="27">
        <v>2</v>
      </c>
    </row>
    <row r="1632" spans="2:20" x14ac:dyDescent="0.25">
      <c r="C1632" s="112"/>
      <c r="D1632" s="109"/>
      <c r="E1632" s="9" t="s">
        <v>27</v>
      </c>
      <c r="F1632" s="12"/>
      <c r="G1632" s="8">
        <v>267</v>
      </c>
      <c r="H1632" s="16">
        <v>149</v>
      </c>
      <c r="I1632" s="1">
        <v>167</v>
      </c>
      <c r="J1632" s="1">
        <v>67</v>
      </c>
      <c r="K1632" s="1">
        <v>48</v>
      </c>
      <c r="L1632" s="1">
        <v>29</v>
      </c>
      <c r="M1632" s="1">
        <v>10</v>
      </c>
      <c r="N1632" s="1">
        <v>21</v>
      </c>
      <c r="O1632" s="1">
        <v>4</v>
      </c>
      <c r="P1632" s="1">
        <v>22</v>
      </c>
      <c r="Q1632" s="18">
        <v>0</v>
      </c>
    </row>
    <row r="1633" spans="3:17" x14ac:dyDescent="0.25">
      <c r="C1633" s="112"/>
      <c r="D1633" s="109"/>
      <c r="E1633" s="9" t="s">
        <v>28</v>
      </c>
      <c r="F1633" s="12"/>
      <c r="G1633" s="8">
        <v>261</v>
      </c>
      <c r="H1633" s="16">
        <v>163</v>
      </c>
      <c r="I1633" s="1">
        <v>143</v>
      </c>
      <c r="J1633" s="1">
        <v>84</v>
      </c>
      <c r="K1633" s="1">
        <v>53</v>
      </c>
      <c r="L1633" s="1">
        <v>38</v>
      </c>
      <c r="M1633" s="1">
        <v>12</v>
      </c>
      <c r="N1633" s="1">
        <v>11</v>
      </c>
      <c r="O1633" s="1">
        <v>3</v>
      </c>
      <c r="P1633" s="1">
        <v>14</v>
      </c>
      <c r="Q1633" s="18">
        <v>3</v>
      </c>
    </row>
    <row r="1634" spans="3:17" x14ac:dyDescent="0.25">
      <c r="C1634" s="112"/>
      <c r="D1634" s="109"/>
      <c r="E1634" s="9" t="s">
        <v>29</v>
      </c>
      <c r="F1634" s="12"/>
      <c r="G1634" s="8">
        <v>195</v>
      </c>
      <c r="H1634" s="16">
        <v>109</v>
      </c>
      <c r="I1634" s="1">
        <v>124</v>
      </c>
      <c r="J1634" s="1">
        <v>52</v>
      </c>
      <c r="K1634" s="1">
        <v>34</v>
      </c>
      <c r="L1634" s="1">
        <v>26</v>
      </c>
      <c r="M1634" s="1">
        <v>5</v>
      </c>
      <c r="N1634" s="1">
        <v>16</v>
      </c>
      <c r="O1634" s="1">
        <v>0</v>
      </c>
      <c r="P1634" s="1">
        <v>9</v>
      </c>
      <c r="Q1634" s="18">
        <v>2</v>
      </c>
    </row>
    <row r="1635" spans="3:17" x14ac:dyDescent="0.25">
      <c r="C1635" s="112"/>
      <c r="D1635" s="109"/>
      <c r="E1635" s="9" t="s">
        <v>30</v>
      </c>
      <c r="F1635" s="12"/>
      <c r="G1635" s="8">
        <v>120</v>
      </c>
      <c r="H1635" s="16">
        <v>65</v>
      </c>
      <c r="I1635" s="1">
        <v>78</v>
      </c>
      <c r="J1635" s="1">
        <v>41</v>
      </c>
      <c r="K1635" s="1">
        <v>28</v>
      </c>
      <c r="L1635" s="1">
        <v>20</v>
      </c>
      <c r="M1635" s="1">
        <v>4</v>
      </c>
      <c r="N1635" s="1">
        <v>9</v>
      </c>
      <c r="O1635" s="1">
        <v>3</v>
      </c>
      <c r="P1635" s="1">
        <v>8</v>
      </c>
      <c r="Q1635" s="18">
        <v>0</v>
      </c>
    </row>
    <row r="1636" spans="3:17" x14ac:dyDescent="0.25">
      <c r="C1636" s="112"/>
      <c r="D1636" s="109"/>
      <c r="E1636" s="9" t="s">
        <v>31</v>
      </c>
      <c r="F1636" s="12"/>
      <c r="G1636" s="8">
        <v>843</v>
      </c>
      <c r="H1636" s="16">
        <v>486</v>
      </c>
      <c r="I1636" s="1">
        <v>512</v>
      </c>
      <c r="J1636" s="1">
        <v>244</v>
      </c>
      <c r="K1636" s="1">
        <v>163</v>
      </c>
      <c r="L1636" s="1">
        <v>113</v>
      </c>
      <c r="M1636" s="1">
        <v>31</v>
      </c>
      <c r="N1636" s="1">
        <v>57</v>
      </c>
      <c r="O1636" s="1">
        <v>10</v>
      </c>
      <c r="P1636" s="1">
        <v>53</v>
      </c>
      <c r="Q1636" s="18">
        <v>5</v>
      </c>
    </row>
    <row r="1637" spans="3:17" x14ac:dyDescent="0.25">
      <c r="C1637" s="112"/>
      <c r="D1637" s="109"/>
      <c r="E1637" s="9" t="s">
        <v>32</v>
      </c>
      <c r="F1637" s="12"/>
      <c r="G1637" s="8">
        <v>315</v>
      </c>
      <c r="H1637" s="16">
        <v>174</v>
      </c>
      <c r="I1637" s="1">
        <v>202</v>
      </c>
      <c r="J1637" s="1">
        <v>93</v>
      </c>
      <c r="K1637" s="1">
        <v>62</v>
      </c>
      <c r="L1637" s="1">
        <v>46</v>
      </c>
      <c r="M1637" s="1">
        <v>9</v>
      </c>
      <c r="N1637" s="1">
        <v>25</v>
      </c>
      <c r="O1637" s="1">
        <v>3</v>
      </c>
      <c r="P1637" s="1">
        <v>17</v>
      </c>
      <c r="Q1637" s="18">
        <v>2</v>
      </c>
    </row>
    <row r="1638" spans="3:17" x14ac:dyDescent="0.25">
      <c r="C1638" s="112"/>
      <c r="D1638" s="108" t="s">
        <v>22</v>
      </c>
      <c r="E1638" s="10" t="s">
        <v>26</v>
      </c>
      <c r="F1638" s="11"/>
      <c r="G1638" s="14">
        <v>120</v>
      </c>
      <c r="H1638" s="25">
        <v>66</v>
      </c>
      <c r="I1638" s="4">
        <v>63</v>
      </c>
      <c r="J1638" s="4">
        <v>22</v>
      </c>
      <c r="K1638" s="4">
        <v>21</v>
      </c>
      <c r="L1638" s="4">
        <v>16</v>
      </c>
      <c r="M1638" s="4">
        <v>7</v>
      </c>
      <c r="N1638" s="4">
        <v>12</v>
      </c>
      <c r="O1638" s="4">
        <v>1</v>
      </c>
      <c r="P1638" s="4">
        <v>11</v>
      </c>
      <c r="Q1638" s="27">
        <v>1</v>
      </c>
    </row>
    <row r="1639" spans="3:17" x14ac:dyDescent="0.25">
      <c r="C1639" s="112"/>
      <c r="D1639" s="109"/>
      <c r="E1639" s="9" t="s">
        <v>27</v>
      </c>
      <c r="F1639" s="12"/>
      <c r="G1639" s="8">
        <v>159</v>
      </c>
      <c r="H1639" s="16">
        <v>80</v>
      </c>
      <c r="I1639" s="1">
        <v>95</v>
      </c>
      <c r="J1639" s="1">
        <v>40</v>
      </c>
      <c r="K1639" s="1">
        <v>30</v>
      </c>
      <c r="L1639" s="1">
        <v>21</v>
      </c>
      <c r="M1639" s="1">
        <v>10</v>
      </c>
      <c r="N1639" s="1">
        <v>15</v>
      </c>
      <c r="O1639" s="1">
        <v>4</v>
      </c>
      <c r="P1639" s="1">
        <v>16</v>
      </c>
      <c r="Q1639" s="18">
        <v>0</v>
      </c>
    </row>
    <row r="1640" spans="3:17" x14ac:dyDescent="0.25">
      <c r="C1640" s="112"/>
      <c r="D1640" s="109"/>
      <c r="E1640" s="9" t="s">
        <v>28</v>
      </c>
      <c r="F1640" s="12"/>
      <c r="G1640" s="8">
        <v>113</v>
      </c>
      <c r="H1640" s="16">
        <v>68</v>
      </c>
      <c r="I1640" s="1">
        <v>61</v>
      </c>
      <c r="J1640" s="1">
        <v>29</v>
      </c>
      <c r="K1640" s="1">
        <v>18</v>
      </c>
      <c r="L1640" s="1">
        <v>14</v>
      </c>
      <c r="M1640" s="1">
        <v>3</v>
      </c>
      <c r="N1640" s="1">
        <v>6</v>
      </c>
      <c r="O1640" s="1">
        <v>1</v>
      </c>
      <c r="P1640" s="1">
        <v>6</v>
      </c>
      <c r="Q1640" s="18">
        <v>1</v>
      </c>
    </row>
    <row r="1641" spans="3:17" x14ac:dyDescent="0.25">
      <c r="C1641" s="112"/>
      <c r="D1641" s="109"/>
      <c r="E1641" s="9" t="s">
        <v>29</v>
      </c>
      <c r="F1641" s="12"/>
      <c r="G1641" s="8">
        <v>94</v>
      </c>
      <c r="H1641" s="16">
        <v>46</v>
      </c>
      <c r="I1641" s="1">
        <v>61</v>
      </c>
      <c r="J1641" s="1">
        <v>25</v>
      </c>
      <c r="K1641" s="1">
        <v>22</v>
      </c>
      <c r="L1641" s="1">
        <v>15</v>
      </c>
      <c r="M1641" s="1">
        <v>3</v>
      </c>
      <c r="N1641" s="1">
        <v>8</v>
      </c>
      <c r="O1641" s="1">
        <v>0</v>
      </c>
      <c r="P1641" s="1">
        <v>5</v>
      </c>
      <c r="Q1641" s="18">
        <v>2</v>
      </c>
    </row>
    <row r="1642" spans="3:17" x14ac:dyDescent="0.25">
      <c r="C1642" s="112"/>
      <c r="D1642" s="109"/>
      <c r="E1642" s="9" t="s">
        <v>30</v>
      </c>
      <c r="F1642" s="12"/>
      <c r="G1642" s="8">
        <v>57</v>
      </c>
      <c r="H1642" s="16">
        <v>34</v>
      </c>
      <c r="I1642" s="1">
        <v>37</v>
      </c>
      <c r="J1642" s="1">
        <v>18</v>
      </c>
      <c r="K1642" s="1">
        <v>11</v>
      </c>
      <c r="L1642" s="1">
        <v>9</v>
      </c>
      <c r="M1642" s="1">
        <v>2</v>
      </c>
      <c r="N1642" s="1">
        <v>3</v>
      </c>
      <c r="O1642" s="1">
        <v>0</v>
      </c>
      <c r="P1642" s="1">
        <v>3</v>
      </c>
      <c r="Q1642" s="18">
        <v>0</v>
      </c>
    </row>
    <row r="1643" spans="3:17" x14ac:dyDescent="0.25">
      <c r="C1643" s="112"/>
      <c r="D1643" s="109"/>
      <c r="E1643" s="9" t="s">
        <v>31</v>
      </c>
      <c r="F1643" s="12"/>
      <c r="G1643" s="8">
        <v>423</v>
      </c>
      <c r="H1643" s="16">
        <v>228</v>
      </c>
      <c r="I1643" s="1">
        <v>254</v>
      </c>
      <c r="J1643" s="1">
        <v>112</v>
      </c>
      <c r="K1643" s="1">
        <v>81</v>
      </c>
      <c r="L1643" s="1">
        <v>59</v>
      </c>
      <c r="M1643" s="1">
        <v>18</v>
      </c>
      <c r="N1643" s="1">
        <v>32</v>
      </c>
      <c r="O1643" s="1">
        <v>5</v>
      </c>
      <c r="P1643" s="1">
        <v>30</v>
      </c>
      <c r="Q1643" s="18">
        <v>3</v>
      </c>
    </row>
    <row r="1644" spans="3:17" x14ac:dyDescent="0.25">
      <c r="C1644" s="112"/>
      <c r="D1644" s="109"/>
      <c r="E1644" s="9" t="s">
        <v>32</v>
      </c>
      <c r="F1644" s="12"/>
      <c r="G1644" s="8">
        <v>151</v>
      </c>
      <c r="H1644" s="16">
        <v>80</v>
      </c>
      <c r="I1644" s="1">
        <v>98</v>
      </c>
      <c r="J1644" s="1">
        <v>43</v>
      </c>
      <c r="K1644" s="1">
        <v>33</v>
      </c>
      <c r="L1644" s="1">
        <v>24</v>
      </c>
      <c r="M1644" s="1">
        <v>5</v>
      </c>
      <c r="N1644" s="1">
        <v>11</v>
      </c>
      <c r="O1644" s="1">
        <v>0</v>
      </c>
      <c r="P1644" s="1">
        <v>8</v>
      </c>
      <c r="Q1644" s="18">
        <v>2</v>
      </c>
    </row>
    <row r="1645" spans="3:17" x14ac:dyDescent="0.25">
      <c r="C1645" s="112"/>
      <c r="D1645" s="108" t="s">
        <v>23</v>
      </c>
      <c r="E1645" s="10" t="s">
        <v>26</v>
      </c>
      <c r="F1645" s="11"/>
      <c r="G1645" s="14">
        <v>141</v>
      </c>
      <c r="H1645" s="25">
        <v>73</v>
      </c>
      <c r="I1645" s="4">
        <v>67</v>
      </c>
      <c r="J1645" s="4">
        <v>27</v>
      </c>
      <c r="K1645" s="4">
        <v>17</v>
      </c>
      <c r="L1645" s="4">
        <v>12</v>
      </c>
      <c r="M1645" s="4">
        <v>1</v>
      </c>
      <c r="N1645" s="4">
        <v>18</v>
      </c>
      <c r="O1645" s="4">
        <v>2</v>
      </c>
      <c r="P1645" s="4">
        <v>14</v>
      </c>
      <c r="Q1645" s="27">
        <v>1</v>
      </c>
    </row>
    <row r="1646" spans="3:17" x14ac:dyDescent="0.25">
      <c r="C1646" s="112"/>
      <c r="D1646" s="109"/>
      <c r="E1646" s="9" t="s">
        <v>27</v>
      </c>
      <c r="F1646" s="12"/>
      <c r="G1646" s="8">
        <v>108</v>
      </c>
      <c r="H1646" s="16">
        <v>69</v>
      </c>
      <c r="I1646" s="1">
        <v>72</v>
      </c>
      <c r="J1646" s="1">
        <v>27</v>
      </c>
      <c r="K1646" s="1">
        <v>18</v>
      </c>
      <c r="L1646" s="1">
        <v>8</v>
      </c>
      <c r="M1646" s="1">
        <v>0</v>
      </c>
      <c r="N1646" s="1">
        <v>6</v>
      </c>
      <c r="O1646" s="1">
        <v>0</v>
      </c>
      <c r="P1646" s="1">
        <v>6</v>
      </c>
      <c r="Q1646" s="18">
        <v>0</v>
      </c>
    </row>
    <row r="1647" spans="3:17" x14ac:dyDescent="0.25">
      <c r="C1647" s="112"/>
      <c r="D1647" s="109"/>
      <c r="E1647" s="9" t="s">
        <v>28</v>
      </c>
      <c r="F1647" s="12"/>
      <c r="G1647" s="8">
        <v>148</v>
      </c>
      <c r="H1647" s="16">
        <v>95</v>
      </c>
      <c r="I1647" s="1">
        <v>82</v>
      </c>
      <c r="J1647" s="1">
        <v>55</v>
      </c>
      <c r="K1647" s="1">
        <v>35</v>
      </c>
      <c r="L1647" s="1">
        <v>24</v>
      </c>
      <c r="M1647" s="1">
        <v>9</v>
      </c>
      <c r="N1647" s="1">
        <v>5</v>
      </c>
      <c r="O1647" s="1">
        <v>2</v>
      </c>
      <c r="P1647" s="1">
        <v>8</v>
      </c>
      <c r="Q1647" s="18">
        <v>2</v>
      </c>
    </row>
    <row r="1648" spans="3:17" x14ac:dyDescent="0.25">
      <c r="C1648" s="112"/>
      <c r="D1648" s="109"/>
      <c r="E1648" s="9" t="s">
        <v>29</v>
      </c>
      <c r="F1648" s="12"/>
      <c r="G1648" s="8">
        <v>101</v>
      </c>
      <c r="H1648" s="16">
        <v>63</v>
      </c>
      <c r="I1648" s="1">
        <v>63</v>
      </c>
      <c r="J1648" s="1">
        <v>27</v>
      </c>
      <c r="K1648" s="1">
        <v>12</v>
      </c>
      <c r="L1648" s="1">
        <v>11</v>
      </c>
      <c r="M1648" s="1">
        <v>2</v>
      </c>
      <c r="N1648" s="1">
        <v>8</v>
      </c>
      <c r="O1648" s="1">
        <v>0</v>
      </c>
      <c r="P1648" s="1">
        <v>4</v>
      </c>
      <c r="Q1648" s="18">
        <v>0</v>
      </c>
    </row>
    <row r="1649" spans="3:17" x14ac:dyDescent="0.25">
      <c r="C1649" s="112"/>
      <c r="D1649" s="109"/>
      <c r="E1649" s="9" t="s">
        <v>30</v>
      </c>
      <c r="F1649" s="12"/>
      <c r="G1649" s="8">
        <v>63</v>
      </c>
      <c r="H1649" s="16">
        <v>31</v>
      </c>
      <c r="I1649" s="1">
        <v>41</v>
      </c>
      <c r="J1649" s="1">
        <v>23</v>
      </c>
      <c r="K1649" s="1">
        <v>17</v>
      </c>
      <c r="L1649" s="1">
        <v>11</v>
      </c>
      <c r="M1649" s="1">
        <v>2</v>
      </c>
      <c r="N1649" s="1">
        <v>6</v>
      </c>
      <c r="O1649" s="1">
        <v>3</v>
      </c>
      <c r="P1649" s="1">
        <v>5</v>
      </c>
      <c r="Q1649" s="18">
        <v>0</v>
      </c>
    </row>
    <row r="1650" spans="3:17" x14ac:dyDescent="0.25">
      <c r="C1650" s="112"/>
      <c r="D1650" s="109"/>
      <c r="E1650" s="9" t="s">
        <v>31</v>
      </c>
      <c r="F1650" s="12"/>
      <c r="G1650" s="8">
        <v>420</v>
      </c>
      <c r="H1650" s="16">
        <v>258</v>
      </c>
      <c r="I1650" s="1">
        <v>258</v>
      </c>
      <c r="J1650" s="1">
        <v>132</v>
      </c>
      <c r="K1650" s="1">
        <v>82</v>
      </c>
      <c r="L1650" s="1">
        <v>54</v>
      </c>
      <c r="M1650" s="1">
        <v>13</v>
      </c>
      <c r="N1650" s="1">
        <v>25</v>
      </c>
      <c r="O1650" s="1">
        <v>5</v>
      </c>
      <c r="P1650" s="1">
        <v>23</v>
      </c>
      <c r="Q1650" s="18">
        <v>2</v>
      </c>
    </row>
    <row r="1651" spans="3:17" x14ac:dyDescent="0.25">
      <c r="C1651" s="112"/>
      <c r="D1651" s="109"/>
      <c r="E1651" s="9" t="s">
        <v>32</v>
      </c>
      <c r="F1651" s="12"/>
      <c r="G1651" s="8">
        <v>164</v>
      </c>
      <c r="H1651" s="16">
        <v>94</v>
      </c>
      <c r="I1651" s="1">
        <v>104</v>
      </c>
      <c r="J1651" s="1">
        <v>50</v>
      </c>
      <c r="K1651" s="1">
        <v>29</v>
      </c>
      <c r="L1651" s="1">
        <v>22</v>
      </c>
      <c r="M1651" s="1">
        <v>4</v>
      </c>
      <c r="N1651" s="1">
        <v>14</v>
      </c>
      <c r="O1651" s="1">
        <v>3</v>
      </c>
      <c r="P1651" s="1">
        <v>9</v>
      </c>
      <c r="Q1651" s="18">
        <v>0</v>
      </c>
    </row>
    <row r="1652" spans="3:17" ht="25.2" x14ac:dyDescent="0.25">
      <c r="C1652" s="108" t="s">
        <v>33</v>
      </c>
      <c r="D1652" s="108" t="s">
        <v>25</v>
      </c>
      <c r="E1652" s="10" t="s">
        <v>34</v>
      </c>
      <c r="F1652" s="11"/>
      <c r="G1652" s="14">
        <v>93</v>
      </c>
      <c r="H1652" s="25">
        <v>43</v>
      </c>
      <c r="I1652" s="4">
        <v>64</v>
      </c>
      <c r="J1652" s="4">
        <v>18</v>
      </c>
      <c r="K1652" s="4">
        <v>23</v>
      </c>
      <c r="L1652" s="4">
        <v>17</v>
      </c>
      <c r="M1652" s="4">
        <v>7</v>
      </c>
      <c r="N1652" s="4">
        <v>13</v>
      </c>
      <c r="O1652" s="4">
        <v>0</v>
      </c>
      <c r="P1652" s="4">
        <v>4</v>
      </c>
      <c r="Q1652" s="27">
        <v>1</v>
      </c>
    </row>
    <row r="1653" spans="3:17" ht="25.2" x14ac:dyDescent="0.25">
      <c r="C1653" s="112"/>
      <c r="D1653" s="109"/>
      <c r="E1653" s="9" t="s">
        <v>35</v>
      </c>
      <c r="F1653" s="12"/>
      <c r="G1653" s="8">
        <v>623</v>
      </c>
      <c r="H1653" s="16">
        <v>372</v>
      </c>
      <c r="I1653" s="1">
        <v>342</v>
      </c>
      <c r="J1653" s="1">
        <v>160</v>
      </c>
      <c r="K1653" s="1">
        <v>102</v>
      </c>
      <c r="L1653" s="1">
        <v>69</v>
      </c>
      <c r="M1653" s="1">
        <v>18</v>
      </c>
      <c r="N1653" s="1">
        <v>43</v>
      </c>
      <c r="O1653" s="1">
        <v>8</v>
      </c>
      <c r="P1653" s="1">
        <v>49</v>
      </c>
      <c r="Q1653" s="18">
        <v>5</v>
      </c>
    </row>
    <row r="1654" spans="3:17" ht="25.2" x14ac:dyDescent="0.25">
      <c r="C1654" s="112"/>
      <c r="D1654" s="109"/>
      <c r="E1654" s="9" t="s">
        <v>36</v>
      </c>
      <c r="F1654" s="12"/>
      <c r="G1654" s="8">
        <v>207</v>
      </c>
      <c r="H1654" s="16">
        <v>110</v>
      </c>
      <c r="I1654" s="1">
        <v>131</v>
      </c>
      <c r="J1654" s="1">
        <v>51</v>
      </c>
      <c r="K1654" s="1">
        <v>37</v>
      </c>
      <c r="L1654" s="1">
        <v>27</v>
      </c>
      <c r="M1654" s="1">
        <v>9</v>
      </c>
      <c r="N1654" s="1">
        <v>14</v>
      </c>
      <c r="O1654" s="1">
        <v>2</v>
      </c>
      <c r="P1654" s="1">
        <v>14</v>
      </c>
      <c r="Q1654" s="18">
        <v>1</v>
      </c>
    </row>
    <row r="1655" spans="3:17" ht="25.2" x14ac:dyDescent="0.25">
      <c r="C1655" s="112"/>
      <c r="D1655" s="109"/>
      <c r="E1655" s="9" t="s">
        <v>37</v>
      </c>
      <c r="F1655" s="12"/>
      <c r="G1655" s="8">
        <v>178</v>
      </c>
      <c r="H1655" s="16">
        <v>99</v>
      </c>
      <c r="I1655" s="1">
        <v>104</v>
      </c>
      <c r="J1655" s="1">
        <v>63</v>
      </c>
      <c r="K1655" s="1">
        <v>39</v>
      </c>
      <c r="L1655" s="1">
        <v>28</v>
      </c>
      <c r="M1655" s="1">
        <v>5</v>
      </c>
      <c r="N1655" s="1">
        <v>16</v>
      </c>
      <c r="O1655" s="1">
        <v>2</v>
      </c>
      <c r="P1655" s="1">
        <v>11</v>
      </c>
      <c r="Q1655" s="18">
        <v>0</v>
      </c>
    </row>
    <row r="1656" spans="3:17" x14ac:dyDescent="0.25">
      <c r="C1656" s="112"/>
      <c r="D1656" s="109"/>
      <c r="E1656" s="9" t="s">
        <v>38</v>
      </c>
      <c r="F1656" s="12"/>
      <c r="G1656" s="13">
        <v>3</v>
      </c>
      <c r="H1656" s="24">
        <v>1</v>
      </c>
      <c r="I1656" s="3">
        <v>1</v>
      </c>
      <c r="J1656" s="3">
        <v>1</v>
      </c>
      <c r="K1656" s="3">
        <v>0</v>
      </c>
      <c r="L1656" s="3">
        <v>0</v>
      </c>
      <c r="M1656" s="3">
        <v>0</v>
      </c>
      <c r="N1656" s="3">
        <v>1</v>
      </c>
      <c r="O1656" s="3">
        <v>1</v>
      </c>
      <c r="P1656" s="3">
        <v>0</v>
      </c>
      <c r="Q1656" s="26">
        <v>0</v>
      </c>
    </row>
    <row r="1657" spans="3:17" ht="25.2" x14ac:dyDescent="0.25">
      <c r="C1657" s="112"/>
      <c r="D1657" s="108" t="s">
        <v>22</v>
      </c>
      <c r="E1657" s="10" t="s">
        <v>34</v>
      </c>
      <c r="F1657" s="11"/>
      <c r="G1657" s="40">
        <v>48</v>
      </c>
      <c r="H1657" s="44">
        <v>21</v>
      </c>
      <c r="I1657" s="19">
        <v>34</v>
      </c>
      <c r="J1657" s="19">
        <v>10</v>
      </c>
      <c r="K1657" s="19">
        <v>15</v>
      </c>
      <c r="L1657" s="19">
        <v>10</v>
      </c>
      <c r="M1657" s="19">
        <v>5</v>
      </c>
      <c r="N1657" s="19">
        <v>10</v>
      </c>
      <c r="O1657" s="19">
        <v>0</v>
      </c>
      <c r="P1657" s="19">
        <v>0</v>
      </c>
      <c r="Q1657" s="45">
        <v>1</v>
      </c>
    </row>
    <row r="1658" spans="3:17" ht="25.2" x14ac:dyDescent="0.25">
      <c r="C1658" s="112"/>
      <c r="D1658" s="109"/>
      <c r="E1658" s="9" t="s">
        <v>35</v>
      </c>
      <c r="F1658" s="12"/>
      <c r="G1658" s="8">
        <v>365</v>
      </c>
      <c r="H1658" s="16">
        <v>207</v>
      </c>
      <c r="I1658" s="1">
        <v>202</v>
      </c>
      <c r="J1658" s="1">
        <v>92</v>
      </c>
      <c r="K1658" s="1">
        <v>58</v>
      </c>
      <c r="L1658" s="1">
        <v>45</v>
      </c>
      <c r="M1658" s="1">
        <v>13</v>
      </c>
      <c r="N1658" s="1">
        <v>27</v>
      </c>
      <c r="O1658" s="1">
        <v>3</v>
      </c>
      <c r="P1658" s="1">
        <v>31</v>
      </c>
      <c r="Q1658" s="18">
        <v>3</v>
      </c>
    </row>
    <row r="1659" spans="3:17" ht="25.2" x14ac:dyDescent="0.25">
      <c r="C1659" s="112"/>
      <c r="D1659" s="109"/>
      <c r="E1659" s="9" t="s">
        <v>36</v>
      </c>
      <c r="F1659" s="12"/>
      <c r="G1659" s="8">
        <v>80</v>
      </c>
      <c r="H1659" s="16">
        <v>41</v>
      </c>
      <c r="I1659" s="1">
        <v>50</v>
      </c>
      <c r="J1659" s="1">
        <v>18</v>
      </c>
      <c r="K1659" s="1">
        <v>18</v>
      </c>
      <c r="L1659" s="1">
        <v>13</v>
      </c>
      <c r="M1659" s="1">
        <v>7</v>
      </c>
      <c r="N1659" s="1">
        <v>3</v>
      </c>
      <c r="O1659" s="1">
        <v>2</v>
      </c>
      <c r="P1659" s="1">
        <v>7</v>
      </c>
      <c r="Q1659" s="18">
        <v>0</v>
      </c>
    </row>
    <row r="1660" spans="3:17" ht="25.2" x14ac:dyDescent="0.25">
      <c r="C1660" s="112"/>
      <c r="D1660" s="109"/>
      <c r="E1660" s="9" t="s">
        <v>37</v>
      </c>
      <c r="F1660" s="12"/>
      <c r="G1660" s="13">
        <v>49</v>
      </c>
      <c r="H1660" s="24">
        <v>25</v>
      </c>
      <c r="I1660" s="3">
        <v>30</v>
      </c>
      <c r="J1660" s="3">
        <v>14</v>
      </c>
      <c r="K1660" s="3">
        <v>11</v>
      </c>
      <c r="L1660" s="3">
        <v>7</v>
      </c>
      <c r="M1660" s="3">
        <v>0</v>
      </c>
      <c r="N1660" s="3">
        <v>3</v>
      </c>
      <c r="O1660" s="3">
        <v>0</v>
      </c>
      <c r="P1660" s="3">
        <v>3</v>
      </c>
      <c r="Q1660" s="26">
        <v>0</v>
      </c>
    </row>
    <row r="1661" spans="3:17" x14ac:dyDescent="0.25">
      <c r="C1661" s="112"/>
      <c r="D1661" s="109"/>
      <c r="E1661" s="9" t="s">
        <v>38</v>
      </c>
      <c r="F1661" s="12"/>
      <c r="G1661" s="13">
        <v>1</v>
      </c>
      <c r="H1661" s="24">
        <v>0</v>
      </c>
      <c r="I1661" s="3">
        <v>1</v>
      </c>
      <c r="J1661" s="3">
        <v>0</v>
      </c>
      <c r="K1661" s="3">
        <v>0</v>
      </c>
      <c r="L1661" s="3">
        <v>0</v>
      </c>
      <c r="M1661" s="3">
        <v>0</v>
      </c>
      <c r="N1661" s="3">
        <v>1</v>
      </c>
      <c r="O1661" s="3">
        <v>1</v>
      </c>
      <c r="P1661" s="3">
        <v>0</v>
      </c>
      <c r="Q1661" s="26">
        <v>0</v>
      </c>
    </row>
    <row r="1662" spans="3:17" ht="25.2" x14ac:dyDescent="0.25">
      <c r="C1662" s="112"/>
      <c r="D1662" s="108" t="s">
        <v>23</v>
      </c>
      <c r="E1662" s="10" t="s">
        <v>34</v>
      </c>
      <c r="F1662" s="11"/>
      <c r="G1662" s="40">
        <v>45</v>
      </c>
      <c r="H1662" s="44">
        <v>22</v>
      </c>
      <c r="I1662" s="19">
        <v>30</v>
      </c>
      <c r="J1662" s="19">
        <v>8</v>
      </c>
      <c r="K1662" s="19">
        <v>8</v>
      </c>
      <c r="L1662" s="19">
        <v>7</v>
      </c>
      <c r="M1662" s="19">
        <v>2</v>
      </c>
      <c r="N1662" s="19">
        <v>3</v>
      </c>
      <c r="O1662" s="19">
        <v>0</v>
      </c>
      <c r="P1662" s="19">
        <v>4</v>
      </c>
      <c r="Q1662" s="45">
        <v>0</v>
      </c>
    </row>
    <row r="1663" spans="3:17" ht="25.2" x14ac:dyDescent="0.25">
      <c r="C1663" s="112"/>
      <c r="D1663" s="109"/>
      <c r="E1663" s="9" t="s">
        <v>35</v>
      </c>
      <c r="F1663" s="12"/>
      <c r="G1663" s="8">
        <v>258</v>
      </c>
      <c r="H1663" s="16">
        <v>165</v>
      </c>
      <c r="I1663" s="1">
        <v>140</v>
      </c>
      <c r="J1663" s="1">
        <v>68</v>
      </c>
      <c r="K1663" s="1">
        <v>44</v>
      </c>
      <c r="L1663" s="1">
        <v>24</v>
      </c>
      <c r="M1663" s="1">
        <v>5</v>
      </c>
      <c r="N1663" s="1">
        <v>16</v>
      </c>
      <c r="O1663" s="1">
        <v>5</v>
      </c>
      <c r="P1663" s="1">
        <v>18</v>
      </c>
      <c r="Q1663" s="18">
        <v>2</v>
      </c>
    </row>
    <row r="1664" spans="3:17" ht="25.2" x14ac:dyDescent="0.25">
      <c r="C1664" s="112"/>
      <c r="D1664" s="109"/>
      <c r="E1664" s="9" t="s">
        <v>36</v>
      </c>
      <c r="F1664" s="12"/>
      <c r="G1664" s="8">
        <v>127</v>
      </c>
      <c r="H1664" s="16">
        <v>69</v>
      </c>
      <c r="I1664" s="1">
        <v>81</v>
      </c>
      <c r="J1664" s="1">
        <v>33</v>
      </c>
      <c r="K1664" s="1">
        <v>19</v>
      </c>
      <c r="L1664" s="1">
        <v>14</v>
      </c>
      <c r="M1664" s="1">
        <v>2</v>
      </c>
      <c r="N1664" s="1">
        <v>11</v>
      </c>
      <c r="O1664" s="1">
        <v>0</v>
      </c>
      <c r="P1664" s="1">
        <v>7</v>
      </c>
      <c r="Q1664" s="18">
        <v>1</v>
      </c>
    </row>
    <row r="1665" spans="3:17" ht="25.2" x14ac:dyDescent="0.25">
      <c r="C1665" s="112"/>
      <c r="D1665" s="109"/>
      <c r="E1665" s="9" t="s">
        <v>37</v>
      </c>
      <c r="F1665" s="12"/>
      <c r="G1665" s="8">
        <v>129</v>
      </c>
      <c r="H1665" s="16">
        <v>74</v>
      </c>
      <c r="I1665" s="1">
        <v>74</v>
      </c>
      <c r="J1665" s="1">
        <v>49</v>
      </c>
      <c r="K1665" s="1">
        <v>28</v>
      </c>
      <c r="L1665" s="1">
        <v>21</v>
      </c>
      <c r="M1665" s="1">
        <v>5</v>
      </c>
      <c r="N1665" s="1">
        <v>13</v>
      </c>
      <c r="O1665" s="1">
        <v>2</v>
      </c>
      <c r="P1665" s="1">
        <v>8</v>
      </c>
      <c r="Q1665" s="18">
        <v>0</v>
      </c>
    </row>
    <row r="1666" spans="3:17" x14ac:dyDescent="0.25">
      <c r="C1666" s="112"/>
      <c r="D1666" s="109"/>
      <c r="E1666" s="9" t="s">
        <v>38</v>
      </c>
      <c r="F1666" s="12"/>
      <c r="G1666" s="13">
        <v>2</v>
      </c>
      <c r="H1666" s="24">
        <v>1</v>
      </c>
      <c r="I1666" s="3">
        <v>0</v>
      </c>
      <c r="J1666" s="3">
        <v>1</v>
      </c>
      <c r="K1666" s="3">
        <v>0</v>
      </c>
      <c r="L1666" s="3">
        <v>0</v>
      </c>
      <c r="M1666" s="3">
        <v>0</v>
      </c>
      <c r="N1666" s="3">
        <v>0</v>
      </c>
      <c r="O1666" s="3">
        <v>0</v>
      </c>
      <c r="P1666" s="3">
        <v>0</v>
      </c>
      <c r="Q1666" s="26">
        <v>0</v>
      </c>
    </row>
    <row r="1667" spans="3:17" ht="25.2" x14ac:dyDescent="0.25">
      <c r="C1667" s="108" t="s">
        <v>39</v>
      </c>
      <c r="D1667" s="108" t="s">
        <v>25</v>
      </c>
      <c r="E1667" s="10" t="s">
        <v>40</v>
      </c>
      <c r="F1667" s="11"/>
      <c r="G1667" s="14">
        <v>320</v>
      </c>
      <c r="H1667" s="25">
        <v>170</v>
      </c>
      <c r="I1667" s="4">
        <v>206</v>
      </c>
      <c r="J1667" s="4">
        <v>91</v>
      </c>
      <c r="K1667" s="4">
        <v>68</v>
      </c>
      <c r="L1667" s="4">
        <v>48</v>
      </c>
      <c r="M1667" s="4">
        <v>17</v>
      </c>
      <c r="N1667" s="4">
        <v>28</v>
      </c>
      <c r="O1667" s="4">
        <v>1</v>
      </c>
      <c r="P1667" s="4">
        <v>21</v>
      </c>
      <c r="Q1667" s="27">
        <v>1</v>
      </c>
    </row>
    <row r="1668" spans="3:17" ht="25.2" x14ac:dyDescent="0.25">
      <c r="C1668" s="112"/>
      <c r="D1668" s="109"/>
      <c r="E1668" s="9" t="s">
        <v>41</v>
      </c>
      <c r="F1668" s="12"/>
      <c r="G1668" s="8">
        <v>604</v>
      </c>
      <c r="H1668" s="16">
        <v>360</v>
      </c>
      <c r="I1668" s="1">
        <v>337</v>
      </c>
      <c r="J1668" s="1">
        <v>157</v>
      </c>
      <c r="K1668" s="1">
        <v>101</v>
      </c>
      <c r="L1668" s="1">
        <v>66</v>
      </c>
      <c r="M1668" s="1">
        <v>18</v>
      </c>
      <c r="N1668" s="1">
        <v>43</v>
      </c>
      <c r="O1668" s="1">
        <v>9</v>
      </c>
      <c r="P1668" s="1">
        <v>46</v>
      </c>
      <c r="Q1668" s="18">
        <v>5</v>
      </c>
    </row>
    <row r="1669" spans="3:17" x14ac:dyDescent="0.25">
      <c r="C1669" s="112"/>
      <c r="D1669" s="109"/>
      <c r="E1669" s="9" t="s">
        <v>42</v>
      </c>
      <c r="F1669" s="12"/>
      <c r="G1669" s="13">
        <v>20</v>
      </c>
      <c r="H1669" s="24">
        <v>11</v>
      </c>
      <c r="I1669" s="3">
        <v>12</v>
      </c>
      <c r="J1669" s="3">
        <v>3</v>
      </c>
      <c r="K1669" s="3">
        <v>3</v>
      </c>
      <c r="L1669" s="3">
        <v>2</v>
      </c>
      <c r="M1669" s="3">
        <v>0</v>
      </c>
      <c r="N1669" s="3">
        <v>2</v>
      </c>
      <c r="O1669" s="3">
        <v>1</v>
      </c>
      <c r="P1669" s="3">
        <v>2</v>
      </c>
      <c r="Q1669" s="26">
        <v>0</v>
      </c>
    </row>
    <row r="1670" spans="3:17" x14ac:dyDescent="0.25">
      <c r="C1670" s="112"/>
      <c r="D1670" s="109"/>
      <c r="E1670" s="9" t="s">
        <v>43</v>
      </c>
      <c r="F1670" s="12"/>
      <c r="G1670" s="8">
        <v>162</v>
      </c>
      <c r="H1670" s="16">
        <v>104</v>
      </c>
      <c r="I1670" s="1">
        <v>95</v>
      </c>
      <c r="J1670" s="1">
        <v>39</v>
      </c>
      <c r="K1670" s="1">
        <v>26</v>
      </c>
      <c r="L1670" s="1">
        <v>23</v>
      </c>
      <c r="M1670" s="1">
        <v>5</v>
      </c>
      <c r="N1670" s="1">
        <v>10</v>
      </c>
      <c r="O1670" s="1">
        <v>1</v>
      </c>
      <c r="P1670" s="1">
        <v>8</v>
      </c>
      <c r="Q1670" s="18">
        <v>3</v>
      </c>
    </row>
    <row r="1671" spans="3:17" x14ac:dyDescent="0.25">
      <c r="C1671" s="112"/>
      <c r="D1671" s="109"/>
      <c r="E1671" s="9" t="s">
        <v>44</v>
      </c>
      <c r="F1671" s="12"/>
      <c r="G1671" s="8">
        <v>50</v>
      </c>
      <c r="H1671" s="16">
        <v>27</v>
      </c>
      <c r="I1671" s="1">
        <v>29</v>
      </c>
      <c r="J1671" s="1">
        <v>15</v>
      </c>
      <c r="K1671" s="1">
        <v>11</v>
      </c>
      <c r="L1671" s="1">
        <v>8</v>
      </c>
      <c r="M1671" s="1">
        <v>2</v>
      </c>
      <c r="N1671" s="1">
        <v>5</v>
      </c>
      <c r="O1671" s="1">
        <v>0</v>
      </c>
      <c r="P1671" s="1">
        <v>3</v>
      </c>
      <c r="Q1671" s="18">
        <v>1</v>
      </c>
    </row>
    <row r="1672" spans="3:17" ht="25.2" x14ac:dyDescent="0.25">
      <c r="C1672" s="112"/>
      <c r="D1672" s="109"/>
      <c r="E1672" s="9" t="s">
        <v>45</v>
      </c>
      <c r="F1672" s="12"/>
      <c r="G1672" s="8">
        <v>53</v>
      </c>
      <c r="H1672" s="16">
        <v>31</v>
      </c>
      <c r="I1672" s="1">
        <v>31</v>
      </c>
      <c r="J1672" s="1">
        <v>15</v>
      </c>
      <c r="K1672" s="1">
        <v>9</v>
      </c>
      <c r="L1672" s="1">
        <v>8</v>
      </c>
      <c r="M1672" s="1">
        <v>2</v>
      </c>
      <c r="N1672" s="1">
        <v>5</v>
      </c>
      <c r="O1672" s="1">
        <v>1</v>
      </c>
      <c r="P1672" s="1">
        <v>2</v>
      </c>
      <c r="Q1672" s="18">
        <v>0</v>
      </c>
    </row>
    <row r="1673" spans="3:17" x14ac:dyDescent="0.25">
      <c r="C1673" s="112"/>
      <c r="D1673" s="109"/>
      <c r="E1673" s="9" t="s">
        <v>38</v>
      </c>
      <c r="F1673" s="12"/>
      <c r="G1673" s="13">
        <v>37</v>
      </c>
      <c r="H1673" s="24">
        <v>20</v>
      </c>
      <c r="I1673" s="3">
        <v>18</v>
      </c>
      <c r="J1673" s="3">
        <v>10</v>
      </c>
      <c r="K1673" s="3">
        <v>9</v>
      </c>
      <c r="L1673" s="3">
        <v>7</v>
      </c>
      <c r="M1673" s="3">
        <v>2</v>
      </c>
      <c r="N1673" s="3">
        <v>5</v>
      </c>
      <c r="O1673" s="3">
        <v>1</v>
      </c>
      <c r="P1673" s="3">
        <v>4</v>
      </c>
      <c r="Q1673" s="26">
        <v>0</v>
      </c>
    </row>
    <row r="1674" spans="3:17" ht="25.2" x14ac:dyDescent="0.25">
      <c r="C1674" s="112"/>
      <c r="D1674" s="108" t="s">
        <v>22</v>
      </c>
      <c r="E1674" s="10" t="s">
        <v>40</v>
      </c>
      <c r="F1674" s="11"/>
      <c r="G1674" s="14">
        <v>118</v>
      </c>
      <c r="H1674" s="25">
        <v>60</v>
      </c>
      <c r="I1674" s="4">
        <v>76</v>
      </c>
      <c r="J1674" s="4">
        <v>28</v>
      </c>
      <c r="K1674" s="4">
        <v>33</v>
      </c>
      <c r="L1674" s="4">
        <v>18</v>
      </c>
      <c r="M1674" s="4">
        <v>9</v>
      </c>
      <c r="N1674" s="4">
        <v>12</v>
      </c>
      <c r="O1674" s="4">
        <v>0</v>
      </c>
      <c r="P1674" s="4">
        <v>6</v>
      </c>
      <c r="Q1674" s="27">
        <v>1</v>
      </c>
    </row>
    <row r="1675" spans="3:17" ht="25.2" x14ac:dyDescent="0.25">
      <c r="C1675" s="112"/>
      <c r="D1675" s="109"/>
      <c r="E1675" s="9" t="s">
        <v>41</v>
      </c>
      <c r="F1675" s="12"/>
      <c r="G1675" s="8">
        <v>351</v>
      </c>
      <c r="H1675" s="16">
        <v>198</v>
      </c>
      <c r="I1675" s="1">
        <v>201</v>
      </c>
      <c r="J1675" s="1">
        <v>90</v>
      </c>
      <c r="K1675" s="1">
        <v>56</v>
      </c>
      <c r="L1675" s="1">
        <v>41</v>
      </c>
      <c r="M1675" s="1">
        <v>13</v>
      </c>
      <c r="N1675" s="1">
        <v>25</v>
      </c>
      <c r="O1675" s="1">
        <v>4</v>
      </c>
      <c r="P1675" s="1">
        <v>28</v>
      </c>
      <c r="Q1675" s="18">
        <v>3</v>
      </c>
    </row>
    <row r="1676" spans="3:17" x14ac:dyDescent="0.25">
      <c r="C1676" s="112"/>
      <c r="D1676" s="109"/>
      <c r="E1676" s="9" t="s">
        <v>42</v>
      </c>
      <c r="F1676" s="12"/>
      <c r="G1676" s="13">
        <v>9</v>
      </c>
      <c r="H1676" s="24">
        <v>4</v>
      </c>
      <c r="I1676" s="3">
        <v>5</v>
      </c>
      <c r="J1676" s="3">
        <v>2</v>
      </c>
      <c r="K1676" s="3">
        <v>0</v>
      </c>
      <c r="L1676" s="3">
        <v>1</v>
      </c>
      <c r="M1676" s="3">
        <v>0</v>
      </c>
      <c r="N1676" s="3">
        <v>1</v>
      </c>
      <c r="O1676" s="3">
        <v>1</v>
      </c>
      <c r="P1676" s="3">
        <v>1</v>
      </c>
      <c r="Q1676" s="26">
        <v>0</v>
      </c>
    </row>
    <row r="1677" spans="3:17" x14ac:dyDescent="0.25">
      <c r="C1677" s="112"/>
      <c r="D1677" s="109"/>
      <c r="E1677" s="9" t="s">
        <v>43</v>
      </c>
      <c r="F1677" s="12"/>
      <c r="G1677" s="8">
        <v>64</v>
      </c>
      <c r="H1677" s="16">
        <v>39</v>
      </c>
      <c r="I1677" s="1">
        <v>41</v>
      </c>
      <c r="J1677" s="1">
        <v>13</v>
      </c>
      <c r="K1677" s="1">
        <v>11</v>
      </c>
      <c r="L1677" s="1">
        <v>10</v>
      </c>
      <c r="M1677" s="1">
        <v>4</v>
      </c>
      <c r="N1677" s="1">
        <v>4</v>
      </c>
      <c r="O1677" s="1">
        <v>0</v>
      </c>
      <c r="P1677" s="1">
        <v>5</v>
      </c>
      <c r="Q1677" s="18">
        <v>1</v>
      </c>
    </row>
    <row r="1678" spans="3:17" x14ac:dyDescent="0.25">
      <c r="C1678" s="112"/>
      <c r="D1678" s="109"/>
      <c r="E1678" s="9" t="s">
        <v>44</v>
      </c>
      <c r="F1678" s="12"/>
      <c r="G1678" s="13">
        <v>19</v>
      </c>
      <c r="H1678" s="24">
        <v>10</v>
      </c>
      <c r="I1678" s="3">
        <v>12</v>
      </c>
      <c r="J1678" s="3">
        <v>6</v>
      </c>
      <c r="K1678" s="3">
        <v>4</v>
      </c>
      <c r="L1678" s="3">
        <v>3</v>
      </c>
      <c r="M1678" s="3">
        <v>1</v>
      </c>
      <c r="N1678" s="3">
        <v>1</v>
      </c>
      <c r="O1678" s="3">
        <v>0</v>
      </c>
      <c r="P1678" s="3">
        <v>2</v>
      </c>
      <c r="Q1678" s="26">
        <v>0</v>
      </c>
    </row>
    <row r="1679" spans="3:17" ht="25.2" x14ac:dyDescent="0.25">
      <c r="C1679" s="112"/>
      <c r="D1679" s="109"/>
      <c r="E1679" s="9" t="s">
        <v>45</v>
      </c>
      <c r="F1679" s="12"/>
      <c r="G1679" s="13">
        <v>30</v>
      </c>
      <c r="H1679" s="24">
        <v>16</v>
      </c>
      <c r="I1679" s="3">
        <v>17</v>
      </c>
      <c r="J1679" s="3">
        <v>8</v>
      </c>
      <c r="K1679" s="3">
        <v>6</v>
      </c>
      <c r="L1679" s="3">
        <v>7</v>
      </c>
      <c r="M1679" s="3">
        <v>2</v>
      </c>
      <c r="N1679" s="3">
        <v>3</v>
      </c>
      <c r="O1679" s="3">
        <v>0</v>
      </c>
      <c r="P1679" s="3">
        <v>2</v>
      </c>
      <c r="Q1679" s="26">
        <v>0</v>
      </c>
    </row>
    <row r="1680" spans="3:17" x14ac:dyDescent="0.25">
      <c r="C1680" s="112"/>
      <c r="D1680" s="109"/>
      <c r="E1680" s="9" t="s">
        <v>38</v>
      </c>
      <c r="F1680" s="12"/>
      <c r="G1680" s="13">
        <v>23</v>
      </c>
      <c r="H1680" s="24">
        <v>12</v>
      </c>
      <c r="I1680" s="3">
        <v>10</v>
      </c>
      <c r="J1680" s="3">
        <v>4</v>
      </c>
      <c r="K1680" s="3">
        <v>6</v>
      </c>
      <c r="L1680" s="3">
        <v>6</v>
      </c>
      <c r="M1680" s="3">
        <v>1</v>
      </c>
      <c r="N1680" s="3">
        <v>3</v>
      </c>
      <c r="O1680" s="3">
        <v>1</v>
      </c>
      <c r="P1680" s="3">
        <v>4</v>
      </c>
      <c r="Q1680" s="26">
        <v>0</v>
      </c>
    </row>
    <row r="1681" spans="3:17" ht="25.2" x14ac:dyDescent="0.25">
      <c r="C1681" s="112"/>
      <c r="D1681" s="108" t="s">
        <v>23</v>
      </c>
      <c r="E1681" s="10" t="s">
        <v>40</v>
      </c>
      <c r="F1681" s="11"/>
      <c r="G1681" s="14">
        <v>202</v>
      </c>
      <c r="H1681" s="25">
        <v>110</v>
      </c>
      <c r="I1681" s="4">
        <v>130</v>
      </c>
      <c r="J1681" s="4">
        <v>63</v>
      </c>
      <c r="K1681" s="4">
        <v>35</v>
      </c>
      <c r="L1681" s="4">
        <v>30</v>
      </c>
      <c r="M1681" s="4">
        <v>8</v>
      </c>
      <c r="N1681" s="4">
        <v>16</v>
      </c>
      <c r="O1681" s="4">
        <v>1</v>
      </c>
      <c r="P1681" s="4">
        <v>15</v>
      </c>
      <c r="Q1681" s="27">
        <v>0</v>
      </c>
    </row>
    <row r="1682" spans="3:17" ht="25.2" x14ac:dyDescent="0.25">
      <c r="C1682" s="112"/>
      <c r="D1682" s="109"/>
      <c r="E1682" s="9" t="s">
        <v>41</v>
      </c>
      <c r="F1682" s="12"/>
      <c r="G1682" s="8">
        <v>253</v>
      </c>
      <c r="H1682" s="16">
        <v>162</v>
      </c>
      <c r="I1682" s="1">
        <v>136</v>
      </c>
      <c r="J1682" s="1">
        <v>67</v>
      </c>
      <c r="K1682" s="1">
        <v>45</v>
      </c>
      <c r="L1682" s="1">
        <v>25</v>
      </c>
      <c r="M1682" s="1">
        <v>5</v>
      </c>
      <c r="N1682" s="1">
        <v>18</v>
      </c>
      <c r="O1682" s="1">
        <v>5</v>
      </c>
      <c r="P1682" s="1">
        <v>18</v>
      </c>
      <c r="Q1682" s="18">
        <v>2</v>
      </c>
    </row>
    <row r="1683" spans="3:17" x14ac:dyDescent="0.25">
      <c r="C1683" s="112"/>
      <c r="D1683" s="109"/>
      <c r="E1683" s="9" t="s">
        <v>42</v>
      </c>
      <c r="F1683" s="12"/>
      <c r="G1683" s="13">
        <v>11</v>
      </c>
      <c r="H1683" s="24">
        <v>7</v>
      </c>
      <c r="I1683" s="3">
        <v>7</v>
      </c>
      <c r="J1683" s="3">
        <v>1</v>
      </c>
      <c r="K1683" s="3">
        <v>3</v>
      </c>
      <c r="L1683" s="3">
        <v>1</v>
      </c>
      <c r="M1683" s="3">
        <v>0</v>
      </c>
      <c r="N1683" s="3">
        <v>1</v>
      </c>
      <c r="O1683" s="3">
        <v>0</v>
      </c>
      <c r="P1683" s="3">
        <v>1</v>
      </c>
      <c r="Q1683" s="26">
        <v>0</v>
      </c>
    </row>
    <row r="1684" spans="3:17" x14ac:dyDescent="0.25">
      <c r="C1684" s="112"/>
      <c r="D1684" s="109"/>
      <c r="E1684" s="9" t="s">
        <v>43</v>
      </c>
      <c r="F1684" s="12"/>
      <c r="G1684" s="8">
        <v>98</v>
      </c>
      <c r="H1684" s="16">
        <v>65</v>
      </c>
      <c r="I1684" s="1">
        <v>54</v>
      </c>
      <c r="J1684" s="1">
        <v>26</v>
      </c>
      <c r="K1684" s="1">
        <v>15</v>
      </c>
      <c r="L1684" s="1">
        <v>13</v>
      </c>
      <c r="M1684" s="1">
        <v>1</v>
      </c>
      <c r="N1684" s="1">
        <v>6</v>
      </c>
      <c r="O1684" s="1">
        <v>1</v>
      </c>
      <c r="P1684" s="1">
        <v>3</v>
      </c>
      <c r="Q1684" s="18">
        <v>2</v>
      </c>
    </row>
    <row r="1685" spans="3:17" x14ac:dyDescent="0.25">
      <c r="C1685" s="112"/>
      <c r="D1685" s="109"/>
      <c r="E1685" s="9" t="s">
        <v>44</v>
      </c>
      <c r="F1685" s="12"/>
      <c r="G1685" s="13">
        <v>31</v>
      </c>
      <c r="H1685" s="24">
        <v>17</v>
      </c>
      <c r="I1685" s="3">
        <v>17</v>
      </c>
      <c r="J1685" s="3">
        <v>9</v>
      </c>
      <c r="K1685" s="3">
        <v>7</v>
      </c>
      <c r="L1685" s="3">
        <v>5</v>
      </c>
      <c r="M1685" s="3">
        <v>1</v>
      </c>
      <c r="N1685" s="3">
        <v>4</v>
      </c>
      <c r="O1685" s="3">
        <v>0</v>
      </c>
      <c r="P1685" s="3">
        <v>1</v>
      </c>
      <c r="Q1685" s="26">
        <v>1</v>
      </c>
    </row>
    <row r="1686" spans="3:17" ht="25.2" x14ac:dyDescent="0.25">
      <c r="C1686" s="112"/>
      <c r="D1686" s="109"/>
      <c r="E1686" s="9" t="s">
        <v>45</v>
      </c>
      <c r="F1686" s="12"/>
      <c r="G1686" s="13">
        <v>23</v>
      </c>
      <c r="H1686" s="24">
        <v>15</v>
      </c>
      <c r="I1686" s="3">
        <v>14</v>
      </c>
      <c r="J1686" s="3">
        <v>7</v>
      </c>
      <c r="K1686" s="3">
        <v>3</v>
      </c>
      <c r="L1686" s="3">
        <v>1</v>
      </c>
      <c r="M1686" s="3">
        <v>0</v>
      </c>
      <c r="N1686" s="3">
        <v>2</v>
      </c>
      <c r="O1686" s="3">
        <v>1</v>
      </c>
      <c r="P1686" s="3">
        <v>0</v>
      </c>
      <c r="Q1686" s="26">
        <v>0</v>
      </c>
    </row>
    <row r="1687" spans="3:17" x14ac:dyDescent="0.25">
      <c r="C1687" s="112"/>
      <c r="D1687" s="109"/>
      <c r="E1687" s="9" t="s">
        <v>38</v>
      </c>
      <c r="F1687" s="12"/>
      <c r="G1687" s="13">
        <v>14</v>
      </c>
      <c r="H1687" s="24">
        <v>8</v>
      </c>
      <c r="I1687" s="3">
        <v>8</v>
      </c>
      <c r="J1687" s="3">
        <v>6</v>
      </c>
      <c r="K1687" s="3">
        <v>3</v>
      </c>
      <c r="L1687" s="3">
        <v>1</v>
      </c>
      <c r="M1687" s="3">
        <v>1</v>
      </c>
      <c r="N1687" s="3">
        <v>2</v>
      </c>
      <c r="O1687" s="3">
        <v>0</v>
      </c>
      <c r="P1687" s="3">
        <v>0</v>
      </c>
      <c r="Q1687" s="26">
        <v>0</v>
      </c>
    </row>
    <row r="1688" spans="3:17" x14ac:dyDescent="0.25">
      <c r="C1688" s="108" t="s">
        <v>46</v>
      </c>
      <c r="D1688" s="106" t="s">
        <v>21</v>
      </c>
      <c r="E1688" s="10" t="s">
        <v>47</v>
      </c>
      <c r="F1688" s="11"/>
      <c r="G1688" s="14">
        <v>815</v>
      </c>
      <c r="H1688" s="25">
        <v>480</v>
      </c>
      <c r="I1688" s="4">
        <v>472</v>
      </c>
      <c r="J1688" s="4">
        <v>226</v>
      </c>
      <c r="K1688" s="4">
        <v>142</v>
      </c>
      <c r="L1688" s="4">
        <v>98</v>
      </c>
      <c r="M1688" s="4">
        <v>23</v>
      </c>
      <c r="N1688" s="4">
        <v>65</v>
      </c>
      <c r="O1688" s="4">
        <v>8</v>
      </c>
      <c r="P1688" s="4">
        <v>54</v>
      </c>
      <c r="Q1688" s="27">
        <v>4</v>
      </c>
    </row>
    <row r="1689" spans="3:17" ht="25.2" x14ac:dyDescent="0.25">
      <c r="C1689" s="112"/>
      <c r="D1689" s="107"/>
      <c r="E1689" s="9" t="s">
        <v>48</v>
      </c>
      <c r="F1689" s="12"/>
      <c r="G1689" s="8">
        <v>86</v>
      </c>
      <c r="H1689" s="16">
        <v>53</v>
      </c>
      <c r="I1689" s="1">
        <v>57</v>
      </c>
      <c r="J1689" s="1">
        <v>25</v>
      </c>
      <c r="K1689" s="1">
        <v>22</v>
      </c>
      <c r="L1689" s="1">
        <v>9</v>
      </c>
      <c r="M1689" s="1">
        <v>3</v>
      </c>
      <c r="N1689" s="1">
        <v>7</v>
      </c>
      <c r="O1689" s="1">
        <v>2</v>
      </c>
      <c r="P1689" s="1">
        <v>2</v>
      </c>
      <c r="Q1689" s="18">
        <v>0</v>
      </c>
    </row>
    <row r="1690" spans="3:17" x14ac:dyDescent="0.25">
      <c r="C1690" s="112"/>
      <c r="D1690" s="107"/>
      <c r="E1690" s="9" t="s">
        <v>49</v>
      </c>
      <c r="F1690" s="12"/>
      <c r="G1690" s="13">
        <v>46</v>
      </c>
      <c r="H1690" s="24">
        <v>16</v>
      </c>
      <c r="I1690" s="3">
        <v>21</v>
      </c>
      <c r="J1690" s="3">
        <v>5</v>
      </c>
      <c r="K1690" s="3">
        <v>7</v>
      </c>
      <c r="L1690" s="3">
        <v>5</v>
      </c>
      <c r="M1690" s="3">
        <v>2</v>
      </c>
      <c r="N1690" s="3">
        <v>3</v>
      </c>
      <c r="O1690" s="3">
        <v>1</v>
      </c>
      <c r="P1690" s="3">
        <v>9</v>
      </c>
      <c r="Q1690" s="26">
        <v>1</v>
      </c>
    </row>
    <row r="1691" spans="3:17" ht="25.2" x14ac:dyDescent="0.25">
      <c r="C1691" s="112"/>
      <c r="D1691" s="107"/>
      <c r="E1691" s="9" t="s">
        <v>50</v>
      </c>
      <c r="F1691" s="12"/>
      <c r="G1691" s="8">
        <v>95</v>
      </c>
      <c r="H1691" s="16">
        <v>46</v>
      </c>
      <c r="I1691" s="1">
        <v>56</v>
      </c>
      <c r="J1691" s="1">
        <v>24</v>
      </c>
      <c r="K1691" s="1">
        <v>21</v>
      </c>
      <c r="L1691" s="1">
        <v>19</v>
      </c>
      <c r="M1691" s="1">
        <v>7</v>
      </c>
      <c r="N1691" s="1">
        <v>7</v>
      </c>
      <c r="O1691" s="1">
        <v>2</v>
      </c>
      <c r="P1691" s="1">
        <v>8</v>
      </c>
      <c r="Q1691" s="18">
        <v>0</v>
      </c>
    </row>
    <row r="1692" spans="3:17" ht="25.2" x14ac:dyDescent="0.25">
      <c r="C1692" s="112"/>
      <c r="D1692" s="107"/>
      <c r="E1692" s="9" t="s">
        <v>51</v>
      </c>
      <c r="F1692" s="12"/>
      <c r="G1692" s="13">
        <v>30</v>
      </c>
      <c r="H1692" s="24">
        <v>11</v>
      </c>
      <c r="I1692" s="3">
        <v>13</v>
      </c>
      <c r="J1692" s="3">
        <v>5</v>
      </c>
      <c r="K1692" s="3">
        <v>3</v>
      </c>
      <c r="L1692" s="3">
        <v>4</v>
      </c>
      <c r="M1692" s="3">
        <v>1</v>
      </c>
      <c r="N1692" s="3">
        <v>2</v>
      </c>
      <c r="O1692" s="3">
        <v>0</v>
      </c>
      <c r="P1692" s="3">
        <v>3</v>
      </c>
      <c r="Q1692" s="26">
        <v>2</v>
      </c>
    </row>
    <row r="1693" spans="3:17" x14ac:dyDescent="0.25">
      <c r="C1693" s="112"/>
      <c r="D1693" s="107"/>
      <c r="E1693" s="9" t="s">
        <v>52</v>
      </c>
      <c r="F1693" s="12"/>
      <c r="G1693" s="13">
        <v>8</v>
      </c>
      <c r="H1693" s="24">
        <v>5</v>
      </c>
      <c r="I1693" s="3">
        <v>7</v>
      </c>
      <c r="J1693" s="3">
        <v>4</v>
      </c>
      <c r="K1693" s="3">
        <v>3</v>
      </c>
      <c r="L1693" s="3">
        <v>3</v>
      </c>
      <c r="M1693" s="3">
        <v>2</v>
      </c>
      <c r="N1693" s="3">
        <v>0</v>
      </c>
      <c r="O1693" s="3">
        <v>0</v>
      </c>
      <c r="P1693" s="3">
        <v>0</v>
      </c>
      <c r="Q1693" s="26">
        <v>0</v>
      </c>
    </row>
    <row r="1694" spans="3:17" x14ac:dyDescent="0.25">
      <c r="C1694" s="112"/>
      <c r="D1694" s="107"/>
      <c r="E1694" s="9" t="s">
        <v>53</v>
      </c>
      <c r="F1694" s="12"/>
      <c r="G1694" s="13">
        <v>23</v>
      </c>
      <c r="H1694" s="24">
        <v>14</v>
      </c>
      <c r="I1694" s="3">
        <v>15</v>
      </c>
      <c r="J1694" s="3">
        <v>4</v>
      </c>
      <c r="K1694" s="3">
        <v>3</v>
      </c>
      <c r="L1694" s="3">
        <v>3</v>
      </c>
      <c r="M1694" s="3">
        <v>1</v>
      </c>
      <c r="N1694" s="3">
        <v>3</v>
      </c>
      <c r="O1694" s="3">
        <v>0</v>
      </c>
      <c r="P1694" s="3">
        <v>2</v>
      </c>
      <c r="Q1694" s="26">
        <v>0</v>
      </c>
    </row>
    <row r="1695" spans="3:17" x14ac:dyDescent="0.25">
      <c r="C1695" s="112"/>
      <c r="D1695" s="107"/>
      <c r="E1695" s="9" t="s">
        <v>38</v>
      </c>
      <c r="F1695" s="12"/>
      <c r="G1695" s="13">
        <v>1</v>
      </c>
      <c r="H1695" s="24">
        <v>0</v>
      </c>
      <c r="I1695" s="3">
        <v>1</v>
      </c>
      <c r="J1695" s="3">
        <v>0</v>
      </c>
      <c r="K1695" s="3">
        <v>0</v>
      </c>
      <c r="L1695" s="3">
        <v>0</v>
      </c>
      <c r="M1695" s="3">
        <v>0</v>
      </c>
      <c r="N1695" s="3">
        <v>0</v>
      </c>
      <c r="O1695" s="3">
        <v>0</v>
      </c>
      <c r="P1695" s="3">
        <v>0</v>
      </c>
      <c r="Q1695" s="26">
        <v>0</v>
      </c>
    </row>
    <row r="1696" spans="3:17" x14ac:dyDescent="0.25">
      <c r="C1696" s="112"/>
      <c r="D1696" s="107"/>
      <c r="E1696" s="9" t="s">
        <v>54</v>
      </c>
      <c r="F1696" s="12"/>
      <c r="G1696" s="8">
        <v>901</v>
      </c>
      <c r="H1696" s="16">
        <v>533</v>
      </c>
      <c r="I1696" s="1">
        <v>529</v>
      </c>
      <c r="J1696" s="1">
        <v>251</v>
      </c>
      <c r="K1696" s="1">
        <v>164</v>
      </c>
      <c r="L1696" s="1">
        <v>107</v>
      </c>
      <c r="M1696" s="1">
        <v>26</v>
      </c>
      <c r="N1696" s="1">
        <v>72</v>
      </c>
      <c r="O1696" s="1">
        <v>10</v>
      </c>
      <c r="P1696" s="1">
        <v>56</v>
      </c>
      <c r="Q1696" s="18">
        <v>4</v>
      </c>
    </row>
    <row r="1697" spans="2:17" x14ac:dyDescent="0.25">
      <c r="C1697" s="112"/>
      <c r="D1697" s="107"/>
      <c r="E1697" s="9" t="s">
        <v>55</v>
      </c>
      <c r="F1697" s="12"/>
      <c r="G1697" s="8">
        <v>171</v>
      </c>
      <c r="H1697" s="16">
        <v>73</v>
      </c>
      <c r="I1697" s="1">
        <v>90</v>
      </c>
      <c r="J1697" s="1">
        <v>34</v>
      </c>
      <c r="K1697" s="1">
        <v>31</v>
      </c>
      <c r="L1697" s="1">
        <v>28</v>
      </c>
      <c r="M1697" s="1">
        <v>10</v>
      </c>
      <c r="N1697" s="1">
        <v>12</v>
      </c>
      <c r="O1697" s="1">
        <v>3</v>
      </c>
      <c r="P1697" s="1">
        <v>20</v>
      </c>
      <c r="Q1697" s="18">
        <v>3</v>
      </c>
    </row>
    <row r="1698" spans="2:17" x14ac:dyDescent="0.25">
      <c r="C1698" s="108" t="s">
        <v>56</v>
      </c>
      <c r="D1698" s="106" t="s">
        <v>21</v>
      </c>
      <c r="E1698" s="10" t="s">
        <v>57</v>
      </c>
      <c r="F1698" s="11"/>
      <c r="G1698" s="14">
        <v>465</v>
      </c>
      <c r="H1698" s="25">
        <v>263</v>
      </c>
      <c r="I1698" s="4">
        <v>288</v>
      </c>
      <c r="J1698" s="4">
        <v>116</v>
      </c>
      <c r="K1698" s="4">
        <v>92</v>
      </c>
      <c r="L1698" s="4">
        <v>74</v>
      </c>
      <c r="M1698" s="4">
        <v>24</v>
      </c>
      <c r="N1698" s="4">
        <v>33</v>
      </c>
      <c r="O1698" s="4">
        <v>8</v>
      </c>
      <c r="P1698" s="4">
        <v>31</v>
      </c>
      <c r="Q1698" s="27">
        <v>4</v>
      </c>
    </row>
    <row r="1699" spans="2:17" x14ac:dyDescent="0.25">
      <c r="C1699" s="112"/>
      <c r="D1699" s="107"/>
      <c r="E1699" s="9" t="s">
        <v>58</v>
      </c>
      <c r="F1699" s="12"/>
      <c r="G1699" s="8">
        <v>396</v>
      </c>
      <c r="H1699" s="16">
        <v>232</v>
      </c>
      <c r="I1699" s="1">
        <v>226</v>
      </c>
      <c r="J1699" s="1">
        <v>101</v>
      </c>
      <c r="K1699" s="1">
        <v>64</v>
      </c>
      <c r="L1699" s="1">
        <v>42</v>
      </c>
      <c r="M1699" s="1">
        <v>9</v>
      </c>
      <c r="N1699" s="1">
        <v>32</v>
      </c>
      <c r="O1699" s="1">
        <v>4</v>
      </c>
      <c r="P1699" s="1">
        <v>27</v>
      </c>
      <c r="Q1699" s="18">
        <v>3</v>
      </c>
    </row>
    <row r="1700" spans="2:17" x14ac:dyDescent="0.25">
      <c r="C1700" s="112"/>
      <c r="D1700" s="107"/>
      <c r="E1700" s="9" t="s">
        <v>59</v>
      </c>
      <c r="F1700" s="12"/>
      <c r="G1700" s="8">
        <v>90</v>
      </c>
      <c r="H1700" s="16">
        <v>48</v>
      </c>
      <c r="I1700" s="1">
        <v>49</v>
      </c>
      <c r="J1700" s="1">
        <v>26</v>
      </c>
      <c r="K1700" s="1">
        <v>17</v>
      </c>
      <c r="L1700" s="1">
        <v>11</v>
      </c>
      <c r="M1700" s="1">
        <v>3</v>
      </c>
      <c r="N1700" s="1">
        <v>6</v>
      </c>
      <c r="O1700" s="1">
        <v>1</v>
      </c>
      <c r="P1700" s="1">
        <v>9</v>
      </c>
      <c r="Q1700" s="18">
        <v>0</v>
      </c>
    </row>
    <row r="1701" spans="2:17" x14ac:dyDescent="0.25">
      <c r="C1701" s="112"/>
      <c r="D1701" s="107"/>
      <c r="E1701" s="9" t="s">
        <v>60</v>
      </c>
      <c r="F1701" s="12"/>
      <c r="G1701" s="8">
        <v>153</v>
      </c>
      <c r="H1701" s="16">
        <v>82</v>
      </c>
      <c r="I1701" s="1">
        <v>79</v>
      </c>
      <c r="J1701" s="1">
        <v>50</v>
      </c>
      <c r="K1701" s="1">
        <v>28</v>
      </c>
      <c r="L1701" s="1">
        <v>14</v>
      </c>
      <c r="M1701" s="1">
        <v>3</v>
      </c>
      <c r="N1701" s="1">
        <v>16</v>
      </c>
      <c r="O1701" s="1">
        <v>0</v>
      </c>
      <c r="P1701" s="1">
        <v>11</v>
      </c>
      <c r="Q1701" s="18">
        <v>0</v>
      </c>
    </row>
    <row r="1702" spans="2:17" x14ac:dyDescent="0.25">
      <c r="C1702" s="108" t="s">
        <v>61</v>
      </c>
      <c r="D1702" s="106" t="s">
        <v>21</v>
      </c>
      <c r="E1702" s="10" t="s">
        <v>62</v>
      </c>
      <c r="F1702" s="11"/>
      <c r="G1702" s="14">
        <v>205</v>
      </c>
      <c r="H1702" s="25">
        <v>121</v>
      </c>
      <c r="I1702" s="4">
        <v>114</v>
      </c>
      <c r="J1702" s="4">
        <v>58</v>
      </c>
      <c r="K1702" s="4">
        <v>44</v>
      </c>
      <c r="L1702" s="4">
        <v>27</v>
      </c>
      <c r="M1702" s="4">
        <v>10</v>
      </c>
      <c r="N1702" s="4">
        <v>14</v>
      </c>
      <c r="O1702" s="4">
        <v>3</v>
      </c>
      <c r="P1702" s="4">
        <v>17</v>
      </c>
      <c r="Q1702" s="27">
        <v>1</v>
      </c>
    </row>
    <row r="1703" spans="2:17" x14ac:dyDescent="0.25">
      <c r="C1703" s="109"/>
      <c r="D1703" s="107"/>
      <c r="E1703" s="9" t="s">
        <v>63</v>
      </c>
      <c r="F1703" s="12"/>
      <c r="G1703" s="8">
        <v>256</v>
      </c>
      <c r="H1703" s="16">
        <v>143</v>
      </c>
      <c r="I1703" s="1">
        <v>152</v>
      </c>
      <c r="J1703" s="1">
        <v>82</v>
      </c>
      <c r="K1703" s="1">
        <v>48</v>
      </c>
      <c r="L1703" s="1">
        <v>29</v>
      </c>
      <c r="M1703" s="1">
        <v>10</v>
      </c>
      <c r="N1703" s="1">
        <v>20</v>
      </c>
      <c r="O1703" s="1">
        <v>1</v>
      </c>
      <c r="P1703" s="1">
        <v>15</v>
      </c>
      <c r="Q1703" s="18">
        <v>3</v>
      </c>
    </row>
    <row r="1704" spans="2:17" x14ac:dyDescent="0.25">
      <c r="C1704" s="109"/>
      <c r="D1704" s="107"/>
      <c r="E1704" s="9" t="s">
        <v>64</v>
      </c>
      <c r="F1704" s="12"/>
      <c r="G1704" s="8">
        <v>404</v>
      </c>
      <c r="H1704" s="16">
        <v>240</v>
      </c>
      <c r="I1704" s="1">
        <v>226</v>
      </c>
      <c r="J1704" s="1">
        <v>99</v>
      </c>
      <c r="K1704" s="1">
        <v>65</v>
      </c>
      <c r="L1704" s="1">
        <v>48</v>
      </c>
      <c r="M1704" s="1">
        <v>13</v>
      </c>
      <c r="N1704" s="1">
        <v>33</v>
      </c>
      <c r="O1704" s="1">
        <v>6</v>
      </c>
      <c r="P1704" s="1">
        <v>29</v>
      </c>
      <c r="Q1704" s="18">
        <v>3</v>
      </c>
    </row>
    <row r="1705" spans="2:17" x14ac:dyDescent="0.25">
      <c r="C1705" s="113"/>
      <c r="D1705" s="110"/>
      <c r="E1705" s="56" t="s">
        <v>65</v>
      </c>
      <c r="F1705" s="48"/>
      <c r="G1705" s="61">
        <v>239</v>
      </c>
      <c r="H1705" s="65">
        <v>121</v>
      </c>
      <c r="I1705" s="35">
        <v>150</v>
      </c>
      <c r="J1705" s="35">
        <v>54</v>
      </c>
      <c r="K1705" s="35">
        <v>44</v>
      </c>
      <c r="L1705" s="35">
        <v>37</v>
      </c>
      <c r="M1705" s="35">
        <v>6</v>
      </c>
      <c r="N1705" s="35">
        <v>20</v>
      </c>
      <c r="O1705" s="35">
        <v>3</v>
      </c>
      <c r="P1705" s="35">
        <v>17</v>
      </c>
      <c r="Q1705" s="66">
        <v>0</v>
      </c>
    </row>
    <row r="1707" spans="2:17" x14ac:dyDescent="0.25">
      <c r="B1707" s="54" t="str">
        <f xml:space="preserve"> HYPERLINK("#'目次'!B27", "[21]")</f>
        <v>[21]</v>
      </c>
      <c r="C1707" s="42" t="s">
        <v>281</v>
      </c>
    </row>
    <row r="1710" spans="2:17" x14ac:dyDescent="0.25">
      <c r="C1710" s="42" t="s">
        <v>14</v>
      </c>
    </row>
    <row r="1711" spans="2:17" ht="63" x14ac:dyDescent="0.25">
      <c r="C1711" s="102"/>
      <c r="D1711" s="103"/>
      <c r="E1711" s="103"/>
      <c r="F1711" s="103"/>
      <c r="G1711" s="53" t="s">
        <v>15</v>
      </c>
      <c r="H1711" s="50" t="s">
        <v>282</v>
      </c>
      <c r="I1711" s="21" t="s">
        <v>283</v>
      </c>
      <c r="J1711" s="21" t="s">
        <v>284</v>
      </c>
      <c r="K1711" s="21" t="s">
        <v>285</v>
      </c>
      <c r="L1711" s="21" t="s">
        <v>286</v>
      </c>
      <c r="M1711" s="21" t="s">
        <v>287</v>
      </c>
      <c r="N1711" s="21" t="s">
        <v>288</v>
      </c>
      <c r="O1711" s="21" t="s">
        <v>53</v>
      </c>
      <c r="P1711" s="57" t="s">
        <v>38</v>
      </c>
    </row>
    <row r="1712" spans="2:17" x14ac:dyDescent="0.25">
      <c r="C1712" s="104"/>
      <c r="D1712" s="105"/>
      <c r="E1712" s="105"/>
      <c r="F1712" s="105"/>
      <c r="G1712" s="47"/>
      <c r="H1712" s="60"/>
      <c r="I1712" s="22"/>
      <c r="J1712" s="22"/>
      <c r="K1712" s="22"/>
      <c r="L1712" s="22"/>
      <c r="M1712" s="22"/>
      <c r="N1712" s="22"/>
      <c r="O1712" s="22"/>
      <c r="P1712" s="55"/>
    </row>
    <row r="1713" spans="3:16" x14ac:dyDescent="0.25">
      <c r="C1713" s="52"/>
      <c r="D1713" s="49"/>
      <c r="E1713" s="46" t="s">
        <v>15</v>
      </c>
      <c r="F1713" s="51"/>
      <c r="G1713" s="59">
        <v>1104</v>
      </c>
      <c r="H1713" s="31">
        <v>168</v>
      </c>
      <c r="I1713" s="31">
        <v>648</v>
      </c>
      <c r="J1713" s="31">
        <v>128</v>
      </c>
      <c r="K1713" s="31">
        <v>22</v>
      </c>
      <c r="L1713" s="31">
        <v>82</v>
      </c>
      <c r="M1713" s="31">
        <v>4</v>
      </c>
      <c r="N1713" s="31">
        <v>10</v>
      </c>
      <c r="O1713" s="31">
        <v>27</v>
      </c>
      <c r="P1713" s="67">
        <v>15</v>
      </c>
    </row>
    <row r="1714" spans="3:16" x14ac:dyDescent="0.25">
      <c r="C1714" s="111" t="s">
        <v>20</v>
      </c>
      <c r="D1714" s="106" t="s">
        <v>21</v>
      </c>
      <c r="E1714" s="10" t="s">
        <v>22</v>
      </c>
      <c r="F1714" s="11"/>
      <c r="G1714" s="14">
        <v>543</v>
      </c>
      <c r="H1714" s="25">
        <v>96</v>
      </c>
      <c r="I1714" s="4">
        <v>291</v>
      </c>
      <c r="J1714" s="4">
        <v>66</v>
      </c>
      <c r="K1714" s="4">
        <v>13</v>
      </c>
      <c r="L1714" s="4">
        <v>49</v>
      </c>
      <c r="M1714" s="4">
        <v>1</v>
      </c>
      <c r="N1714" s="4">
        <v>6</v>
      </c>
      <c r="O1714" s="4">
        <v>12</v>
      </c>
      <c r="P1714" s="27">
        <v>9</v>
      </c>
    </row>
    <row r="1715" spans="3:16" x14ac:dyDescent="0.25">
      <c r="C1715" s="112"/>
      <c r="D1715" s="107"/>
      <c r="E1715" s="9" t="s">
        <v>23</v>
      </c>
      <c r="F1715" s="12"/>
      <c r="G1715" s="8">
        <v>561</v>
      </c>
      <c r="H1715" s="16">
        <v>72</v>
      </c>
      <c r="I1715" s="1">
        <v>357</v>
      </c>
      <c r="J1715" s="1">
        <v>62</v>
      </c>
      <c r="K1715" s="1">
        <v>9</v>
      </c>
      <c r="L1715" s="1">
        <v>33</v>
      </c>
      <c r="M1715" s="1">
        <v>3</v>
      </c>
      <c r="N1715" s="1">
        <v>4</v>
      </c>
      <c r="O1715" s="1">
        <v>15</v>
      </c>
      <c r="P1715" s="18">
        <v>6</v>
      </c>
    </row>
    <row r="1716" spans="3:16" x14ac:dyDescent="0.25">
      <c r="C1716" s="108" t="s">
        <v>24</v>
      </c>
      <c r="D1716" s="108" t="s">
        <v>25</v>
      </c>
      <c r="E1716" s="10" t="s">
        <v>26</v>
      </c>
      <c r="F1716" s="11"/>
      <c r="G1716" s="14">
        <v>261</v>
      </c>
      <c r="H1716" s="25">
        <v>109</v>
      </c>
      <c r="I1716" s="4">
        <v>90</v>
      </c>
      <c r="J1716" s="4">
        <v>15</v>
      </c>
      <c r="K1716" s="4">
        <v>6</v>
      </c>
      <c r="L1716" s="4">
        <v>15</v>
      </c>
      <c r="M1716" s="4">
        <v>2</v>
      </c>
      <c r="N1716" s="4">
        <v>7</v>
      </c>
      <c r="O1716" s="4">
        <v>12</v>
      </c>
      <c r="P1716" s="27">
        <v>5</v>
      </c>
    </row>
    <row r="1717" spans="3:16" x14ac:dyDescent="0.25">
      <c r="C1717" s="112"/>
      <c r="D1717" s="109"/>
      <c r="E1717" s="9" t="s">
        <v>27</v>
      </c>
      <c r="F1717" s="12"/>
      <c r="G1717" s="8">
        <v>267</v>
      </c>
      <c r="H1717" s="16">
        <v>33</v>
      </c>
      <c r="I1717" s="1">
        <v>154</v>
      </c>
      <c r="J1717" s="1">
        <v>44</v>
      </c>
      <c r="K1717" s="1">
        <v>2</v>
      </c>
      <c r="L1717" s="1">
        <v>19</v>
      </c>
      <c r="M1717" s="1">
        <v>1</v>
      </c>
      <c r="N1717" s="1">
        <v>1</v>
      </c>
      <c r="O1717" s="1">
        <v>8</v>
      </c>
      <c r="P1717" s="18">
        <v>5</v>
      </c>
    </row>
    <row r="1718" spans="3:16" x14ac:dyDescent="0.25">
      <c r="C1718" s="112"/>
      <c r="D1718" s="109"/>
      <c r="E1718" s="9" t="s">
        <v>28</v>
      </c>
      <c r="F1718" s="12"/>
      <c r="G1718" s="8">
        <v>261</v>
      </c>
      <c r="H1718" s="16">
        <v>19</v>
      </c>
      <c r="I1718" s="1">
        <v>183</v>
      </c>
      <c r="J1718" s="1">
        <v>32</v>
      </c>
      <c r="K1718" s="1">
        <v>4</v>
      </c>
      <c r="L1718" s="1">
        <v>14</v>
      </c>
      <c r="M1718" s="1">
        <v>1</v>
      </c>
      <c r="N1718" s="1">
        <v>0</v>
      </c>
      <c r="O1718" s="1">
        <v>6</v>
      </c>
      <c r="P1718" s="18">
        <v>2</v>
      </c>
    </row>
    <row r="1719" spans="3:16" x14ac:dyDescent="0.25">
      <c r="C1719" s="112"/>
      <c r="D1719" s="109"/>
      <c r="E1719" s="9" t="s">
        <v>29</v>
      </c>
      <c r="F1719" s="12"/>
      <c r="G1719" s="8">
        <v>195</v>
      </c>
      <c r="H1719" s="16">
        <v>3</v>
      </c>
      <c r="I1719" s="1">
        <v>146</v>
      </c>
      <c r="J1719" s="1">
        <v>17</v>
      </c>
      <c r="K1719" s="1">
        <v>6</v>
      </c>
      <c r="L1719" s="1">
        <v>21</v>
      </c>
      <c r="M1719" s="1">
        <v>0</v>
      </c>
      <c r="N1719" s="1">
        <v>1</v>
      </c>
      <c r="O1719" s="1">
        <v>0</v>
      </c>
      <c r="P1719" s="18">
        <v>1</v>
      </c>
    </row>
    <row r="1720" spans="3:16" x14ac:dyDescent="0.25">
      <c r="C1720" s="112"/>
      <c r="D1720" s="109"/>
      <c r="E1720" s="9" t="s">
        <v>30</v>
      </c>
      <c r="F1720" s="12"/>
      <c r="G1720" s="8">
        <v>120</v>
      </c>
      <c r="H1720" s="16">
        <v>4</v>
      </c>
      <c r="I1720" s="1">
        <v>75</v>
      </c>
      <c r="J1720" s="1">
        <v>20</v>
      </c>
      <c r="K1720" s="1">
        <v>4</v>
      </c>
      <c r="L1720" s="1">
        <v>13</v>
      </c>
      <c r="M1720" s="1">
        <v>0</v>
      </c>
      <c r="N1720" s="1">
        <v>1</v>
      </c>
      <c r="O1720" s="1">
        <v>1</v>
      </c>
      <c r="P1720" s="18">
        <v>2</v>
      </c>
    </row>
    <row r="1721" spans="3:16" x14ac:dyDescent="0.25">
      <c r="C1721" s="112"/>
      <c r="D1721" s="109"/>
      <c r="E1721" s="9" t="s">
        <v>31</v>
      </c>
      <c r="F1721" s="12"/>
      <c r="G1721" s="8">
        <v>843</v>
      </c>
      <c r="H1721" s="16">
        <v>59</v>
      </c>
      <c r="I1721" s="1">
        <v>558</v>
      </c>
      <c r="J1721" s="1">
        <v>113</v>
      </c>
      <c r="K1721" s="1">
        <v>16</v>
      </c>
      <c r="L1721" s="1">
        <v>67</v>
      </c>
      <c r="M1721" s="1">
        <v>2</v>
      </c>
      <c r="N1721" s="1">
        <v>3</v>
      </c>
      <c r="O1721" s="1">
        <v>15</v>
      </c>
      <c r="P1721" s="18">
        <v>10</v>
      </c>
    </row>
    <row r="1722" spans="3:16" x14ac:dyDescent="0.25">
      <c r="C1722" s="112"/>
      <c r="D1722" s="109"/>
      <c r="E1722" s="9" t="s">
        <v>32</v>
      </c>
      <c r="F1722" s="12"/>
      <c r="G1722" s="8">
        <v>315</v>
      </c>
      <c r="H1722" s="16">
        <v>7</v>
      </c>
      <c r="I1722" s="1">
        <v>221</v>
      </c>
      <c r="J1722" s="1">
        <v>37</v>
      </c>
      <c r="K1722" s="1">
        <v>10</v>
      </c>
      <c r="L1722" s="1">
        <v>34</v>
      </c>
      <c r="M1722" s="1">
        <v>0</v>
      </c>
      <c r="N1722" s="1">
        <v>2</v>
      </c>
      <c r="O1722" s="1">
        <v>1</v>
      </c>
      <c r="P1722" s="18">
        <v>3</v>
      </c>
    </row>
    <row r="1723" spans="3:16" x14ac:dyDescent="0.25">
      <c r="C1723" s="112"/>
      <c r="D1723" s="108" t="s">
        <v>22</v>
      </c>
      <c r="E1723" s="10" t="s">
        <v>26</v>
      </c>
      <c r="F1723" s="11"/>
      <c r="G1723" s="14">
        <v>120</v>
      </c>
      <c r="H1723" s="25">
        <v>54</v>
      </c>
      <c r="I1723" s="4">
        <v>32</v>
      </c>
      <c r="J1723" s="4">
        <v>9</v>
      </c>
      <c r="K1723" s="4">
        <v>5</v>
      </c>
      <c r="L1723" s="4">
        <v>10</v>
      </c>
      <c r="M1723" s="4">
        <v>1</v>
      </c>
      <c r="N1723" s="4">
        <v>4</v>
      </c>
      <c r="O1723" s="4">
        <v>3</v>
      </c>
      <c r="P1723" s="27">
        <v>2</v>
      </c>
    </row>
    <row r="1724" spans="3:16" x14ac:dyDescent="0.25">
      <c r="C1724" s="112"/>
      <c r="D1724" s="109"/>
      <c r="E1724" s="9" t="s">
        <v>27</v>
      </c>
      <c r="F1724" s="12"/>
      <c r="G1724" s="8">
        <v>159</v>
      </c>
      <c r="H1724" s="16">
        <v>24</v>
      </c>
      <c r="I1724" s="1">
        <v>85</v>
      </c>
      <c r="J1724" s="1">
        <v>29</v>
      </c>
      <c r="K1724" s="1">
        <v>1</v>
      </c>
      <c r="L1724" s="1">
        <v>10</v>
      </c>
      <c r="M1724" s="1">
        <v>0</v>
      </c>
      <c r="N1724" s="1">
        <v>1</v>
      </c>
      <c r="O1724" s="1">
        <v>5</v>
      </c>
      <c r="P1724" s="18">
        <v>4</v>
      </c>
    </row>
    <row r="1725" spans="3:16" x14ac:dyDescent="0.25">
      <c r="C1725" s="112"/>
      <c r="D1725" s="109"/>
      <c r="E1725" s="9" t="s">
        <v>28</v>
      </c>
      <c r="F1725" s="12"/>
      <c r="G1725" s="8">
        <v>113</v>
      </c>
      <c r="H1725" s="16">
        <v>11</v>
      </c>
      <c r="I1725" s="1">
        <v>78</v>
      </c>
      <c r="J1725" s="1">
        <v>11</v>
      </c>
      <c r="K1725" s="1">
        <v>1</v>
      </c>
      <c r="L1725" s="1">
        <v>8</v>
      </c>
      <c r="M1725" s="1">
        <v>0</v>
      </c>
      <c r="N1725" s="1">
        <v>0</v>
      </c>
      <c r="O1725" s="1">
        <v>3</v>
      </c>
      <c r="P1725" s="18">
        <v>1</v>
      </c>
    </row>
    <row r="1726" spans="3:16" x14ac:dyDescent="0.25">
      <c r="C1726" s="112"/>
      <c r="D1726" s="109"/>
      <c r="E1726" s="9" t="s">
        <v>29</v>
      </c>
      <c r="F1726" s="12"/>
      <c r="G1726" s="8">
        <v>94</v>
      </c>
      <c r="H1726" s="16">
        <v>3</v>
      </c>
      <c r="I1726" s="1">
        <v>65</v>
      </c>
      <c r="J1726" s="1">
        <v>5</v>
      </c>
      <c r="K1726" s="1">
        <v>5</v>
      </c>
      <c r="L1726" s="1">
        <v>14</v>
      </c>
      <c r="M1726" s="1">
        <v>0</v>
      </c>
      <c r="N1726" s="1">
        <v>1</v>
      </c>
      <c r="O1726" s="1">
        <v>0</v>
      </c>
      <c r="P1726" s="18">
        <v>1</v>
      </c>
    </row>
    <row r="1727" spans="3:16" x14ac:dyDescent="0.25">
      <c r="C1727" s="112"/>
      <c r="D1727" s="109"/>
      <c r="E1727" s="9" t="s">
        <v>30</v>
      </c>
      <c r="F1727" s="12"/>
      <c r="G1727" s="8">
        <v>57</v>
      </c>
      <c r="H1727" s="16">
        <v>4</v>
      </c>
      <c r="I1727" s="1">
        <v>31</v>
      </c>
      <c r="J1727" s="1">
        <v>12</v>
      </c>
      <c r="K1727" s="1">
        <v>1</v>
      </c>
      <c r="L1727" s="1">
        <v>7</v>
      </c>
      <c r="M1727" s="1">
        <v>0</v>
      </c>
      <c r="N1727" s="1">
        <v>0</v>
      </c>
      <c r="O1727" s="1">
        <v>1</v>
      </c>
      <c r="P1727" s="18">
        <v>1</v>
      </c>
    </row>
    <row r="1728" spans="3:16" x14ac:dyDescent="0.25">
      <c r="C1728" s="112"/>
      <c r="D1728" s="109"/>
      <c r="E1728" s="9" t="s">
        <v>31</v>
      </c>
      <c r="F1728" s="12"/>
      <c r="G1728" s="8">
        <v>423</v>
      </c>
      <c r="H1728" s="16">
        <v>42</v>
      </c>
      <c r="I1728" s="1">
        <v>259</v>
      </c>
      <c r="J1728" s="1">
        <v>57</v>
      </c>
      <c r="K1728" s="1">
        <v>8</v>
      </c>
      <c r="L1728" s="1">
        <v>39</v>
      </c>
      <c r="M1728" s="1">
        <v>0</v>
      </c>
      <c r="N1728" s="1">
        <v>2</v>
      </c>
      <c r="O1728" s="1">
        <v>9</v>
      </c>
      <c r="P1728" s="18">
        <v>7</v>
      </c>
    </row>
    <row r="1729" spans="3:16" x14ac:dyDescent="0.25">
      <c r="C1729" s="112"/>
      <c r="D1729" s="109"/>
      <c r="E1729" s="9" t="s">
        <v>32</v>
      </c>
      <c r="F1729" s="12"/>
      <c r="G1729" s="8">
        <v>151</v>
      </c>
      <c r="H1729" s="16">
        <v>7</v>
      </c>
      <c r="I1729" s="1">
        <v>96</v>
      </c>
      <c r="J1729" s="1">
        <v>17</v>
      </c>
      <c r="K1729" s="1">
        <v>6</v>
      </c>
      <c r="L1729" s="1">
        <v>21</v>
      </c>
      <c r="M1729" s="1">
        <v>0</v>
      </c>
      <c r="N1729" s="1">
        <v>1</v>
      </c>
      <c r="O1729" s="1">
        <v>1</v>
      </c>
      <c r="P1729" s="18">
        <v>2</v>
      </c>
    </row>
    <row r="1730" spans="3:16" x14ac:dyDescent="0.25">
      <c r="C1730" s="112"/>
      <c r="D1730" s="108" t="s">
        <v>23</v>
      </c>
      <c r="E1730" s="10" t="s">
        <v>26</v>
      </c>
      <c r="F1730" s="11"/>
      <c r="G1730" s="14">
        <v>141</v>
      </c>
      <c r="H1730" s="25">
        <v>55</v>
      </c>
      <c r="I1730" s="4">
        <v>58</v>
      </c>
      <c r="J1730" s="4">
        <v>6</v>
      </c>
      <c r="K1730" s="4">
        <v>1</v>
      </c>
      <c r="L1730" s="4">
        <v>5</v>
      </c>
      <c r="M1730" s="4">
        <v>1</v>
      </c>
      <c r="N1730" s="4">
        <v>3</v>
      </c>
      <c r="O1730" s="4">
        <v>9</v>
      </c>
      <c r="P1730" s="27">
        <v>3</v>
      </c>
    </row>
    <row r="1731" spans="3:16" x14ac:dyDescent="0.25">
      <c r="C1731" s="112"/>
      <c r="D1731" s="109"/>
      <c r="E1731" s="9" t="s">
        <v>27</v>
      </c>
      <c r="F1731" s="12"/>
      <c r="G1731" s="8">
        <v>108</v>
      </c>
      <c r="H1731" s="16">
        <v>9</v>
      </c>
      <c r="I1731" s="1">
        <v>69</v>
      </c>
      <c r="J1731" s="1">
        <v>15</v>
      </c>
      <c r="K1731" s="1">
        <v>1</v>
      </c>
      <c r="L1731" s="1">
        <v>9</v>
      </c>
      <c r="M1731" s="1">
        <v>1</v>
      </c>
      <c r="N1731" s="1">
        <v>0</v>
      </c>
      <c r="O1731" s="1">
        <v>3</v>
      </c>
      <c r="P1731" s="18">
        <v>1</v>
      </c>
    </row>
    <row r="1732" spans="3:16" x14ac:dyDescent="0.25">
      <c r="C1732" s="112"/>
      <c r="D1732" s="109"/>
      <c r="E1732" s="9" t="s">
        <v>28</v>
      </c>
      <c r="F1732" s="12"/>
      <c r="G1732" s="8">
        <v>148</v>
      </c>
      <c r="H1732" s="16">
        <v>8</v>
      </c>
      <c r="I1732" s="1">
        <v>105</v>
      </c>
      <c r="J1732" s="1">
        <v>21</v>
      </c>
      <c r="K1732" s="1">
        <v>3</v>
      </c>
      <c r="L1732" s="1">
        <v>6</v>
      </c>
      <c r="M1732" s="1">
        <v>1</v>
      </c>
      <c r="N1732" s="1">
        <v>0</v>
      </c>
      <c r="O1732" s="1">
        <v>3</v>
      </c>
      <c r="P1732" s="18">
        <v>1</v>
      </c>
    </row>
    <row r="1733" spans="3:16" x14ac:dyDescent="0.25">
      <c r="C1733" s="112"/>
      <c r="D1733" s="109"/>
      <c r="E1733" s="9" t="s">
        <v>29</v>
      </c>
      <c r="F1733" s="12"/>
      <c r="G1733" s="8">
        <v>101</v>
      </c>
      <c r="H1733" s="16">
        <v>0</v>
      </c>
      <c r="I1733" s="1">
        <v>81</v>
      </c>
      <c r="J1733" s="1">
        <v>12</v>
      </c>
      <c r="K1733" s="1">
        <v>1</v>
      </c>
      <c r="L1733" s="1">
        <v>7</v>
      </c>
      <c r="M1733" s="1">
        <v>0</v>
      </c>
      <c r="N1733" s="1">
        <v>0</v>
      </c>
      <c r="O1733" s="1">
        <v>0</v>
      </c>
      <c r="P1733" s="18">
        <v>0</v>
      </c>
    </row>
    <row r="1734" spans="3:16" x14ac:dyDescent="0.25">
      <c r="C1734" s="112"/>
      <c r="D1734" s="109"/>
      <c r="E1734" s="9" t="s">
        <v>30</v>
      </c>
      <c r="F1734" s="12"/>
      <c r="G1734" s="8">
        <v>63</v>
      </c>
      <c r="H1734" s="16">
        <v>0</v>
      </c>
      <c r="I1734" s="1">
        <v>44</v>
      </c>
      <c r="J1734" s="1">
        <v>8</v>
      </c>
      <c r="K1734" s="1">
        <v>3</v>
      </c>
      <c r="L1734" s="1">
        <v>6</v>
      </c>
      <c r="M1734" s="1">
        <v>0</v>
      </c>
      <c r="N1734" s="1">
        <v>1</v>
      </c>
      <c r="O1734" s="1">
        <v>0</v>
      </c>
      <c r="P1734" s="18">
        <v>1</v>
      </c>
    </row>
    <row r="1735" spans="3:16" x14ac:dyDescent="0.25">
      <c r="C1735" s="112"/>
      <c r="D1735" s="109"/>
      <c r="E1735" s="9" t="s">
        <v>31</v>
      </c>
      <c r="F1735" s="12"/>
      <c r="G1735" s="8">
        <v>420</v>
      </c>
      <c r="H1735" s="16">
        <v>17</v>
      </c>
      <c r="I1735" s="1">
        <v>299</v>
      </c>
      <c r="J1735" s="1">
        <v>56</v>
      </c>
      <c r="K1735" s="1">
        <v>8</v>
      </c>
      <c r="L1735" s="1">
        <v>28</v>
      </c>
      <c r="M1735" s="1">
        <v>2</v>
      </c>
      <c r="N1735" s="1">
        <v>1</v>
      </c>
      <c r="O1735" s="1">
        <v>6</v>
      </c>
      <c r="P1735" s="18">
        <v>3</v>
      </c>
    </row>
    <row r="1736" spans="3:16" x14ac:dyDescent="0.25">
      <c r="C1736" s="112"/>
      <c r="D1736" s="109"/>
      <c r="E1736" s="9" t="s">
        <v>32</v>
      </c>
      <c r="F1736" s="12"/>
      <c r="G1736" s="8">
        <v>164</v>
      </c>
      <c r="H1736" s="16">
        <v>0</v>
      </c>
      <c r="I1736" s="1">
        <v>125</v>
      </c>
      <c r="J1736" s="1">
        <v>20</v>
      </c>
      <c r="K1736" s="1">
        <v>4</v>
      </c>
      <c r="L1736" s="1">
        <v>13</v>
      </c>
      <c r="M1736" s="1">
        <v>0</v>
      </c>
      <c r="N1736" s="1">
        <v>1</v>
      </c>
      <c r="O1736" s="1">
        <v>0</v>
      </c>
      <c r="P1736" s="18">
        <v>1</v>
      </c>
    </row>
    <row r="1737" spans="3:16" ht="25.2" x14ac:dyDescent="0.25">
      <c r="C1737" s="108" t="s">
        <v>33</v>
      </c>
      <c r="D1737" s="108" t="s">
        <v>25</v>
      </c>
      <c r="E1737" s="10" t="s">
        <v>34</v>
      </c>
      <c r="F1737" s="11"/>
      <c r="G1737" s="14">
        <v>93</v>
      </c>
      <c r="H1737" s="25">
        <v>13</v>
      </c>
      <c r="I1737" s="4">
        <v>58</v>
      </c>
      <c r="J1737" s="4">
        <v>6</v>
      </c>
      <c r="K1737" s="4">
        <v>0</v>
      </c>
      <c r="L1737" s="4">
        <v>7</v>
      </c>
      <c r="M1737" s="4">
        <v>0</v>
      </c>
      <c r="N1737" s="4">
        <v>2</v>
      </c>
      <c r="O1737" s="4">
        <v>5</v>
      </c>
      <c r="P1737" s="27">
        <v>2</v>
      </c>
    </row>
    <row r="1738" spans="3:16" ht="25.2" x14ac:dyDescent="0.25">
      <c r="C1738" s="112"/>
      <c r="D1738" s="109"/>
      <c r="E1738" s="9" t="s">
        <v>35</v>
      </c>
      <c r="F1738" s="12"/>
      <c r="G1738" s="8">
        <v>623</v>
      </c>
      <c r="H1738" s="16">
        <v>102</v>
      </c>
      <c r="I1738" s="1">
        <v>332</v>
      </c>
      <c r="J1738" s="1">
        <v>82</v>
      </c>
      <c r="K1738" s="1">
        <v>16</v>
      </c>
      <c r="L1738" s="1">
        <v>62</v>
      </c>
      <c r="M1738" s="1">
        <v>1</v>
      </c>
      <c r="N1738" s="1">
        <v>3</v>
      </c>
      <c r="O1738" s="1">
        <v>15</v>
      </c>
      <c r="P1738" s="18">
        <v>10</v>
      </c>
    </row>
    <row r="1739" spans="3:16" ht="25.2" x14ac:dyDescent="0.25">
      <c r="C1739" s="112"/>
      <c r="D1739" s="109"/>
      <c r="E1739" s="9" t="s">
        <v>36</v>
      </c>
      <c r="F1739" s="12"/>
      <c r="G1739" s="8">
        <v>207</v>
      </c>
      <c r="H1739" s="16">
        <v>40</v>
      </c>
      <c r="I1739" s="1">
        <v>134</v>
      </c>
      <c r="J1739" s="1">
        <v>15</v>
      </c>
      <c r="K1739" s="1">
        <v>3</v>
      </c>
      <c r="L1739" s="1">
        <v>6</v>
      </c>
      <c r="M1739" s="1">
        <v>2</v>
      </c>
      <c r="N1739" s="1">
        <v>2</v>
      </c>
      <c r="O1739" s="1">
        <v>4</v>
      </c>
      <c r="P1739" s="18">
        <v>1</v>
      </c>
    </row>
    <row r="1740" spans="3:16" ht="25.2" x14ac:dyDescent="0.25">
      <c r="C1740" s="112"/>
      <c r="D1740" s="109"/>
      <c r="E1740" s="9" t="s">
        <v>37</v>
      </c>
      <c r="F1740" s="12"/>
      <c r="G1740" s="8">
        <v>178</v>
      </c>
      <c r="H1740" s="16">
        <v>13</v>
      </c>
      <c r="I1740" s="1">
        <v>122</v>
      </c>
      <c r="J1740" s="1">
        <v>25</v>
      </c>
      <c r="K1740" s="1">
        <v>3</v>
      </c>
      <c r="L1740" s="1">
        <v>7</v>
      </c>
      <c r="M1740" s="1">
        <v>1</v>
      </c>
      <c r="N1740" s="1">
        <v>3</v>
      </c>
      <c r="O1740" s="1">
        <v>3</v>
      </c>
      <c r="P1740" s="18">
        <v>1</v>
      </c>
    </row>
    <row r="1741" spans="3:16" x14ac:dyDescent="0.25">
      <c r="C1741" s="112"/>
      <c r="D1741" s="109"/>
      <c r="E1741" s="9" t="s">
        <v>38</v>
      </c>
      <c r="F1741" s="12"/>
      <c r="G1741" s="13">
        <v>3</v>
      </c>
      <c r="H1741" s="24">
        <v>0</v>
      </c>
      <c r="I1741" s="3">
        <v>2</v>
      </c>
      <c r="J1741" s="3">
        <v>0</v>
      </c>
      <c r="K1741" s="3">
        <v>0</v>
      </c>
      <c r="L1741" s="3">
        <v>0</v>
      </c>
      <c r="M1741" s="3">
        <v>0</v>
      </c>
      <c r="N1741" s="3">
        <v>0</v>
      </c>
      <c r="O1741" s="3">
        <v>0</v>
      </c>
      <c r="P1741" s="26">
        <v>1</v>
      </c>
    </row>
    <row r="1742" spans="3:16" ht="25.2" x14ac:dyDescent="0.25">
      <c r="C1742" s="112"/>
      <c r="D1742" s="108" t="s">
        <v>22</v>
      </c>
      <c r="E1742" s="10" t="s">
        <v>34</v>
      </c>
      <c r="F1742" s="11"/>
      <c r="G1742" s="40">
        <v>48</v>
      </c>
      <c r="H1742" s="44">
        <v>5</v>
      </c>
      <c r="I1742" s="19">
        <v>32</v>
      </c>
      <c r="J1742" s="19">
        <v>2</v>
      </c>
      <c r="K1742" s="19">
        <v>0</v>
      </c>
      <c r="L1742" s="19">
        <v>6</v>
      </c>
      <c r="M1742" s="19">
        <v>0</v>
      </c>
      <c r="N1742" s="19">
        <v>1</v>
      </c>
      <c r="O1742" s="19">
        <v>1</v>
      </c>
      <c r="P1742" s="45">
        <v>1</v>
      </c>
    </row>
    <row r="1743" spans="3:16" ht="25.2" x14ac:dyDescent="0.25">
      <c r="C1743" s="112"/>
      <c r="D1743" s="109"/>
      <c r="E1743" s="9" t="s">
        <v>35</v>
      </c>
      <c r="F1743" s="12"/>
      <c r="G1743" s="8">
        <v>365</v>
      </c>
      <c r="H1743" s="16">
        <v>67</v>
      </c>
      <c r="I1743" s="1">
        <v>178</v>
      </c>
      <c r="J1743" s="1">
        <v>53</v>
      </c>
      <c r="K1743" s="1">
        <v>10</v>
      </c>
      <c r="L1743" s="1">
        <v>38</v>
      </c>
      <c r="M1743" s="1">
        <v>0</v>
      </c>
      <c r="N1743" s="1">
        <v>3</v>
      </c>
      <c r="O1743" s="1">
        <v>9</v>
      </c>
      <c r="P1743" s="18">
        <v>7</v>
      </c>
    </row>
    <row r="1744" spans="3:16" ht="25.2" x14ac:dyDescent="0.25">
      <c r="C1744" s="112"/>
      <c r="D1744" s="109"/>
      <c r="E1744" s="9" t="s">
        <v>36</v>
      </c>
      <c r="F1744" s="12"/>
      <c r="G1744" s="8">
        <v>80</v>
      </c>
      <c r="H1744" s="16">
        <v>19</v>
      </c>
      <c r="I1744" s="1">
        <v>51</v>
      </c>
      <c r="J1744" s="1">
        <v>3</v>
      </c>
      <c r="K1744" s="1">
        <v>2</v>
      </c>
      <c r="L1744" s="1">
        <v>2</v>
      </c>
      <c r="M1744" s="1">
        <v>1</v>
      </c>
      <c r="N1744" s="1">
        <v>1</v>
      </c>
      <c r="O1744" s="1">
        <v>1</v>
      </c>
      <c r="P1744" s="18">
        <v>0</v>
      </c>
    </row>
    <row r="1745" spans="3:16" ht="25.2" x14ac:dyDescent="0.25">
      <c r="C1745" s="112"/>
      <c r="D1745" s="109"/>
      <c r="E1745" s="9" t="s">
        <v>37</v>
      </c>
      <c r="F1745" s="12"/>
      <c r="G1745" s="13">
        <v>49</v>
      </c>
      <c r="H1745" s="24">
        <v>5</v>
      </c>
      <c r="I1745" s="3">
        <v>29</v>
      </c>
      <c r="J1745" s="3">
        <v>8</v>
      </c>
      <c r="K1745" s="3">
        <v>1</v>
      </c>
      <c r="L1745" s="3">
        <v>3</v>
      </c>
      <c r="M1745" s="3">
        <v>0</v>
      </c>
      <c r="N1745" s="3">
        <v>1</v>
      </c>
      <c r="O1745" s="3">
        <v>1</v>
      </c>
      <c r="P1745" s="26">
        <v>1</v>
      </c>
    </row>
    <row r="1746" spans="3:16" x14ac:dyDescent="0.25">
      <c r="C1746" s="112"/>
      <c r="D1746" s="109"/>
      <c r="E1746" s="9" t="s">
        <v>38</v>
      </c>
      <c r="F1746" s="12"/>
      <c r="G1746" s="13">
        <v>1</v>
      </c>
      <c r="H1746" s="24">
        <v>0</v>
      </c>
      <c r="I1746" s="3">
        <v>1</v>
      </c>
      <c r="J1746" s="3">
        <v>0</v>
      </c>
      <c r="K1746" s="3">
        <v>0</v>
      </c>
      <c r="L1746" s="3">
        <v>0</v>
      </c>
      <c r="M1746" s="3">
        <v>0</v>
      </c>
      <c r="N1746" s="3">
        <v>0</v>
      </c>
      <c r="O1746" s="3">
        <v>0</v>
      </c>
      <c r="P1746" s="26">
        <v>0</v>
      </c>
    </row>
    <row r="1747" spans="3:16" ht="25.2" x14ac:dyDescent="0.25">
      <c r="C1747" s="112"/>
      <c r="D1747" s="108" t="s">
        <v>23</v>
      </c>
      <c r="E1747" s="10" t="s">
        <v>34</v>
      </c>
      <c r="F1747" s="11"/>
      <c r="G1747" s="40">
        <v>45</v>
      </c>
      <c r="H1747" s="44">
        <v>8</v>
      </c>
      <c r="I1747" s="19">
        <v>26</v>
      </c>
      <c r="J1747" s="19">
        <v>4</v>
      </c>
      <c r="K1747" s="19">
        <v>0</v>
      </c>
      <c r="L1747" s="19">
        <v>1</v>
      </c>
      <c r="M1747" s="19">
        <v>0</v>
      </c>
      <c r="N1747" s="19">
        <v>1</v>
      </c>
      <c r="O1747" s="19">
        <v>4</v>
      </c>
      <c r="P1747" s="45">
        <v>1</v>
      </c>
    </row>
    <row r="1748" spans="3:16" ht="25.2" x14ac:dyDescent="0.25">
      <c r="C1748" s="112"/>
      <c r="D1748" s="109"/>
      <c r="E1748" s="9" t="s">
        <v>35</v>
      </c>
      <c r="F1748" s="12"/>
      <c r="G1748" s="8">
        <v>258</v>
      </c>
      <c r="H1748" s="16">
        <v>35</v>
      </c>
      <c r="I1748" s="1">
        <v>154</v>
      </c>
      <c r="J1748" s="1">
        <v>29</v>
      </c>
      <c r="K1748" s="1">
        <v>6</v>
      </c>
      <c r="L1748" s="1">
        <v>24</v>
      </c>
      <c r="M1748" s="1">
        <v>1</v>
      </c>
      <c r="N1748" s="1">
        <v>0</v>
      </c>
      <c r="O1748" s="1">
        <v>6</v>
      </c>
      <c r="P1748" s="18">
        <v>3</v>
      </c>
    </row>
    <row r="1749" spans="3:16" ht="25.2" x14ac:dyDescent="0.25">
      <c r="C1749" s="112"/>
      <c r="D1749" s="109"/>
      <c r="E1749" s="9" t="s">
        <v>36</v>
      </c>
      <c r="F1749" s="12"/>
      <c r="G1749" s="8">
        <v>127</v>
      </c>
      <c r="H1749" s="16">
        <v>21</v>
      </c>
      <c r="I1749" s="1">
        <v>83</v>
      </c>
      <c r="J1749" s="1">
        <v>12</v>
      </c>
      <c r="K1749" s="1">
        <v>1</v>
      </c>
      <c r="L1749" s="1">
        <v>4</v>
      </c>
      <c r="M1749" s="1">
        <v>1</v>
      </c>
      <c r="N1749" s="1">
        <v>1</v>
      </c>
      <c r="O1749" s="1">
        <v>3</v>
      </c>
      <c r="P1749" s="18">
        <v>1</v>
      </c>
    </row>
    <row r="1750" spans="3:16" ht="25.2" x14ac:dyDescent="0.25">
      <c r="C1750" s="112"/>
      <c r="D1750" s="109"/>
      <c r="E1750" s="9" t="s">
        <v>37</v>
      </c>
      <c r="F1750" s="12"/>
      <c r="G1750" s="8">
        <v>129</v>
      </c>
      <c r="H1750" s="16">
        <v>8</v>
      </c>
      <c r="I1750" s="1">
        <v>93</v>
      </c>
      <c r="J1750" s="1">
        <v>17</v>
      </c>
      <c r="K1750" s="1">
        <v>2</v>
      </c>
      <c r="L1750" s="1">
        <v>4</v>
      </c>
      <c r="M1750" s="1">
        <v>1</v>
      </c>
      <c r="N1750" s="1">
        <v>2</v>
      </c>
      <c r="O1750" s="1">
        <v>2</v>
      </c>
      <c r="P1750" s="18">
        <v>0</v>
      </c>
    </row>
    <row r="1751" spans="3:16" x14ac:dyDescent="0.25">
      <c r="C1751" s="112"/>
      <c r="D1751" s="109"/>
      <c r="E1751" s="9" t="s">
        <v>38</v>
      </c>
      <c r="F1751" s="12"/>
      <c r="G1751" s="13">
        <v>2</v>
      </c>
      <c r="H1751" s="24">
        <v>0</v>
      </c>
      <c r="I1751" s="3">
        <v>1</v>
      </c>
      <c r="J1751" s="3">
        <v>0</v>
      </c>
      <c r="K1751" s="3">
        <v>0</v>
      </c>
      <c r="L1751" s="3">
        <v>0</v>
      </c>
      <c r="M1751" s="3">
        <v>0</v>
      </c>
      <c r="N1751" s="3">
        <v>0</v>
      </c>
      <c r="O1751" s="3">
        <v>0</v>
      </c>
      <c r="P1751" s="26">
        <v>1</v>
      </c>
    </row>
    <row r="1752" spans="3:16" ht="25.2" x14ac:dyDescent="0.25">
      <c r="C1752" s="108" t="s">
        <v>39</v>
      </c>
      <c r="D1752" s="108" t="s">
        <v>25</v>
      </c>
      <c r="E1752" s="10" t="s">
        <v>40</v>
      </c>
      <c r="F1752" s="11"/>
      <c r="G1752" s="14">
        <v>320</v>
      </c>
      <c r="H1752" s="25">
        <v>40</v>
      </c>
      <c r="I1752" s="4">
        <v>208</v>
      </c>
      <c r="J1752" s="4">
        <v>34</v>
      </c>
      <c r="K1752" s="4">
        <v>5</v>
      </c>
      <c r="L1752" s="4">
        <v>16</v>
      </c>
      <c r="M1752" s="4">
        <v>2</v>
      </c>
      <c r="N1752" s="4">
        <v>4</v>
      </c>
      <c r="O1752" s="4">
        <v>7</v>
      </c>
      <c r="P1752" s="27">
        <v>4</v>
      </c>
    </row>
    <row r="1753" spans="3:16" ht="25.2" x14ac:dyDescent="0.25">
      <c r="C1753" s="112"/>
      <c r="D1753" s="109"/>
      <c r="E1753" s="9" t="s">
        <v>41</v>
      </c>
      <c r="F1753" s="12"/>
      <c r="G1753" s="8">
        <v>604</v>
      </c>
      <c r="H1753" s="16">
        <v>91</v>
      </c>
      <c r="I1753" s="1">
        <v>322</v>
      </c>
      <c r="J1753" s="1">
        <v>83</v>
      </c>
      <c r="K1753" s="1">
        <v>16</v>
      </c>
      <c r="L1753" s="1">
        <v>63</v>
      </c>
      <c r="M1753" s="1">
        <v>1</v>
      </c>
      <c r="N1753" s="1">
        <v>4</v>
      </c>
      <c r="O1753" s="1">
        <v>15</v>
      </c>
      <c r="P1753" s="18">
        <v>9</v>
      </c>
    </row>
    <row r="1754" spans="3:16" x14ac:dyDescent="0.25">
      <c r="C1754" s="112"/>
      <c r="D1754" s="109"/>
      <c r="E1754" s="9" t="s">
        <v>42</v>
      </c>
      <c r="F1754" s="12"/>
      <c r="G1754" s="13">
        <v>20</v>
      </c>
      <c r="H1754" s="24">
        <v>7</v>
      </c>
      <c r="I1754" s="3">
        <v>9</v>
      </c>
      <c r="J1754" s="3">
        <v>2</v>
      </c>
      <c r="K1754" s="3">
        <v>0</v>
      </c>
      <c r="L1754" s="3">
        <v>1</v>
      </c>
      <c r="M1754" s="3">
        <v>0</v>
      </c>
      <c r="N1754" s="3">
        <v>1</v>
      </c>
      <c r="O1754" s="3">
        <v>0</v>
      </c>
      <c r="P1754" s="26">
        <v>0</v>
      </c>
    </row>
    <row r="1755" spans="3:16" x14ac:dyDescent="0.25">
      <c r="C1755" s="112"/>
      <c r="D1755" s="109"/>
      <c r="E1755" s="9" t="s">
        <v>43</v>
      </c>
      <c r="F1755" s="12"/>
      <c r="G1755" s="8">
        <v>162</v>
      </c>
      <c r="H1755" s="16">
        <v>39</v>
      </c>
      <c r="I1755" s="1">
        <v>95</v>
      </c>
      <c r="J1755" s="1">
        <v>15</v>
      </c>
      <c r="K1755" s="1">
        <v>0</v>
      </c>
      <c r="L1755" s="1">
        <v>2</v>
      </c>
      <c r="M1755" s="1">
        <v>2</v>
      </c>
      <c r="N1755" s="1">
        <v>2</v>
      </c>
      <c r="O1755" s="1">
        <v>6</v>
      </c>
      <c r="P1755" s="18">
        <v>1</v>
      </c>
    </row>
    <row r="1756" spans="3:16" x14ac:dyDescent="0.25">
      <c r="C1756" s="112"/>
      <c r="D1756" s="109"/>
      <c r="E1756" s="9" t="s">
        <v>44</v>
      </c>
      <c r="F1756" s="12"/>
      <c r="G1756" s="8">
        <v>50</v>
      </c>
      <c r="H1756" s="16">
        <v>9</v>
      </c>
      <c r="I1756" s="1">
        <v>34</v>
      </c>
      <c r="J1756" s="1">
        <v>4</v>
      </c>
      <c r="K1756" s="1">
        <v>0</v>
      </c>
      <c r="L1756" s="1">
        <v>0</v>
      </c>
      <c r="M1756" s="1">
        <v>1</v>
      </c>
      <c r="N1756" s="1">
        <v>0</v>
      </c>
      <c r="O1756" s="1">
        <v>2</v>
      </c>
      <c r="P1756" s="18">
        <v>0</v>
      </c>
    </row>
    <row r="1757" spans="3:16" ht="25.2" x14ac:dyDescent="0.25">
      <c r="C1757" s="112"/>
      <c r="D1757" s="109"/>
      <c r="E1757" s="9" t="s">
        <v>45</v>
      </c>
      <c r="F1757" s="12"/>
      <c r="G1757" s="8">
        <v>53</v>
      </c>
      <c r="H1757" s="16">
        <v>10</v>
      </c>
      <c r="I1757" s="1">
        <v>34</v>
      </c>
      <c r="J1757" s="1">
        <v>3</v>
      </c>
      <c r="K1757" s="1">
        <v>0</v>
      </c>
      <c r="L1757" s="1">
        <v>4</v>
      </c>
      <c r="M1757" s="1">
        <v>0</v>
      </c>
      <c r="N1757" s="1">
        <v>0</v>
      </c>
      <c r="O1757" s="1">
        <v>2</v>
      </c>
      <c r="P1757" s="18">
        <v>0</v>
      </c>
    </row>
    <row r="1758" spans="3:16" x14ac:dyDescent="0.25">
      <c r="C1758" s="112"/>
      <c r="D1758" s="109"/>
      <c r="E1758" s="9" t="s">
        <v>38</v>
      </c>
      <c r="F1758" s="12"/>
      <c r="G1758" s="13">
        <v>37</v>
      </c>
      <c r="H1758" s="24">
        <v>8</v>
      </c>
      <c r="I1758" s="3">
        <v>24</v>
      </c>
      <c r="J1758" s="3">
        <v>2</v>
      </c>
      <c r="K1758" s="3">
        <v>1</v>
      </c>
      <c r="L1758" s="3">
        <v>0</v>
      </c>
      <c r="M1758" s="3">
        <v>0</v>
      </c>
      <c r="N1758" s="3">
        <v>0</v>
      </c>
      <c r="O1758" s="3">
        <v>0</v>
      </c>
      <c r="P1758" s="26">
        <v>2</v>
      </c>
    </row>
    <row r="1759" spans="3:16" ht="25.2" x14ac:dyDescent="0.25">
      <c r="C1759" s="112"/>
      <c r="D1759" s="108" t="s">
        <v>22</v>
      </c>
      <c r="E1759" s="10" t="s">
        <v>40</v>
      </c>
      <c r="F1759" s="11"/>
      <c r="G1759" s="14">
        <v>118</v>
      </c>
      <c r="H1759" s="25">
        <v>18</v>
      </c>
      <c r="I1759" s="4">
        <v>73</v>
      </c>
      <c r="J1759" s="4">
        <v>9</v>
      </c>
      <c r="K1759" s="4">
        <v>3</v>
      </c>
      <c r="L1759" s="4">
        <v>8</v>
      </c>
      <c r="M1759" s="4">
        <v>1</v>
      </c>
      <c r="N1759" s="4">
        <v>1</v>
      </c>
      <c r="O1759" s="4">
        <v>3</v>
      </c>
      <c r="P1759" s="27">
        <v>2</v>
      </c>
    </row>
    <row r="1760" spans="3:16" ht="25.2" x14ac:dyDescent="0.25">
      <c r="C1760" s="112"/>
      <c r="D1760" s="109"/>
      <c r="E1760" s="9" t="s">
        <v>41</v>
      </c>
      <c r="F1760" s="12"/>
      <c r="G1760" s="8">
        <v>351</v>
      </c>
      <c r="H1760" s="16">
        <v>59</v>
      </c>
      <c r="I1760" s="1">
        <v>172</v>
      </c>
      <c r="J1760" s="1">
        <v>53</v>
      </c>
      <c r="K1760" s="1">
        <v>9</v>
      </c>
      <c r="L1760" s="1">
        <v>39</v>
      </c>
      <c r="M1760" s="1">
        <v>0</v>
      </c>
      <c r="N1760" s="1">
        <v>4</v>
      </c>
      <c r="O1760" s="1">
        <v>9</v>
      </c>
      <c r="P1760" s="18">
        <v>6</v>
      </c>
    </row>
    <row r="1761" spans="3:16" x14ac:dyDescent="0.25">
      <c r="C1761" s="112"/>
      <c r="D1761" s="109"/>
      <c r="E1761" s="9" t="s">
        <v>42</v>
      </c>
      <c r="F1761" s="12"/>
      <c r="G1761" s="13">
        <v>9</v>
      </c>
      <c r="H1761" s="24">
        <v>3</v>
      </c>
      <c r="I1761" s="3">
        <v>3</v>
      </c>
      <c r="J1761" s="3">
        <v>1</v>
      </c>
      <c r="K1761" s="3">
        <v>0</v>
      </c>
      <c r="L1761" s="3">
        <v>1</v>
      </c>
      <c r="M1761" s="3">
        <v>0</v>
      </c>
      <c r="N1761" s="3">
        <v>1</v>
      </c>
      <c r="O1761" s="3">
        <v>0</v>
      </c>
      <c r="P1761" s="26">
        <v>0</v>
      </c>
    </row>
    <row r="1762" spans="3:16" x14ac:dyDescent="0.25">
      <c r="C1762" s="112"/>
      <c r="D1762" s="109"/>
      <c r="E1762" s="9" t="s">
        <v>43</v>
      </c>
      <c r="F1762" s="12"/>
      <c r="G1762" s="8">
        <v>64</v>
      </c>
      <c r="H1762" s="16">
        <v>24</v>
      </c>
      <c r="I1762" s="1">
        <v>27</v>
      </c>
      <c r="J1762" s="1">
        <v>8</v>
      </c>
      <c r="K1762" s="1">
        <v>0</v>
      </c>
      <c r="L1762" s="1">
        <v>1</v>
      </c>
      <c r="M1762" s="1">
        <v>0</v>
      </c>
      <c r="N1762" s="1">
        <v>1</v>
      </c>
      <c r="O1762" s="1">
        <v>2</v>
      </c>
      <c r="P1762" s="18">
        <v>1</v>
      </c>
    </row>
    <row r="1763" spans="3:16" x14ac:dyDescent="0.25">
      <c r="C1763" s="112"/>
      <c r="D1763" s="109"/>
      <c r="E1763" s="9" t="s">
        <v>44</v>
      </c>
      <c r="F1763" s="12"/>
      <c r="G1763" s="13">
        <v>19</v>
      </c>
      <c r="H1763" s="24">
        <v>5</v>
      </c>
      <c r="I1763" s="3">
        <v>13</v>
      </c>
      <c r="J1763" s="3">
        <v>1</v>
      </c>
      <c r="K1763" s="3">
        <v>0</v>
      </c>
      <c r="L1763" s="3">
        <v>0</v>
      </c>
      <c r="M1763" s="3">
        <v>0</v>
      </c>
      <c r="N1763" s="3">
        <v>0</v>
      </c>
      <c r="O1763" s="3">
        <v>0</v>
      </c>
      <c r="P1763" s="26">
        <v>0</v>
      </c>
    </row>
    <row r="1764" spans="3:16" ht="25.2" x14ac:dyDescent="0.25">
      <c r="C1764" s="112"/>
      <c r="D1764" s="109"/>
      <c r="E1764" s="9" t="s">
        <v>45</v>
      </c>
      <c r="F1764" s="12"/>
      <c r="G1764" s="13">
        <v>30</v>
      </c>
      <c r="H1764" s="24">
        <v>7</v>
      </c>
      <c r="I1764" s="3">
        <v>18</v>
      </c>
      <c r="J1764" s="3">
        <v>2</v>
      </c>
      <c r="K1764" s="3">
        <v>0</v>
      </c>
      <c r="L1764" s="3">
        <v>3</v>
      </c>
      <c r="M1764" s="3">
        <v>0</v>
      </c>
      <c r="N1764" s="3">
        <v>0</v>
      </c>
      <c r="O1764" s="3">
        <v>0</v>
      </c>
      <c r="P1764" s="26">
        <v>0</v>
      </c>
    </row>
    <row r="1765" spans="3:16" x14ac:dyDescent="0.25">
      <c r="C1765" s="112"/>
      <c r="D1765" s="109"/>
      <c r="E1765" s="9" t="s">
        <v>38</v>
      </c>
      <c r="F1765" s="12"/>
      <c r="G1765" s="13">
        <v>23</v>
      </c>
      <c r="H1765" s="24">
        <v>6</v>
      </c>
      <c r="I1765" s="3">
        <v>14</v>
      </c>
      <c r="J1765" s="3">
        <v>1</v>
      </c>
      <c r="K1765" s="3">
        <v>1</v>
      </c>
      <c r="L1765" s="3">
        <v>0</v>
      </c>
      <c r="M1765" s="3">
        <v>0</v>
      </c>
      <c r="N1765" s="3">
        <v>0</v>
      </c>
      <c r="O1765" s="3">
        <v>0</v>
      </c>
      <c r="P1765" s="26">
        <v>1</v>
      </c>
    </row>
    <row r="1766" spans="3:16" ht="25.2" x14ac:dyDescent="0.25">
      <c r="C1766" s="112"/>
      <c r="D1766" s="108" t="s">
        <v>23</v>
      </c>
      <c r="E1766" s="10" t="s">
        <v>40</v>
      </c>
      <c r="F1766" s="11"/>
      <c r="G1766" s="14">
        <v>202</v>
      </c>
      <c r="H1766" s="25">
        <v>22</v>
      </c>
      <c r="I1766" s="4">
        <v>135</v>
      </c>
      <c r="J1766" s="4">
        <v>25</v>
      </c>
      <c r="K1766" s="4">
        <v>2</v>
      </c>
      <c r="L1766" s="4">
        <v>8</v>
      </c>
      <c r="M1766" s="4">
        <v>1</v>
      </c>
      <c r="N1766" s="4">
        <v>3</v>
      </c>
      <c r="O1766" s="4">
        <v>4</v>
      </c>
      <c r="P1766" s="27">
        <v>2</v>
      </c>
    </row>
    <row r="1767" spans="3:16" ht="25.2" x14ac:dyDescent="0.25">
      <c r="C1767" s="112"/>
      <c r="D1767" s="109"/>
      <c r="E1767" s="9" t="s">
        <v>41</v>
      </c>
      <c r="F1767" s="12"/>
      <c r="G1767" s="8">
        <v>253</v>
      </c>
      <c r="H1767" s="16">
        <v>32</v>
      </c>
      <c r="I1767" s="1">
        <v>150</v>
      </c>
      <c r="J1767" s="1">
        <v>30</v>
      </c>
      <c r="K1767" s="1">
        <v>7</v>
      </c>
      <c r="L1767" s="1">
        <v>24</v>
      </c>
      <c r="M1767" s="1">
        <v>1</v>
      </c>
      <c r="N1767" s="1">
        <v>0</v>
      </c>
      <c r="O1767" s="1">
        <v>6</v>
      </c>
      <c r="P1767" s="18">
        <v>3</v>
      </c>
    </row>
    <row r="1768" spans="3:16" x14ac:dyDescent="0.25">
      <c r="C1768" s="112"/>
      <c r="D1768" s="109"/>
      <c r="E1768" s="9" t="s">
        <v>42</v>
      </c>
      <c r="F1768" s="12"/>
      <c r="G1768" s="13">
        <v>11</v>
      </c>
      <c r="H1768" s="24">
        <v>4</v>
      </c>
      <c r="I1768" s="3">
        <v>6</v>
      </c>
      <c r="J1768" s="3">
        <v>1</v>
      </c>
      <c r="K1768" s="3">
        <v>0</v>
      </c>
      <c r="L1768" s="3">
        <v>0</v>
      </c>
      <c r="M1768" s="3">
        <v>0</v>
      </c>
      <c r="N1768" s="3">
        <v>0</v>
      </c>
      <c r="O1768" s="3">
        <v>0</v>
      </c>
      <c r="P1768" s="26">
        <v>0</v>
      </c>
    </row>
    <row r="1769" spans="3:16" x14ac:dyDescent="0.25">
      <c r="C1769" s="112"/>
      <c r="D1769" s="109"/>
      <c r="E1769" s="9" t="s">
        <v>43</v>
      </c>
      <c r="F1769" s="12"/>
      <c r="G1769" s="8">
        <v>98</v>
      </c>
      <c r="H1769" s="16">
        <v>15</v>
      </c>
      <c r="I1769" s="1">
        <v>68</v>
      </c>
      <c r="J1769" s="1">
        <v>7</v>
      </c>
      <c r="K1769" s="1">
        <v>0</v>
      </c>
      <c r="L1769" s="1">
        <v>1</v>
      </c>
      <c r="M1769" s="1">
        <v>2</v>
      </c>
      <c r="N1769" s="1">
        <v>1</v>
      </c>
      <c r="O1769" s="1">
        <v>4</v>
      </c>
      <c r="P1769" s="18">
        <v>0</v>
      </c>
    </row>
    <row r="1770" spans="3:16" x14ac:dyDescent="0.25">
      <c r="C1770" s="112"/>
      <c r="D1770" s="109"/>
      <c r="E1770" s="9" t="s">
        <v>44</v>
      </c>
      <c r="F1770" s="12"/>
      <c r="G1770" s="13">
        <v>31</v>
      </c>
      <c r="H1770" s="24">
        <v>4</v>
      </c>
      <c r="I1770" s="3">
        <v>21</v>
      </c>
      <c r="J1770" s="3">
        <v>3</v>
      </c>
      <c r="K1770" s="3">
        <v>0</v>
      </c>
      <c r="L1770" s="3">
        <v>0</v>
      </c>
      <c r="M1770" s="3">
        <v>1</v>
      </c>
      <c r="N1770" s="3">
        <v>0</v>
      </c>
      <c r="O1770" s="3">
        <v>2</v>
      </c>
      <c r="P1770" s="26">
        <v>0</v>
      </c>
    </row>
    <row r="1771" spans="3:16" ht="25.2" x14ac:dyDescent="0.25">
      <c r="C1771" s="112"/>
      <c r="D1771" s="109"/>
      <c r="E1771" s="9" t="s">
        <v>45</v>
      </c>
      <c r="F1771" s="12"/>
      <c r="G1771" s="13">
        <v>23</v>
      </c>
      <c r="H1771" s="24">
        <v>3</v>
      </c>
      <c r="I1771" s="3">
        <v>16</v>
      </c>
      <c r="J1771" s="3">
        <v>1</v>
      </c>
      <c r="K1771" s="3">
        <v>0</v>
      </c>
      <c r="L1771" s="3">
        <v>1</v>
      </c>
      <c r="M1771" s="3">
        <v>0</v>
      </c>
      <c r="N1771" s="3">
        <v>0</v>
      </c>
      <c r="O1771" s="3">
        <v>2</v>
      </c>
      <c r="P1771" s="26">
        <v>0</v>
      </c>
    </row>
    <row r="1772" spans="3:16" x14ac:dyDescent="0.25">
      <c r="C1772" s="112"/>
      <c r="D1772" s="109"/>
      <c r="E1772" s="9" t="s">
        <v>38</v>
      </c>
      <c r="F1772" s="12"/>
      <c r="G1772" s="13">
        <v>14</v>
      </c>
      <c r="H1772" s="24">
        <v>2</v>
      </c>
      <c r="I1772" s="3">
        <v>10</v>
      </c>
      <c r="J1772" s="3">
        <v>1</v>
      </c>
      <c r="K1772" s="3">
        <v>0</v>
      </c>
      <c r="L1772" s="3">
        <v>0</v>
      </c>
      <c r="M1772" s="3">
        <v>0</v>
      </c>
      <c r="N1772" s="3">
        <v>0</v>
      </c>
      <c r="O1772" s="3">
        <v>0</v>
      </c>
      <c r="P1772" s="26">
        <v>1</v>
      </c>
    </row>
    <row r="1773" spans="3:16" x14ac:dyDescent="0.25">
      <c r="C1773" s="108" t="s">
        <v>46</v>
      </c>
      <c r="D1773" s="106" t="s">
        <v>21</v>
      </c>
      <c r="E1773" s="10" t="s">
        <v>47</v>
      </c>
      <c r="F1773" s="11"/>
      <c r="G1773" s="14">
        <v>815</v>
      </c>
      <c r="H1773" s="25">
        <v>129</v>
      </c>
      <c r="I1773" s="4">
        <v>462</v>
      </c>
      <c r="J1773" s="4">
        <v>105</v>
      </c>
      <c r="K1773" s="4">
        <v>18</v>
      </c>
      <c r="L1773" s="4">
        <v>69</v>
      </c>
      <c r="M1773" s="4">
        <v>2</v>
      </c>
      <c r="N1773" s="4">
        <v>3</v>
      </c>
      <c r="O1773" s="4">
        <v>15</v>
      </c>
      <c r="P1773" s="27">
        <v>12</v>
      </c>
    </row>
    <row r="1774" spans="3:16" ht="25.2" x14ac:dyDescent="0.25">
      <c r="C1774" s="112"/>
      <c r="D1774" s="107"/>
      <c r="E1774" s="9" t="s">
        <v>48</v>
      </c>
      <c r="F1774" s="12"/>
      <c r="G1774" s="8">
        <v>86</v>
      </c>
      <c r="H1774" s="16">
        <v>11</v>
      </c>
      <c r="I1774" s="1">
        <v>54</v>
      </c>
      <c r="J1774" s="1">
        <v>7</v>
      </c>
      <c r="K1774" s="1">
        <v>3</v>
      </c>
      <c r="L1774" s="1">
        <v>7</v>
      </c>
      <c r="M1774" s="1">
        <v>1</v>
      </c>
      <c r="N1774" s="1">
        <v>1</v>
      </c>
      <c r="O1774" s="1">
        <v>1</v>
      </c>
      <c r="P1774" s="18">
        <v>1</v>
      </c>
    </row>
    <row r="1775" spans="3:16" x14ac:dyDescent="0.25">
      <c r="C1775" s="112"/>
      <c r="D1775" s="107"/>
      <c r="E1775" s="9" t="s">
        <v>49</v>
      </c>
      <c r="F1775" s="12"/>
      <c r="G1775" s="13">
        <v>46</v>
      </c>
      <c r="H1775" s="24">
        <v>12</v>
      </c>
      <c r="I1775" s="3">
        <v>25</v>
      </c>
      <c r="J1775" s="3">
        <v>5</v>
      </c>
      <c r="K1775" s="3">
        <v>0</v>
      </c>
      <c r="L1775" s="3">
        <v>1</v>
      </c>
      <c r="M1775" s="3">
        <v>0</v>
      </c>
      <c r="N1775" s="3">
        <v>0</v>
      </c>
      <c r="O1775" s="3">
        <v>2</v>
      </c>
      <c r="P1775" s="26">
        <v>1</v>
      </c>
    </row>
    <row r="1776" spans="3:16" ht="25.2" x14ac:dyDescent="0.25">
      <c r="C1776" s="112"/>
      <c r="D1776" s="107"/>
      <c r="E1776" s="9" t="s">
        <v>50</v>
      </c>
      <c r="F1776" s="12"/>
      <c r="G1776" s="8">
        <v>95</v>
      </c>
      <c r="H1776" s="16">
        <v>12</v>
      </c>
      <c r="I1776" s="1">
        <v>67</v>
      </c>
      <c r="J1776" s="1">
        <v>6</v>
      </c>
      <c r="K1776" s="1">
        <v>1</v>
      </c>
      <c r="L1776" s="1">
        <v>4</v>
      </c>
      <c r="M1776" s="1">
        <v>0</v>
      </c>
      <c r="N1776" s="1">
        <v>2</v>
      </c>
      <c r="O1776" s="1">
        <v>2</v>
      </c>
      <c r="P1776" s="18">
        <v>1</v>
      </c>
    </row>
    <row r="1777" spans="2:16" ht="25.2" x14ac:dyDescent="0.25">
      <c r="C1777" s="112"/>
      <c r="D1777" s="107"/>
      <c r="E1777" s="9" t="s">
        <v>51</v>
      </c>
      <c r="F1777" s="12"/>
      <c r="G1777" s="13">
        <v>30</v>
      </c>
      <c r="H1777" s="24">
        <v>1</v>
      </c>
      <c r="I1777" s="3">
        <v>22</v>
      </c>
      <c r="J1777" s="3">
        <v>1</v>
      </c>
      <c r="K1777" s="3">
        <v>0</v>
      </c>
      <c r="L1777" s="3">
        <v>0</v>
      </c>
      <c r="M1777" s="3">
        <v>1</v>
      </c>
      <c r="N1777" s="3">
        <v>2</v>
      </c>
      <c r="O1777" s="3">
        <v>3</v>
      </c>
      <c r="P1777" s="26">
        <v>0</v>
      </c>
    </row>
    <row r="1778" spans="2:16" x14ac:dyDescent="0.25">
      <c r="C1778" s="112"/>
      <c r="D1778" s="107"/>
      <c r="E1778" s="9" t="s">
        <v>52</v>
      </c>
      <c r="F1778" s="12"/>
      <c r="G1778" s="13">
        <v>8</v>
      </c>
      <c r="H1778" s="24">
        <v>0</v>
      </c>
      <c r="I1778" s="3">
        <v>5</v>
      </c>
      <c r="J1778" s="3">
        <v>1</v>
      </c>
      <c r="K1778" s="3">
        <v>0</v>
      </c>
      <c r="L1778" s="3">
        <v>1</v>
      </c>
      <c r="M1778" s="3">
        <v>0</v>
      </c>
      <c r="N1778" s="3">
        <v>1</v>
      </c>
      <c r="O1778" s="3">
        <v>0</v>
      </c>
      <c r="P1778" s="26">
        <v>0</v>
      </c>
    </row>
    <row r="1779" spans="2:16" x14ac:dyDescent="0.25">
      <c r="C1779" s="112"/>
      <c r="D1779" s="107"/>
      <c r="E1779" s="9" t="s">
        <v>53</v>
      </c>
      <c r="F1779" s="12"/>
      <c r="G1779" s="13">
        <v>23</v>
      </c>
      <c r="H1779" s="24">
        <v>3</v>
      </c>
      <c r="I1779" s="3">
        <v>13</v>
      </c>
      <c r="J1779" s="3">
        <v>2</v>
      </c>
      <c r="K1779" s="3">
        <v>0</v>
      </c>
      <c r="L1779" s="3">
        <v>0</v>
      </c>
      <c r="M1779" s="3">
        <v>0</v>
      </c>
      <c r="N1779" s="3">
        <v>1</v>
      </c>
      <c r="O1779" s="3">
        <v>4</v>
      </c>
      <c r="P1779" s="26">
        <v>0</v>
      </c>
    </row>
    <row r="1780" spans="2:16" x14ac:dyDescent="0.25">
      <c r="C1780" s="112"/>
      <c r="D1780" s="107"/>
      <c r="E1780" s="9" t="s">
        <v>38</v>
      </c>
      <c r="F1780" s="12"/>
      <c r="G1780" s="13">
        <v>1</v>
      </c>
      <c r="H1780" s="24">
        <v>0</v>
      </c>
      <c r="I1780" s="3">
        <v>0</v>
      </c>
      <c r="J1780" s="3">
        <v>1</v>
      </c>
      <c r="K1780" s="3">
        <v>0</v>
      </c>
      <c r="L1780" s="3">
        <v>0</v>
      </c>
      <c r="M1780" s="3">
        <v>0</v>
      </c>
      <c r="N1780" s="3">
        <v>0</v>
      </c>
      <c r="O1780" s="3">
        <v>0</v>
      </c>
      <c r="P1780" s="26">
        <v>0</v>
      </c>
    </row>
    <row r="1781" spans="2:16" x14ac:dyDescent="0.25">
      <c r="C1781" s="112"/>
      <c r="D1781" s="107"/>
      <c r="E1781" s="9" t="s">
        <v>54</v>
      </c>
      <c r="F1781" s="12"/>
      <c r="G1781" s="8">
        <v>901</v>
      </c>
      <c r="H1781" s="16">
        <v>140</v>
      </c>
      <c r="I1781" s="1">
        <v>516</v>
      </c>
      <c r="J1781" s="1">
        <v>112</v>
      </c>
      <c r="K1781" s="1">
        <v>21</v>
      </c>
      <c r="L1781" s="1">
        <v>76</v>
      </c>
      <c r="M1781" s="1">
        <v>3</v>
      </c>
      <c r="N1781" s="1">
        <v>4</v>
      </c>
      <c r="O1781" s="1">
        <v>16</v>
      </c>
      <c r="P1781" s="18">
        <v>13</v>
      </c>
    </row>
    <row r="1782" spans="2:16" x14ac:dyDescent="0.25">
      <c r="C1782" s="112"/>
      <c r="D1782" s="107"/>
      <c r="E1782" s="9" t="s">
        <v>55</v>
      </c>
      <c r="F1782" s="12"/>
      <c r="G1782" s="8">
        <v>171</v>
      </c>
      <c r="H1782" s="16">
        <v>25</v>
      </c>
      <c r="I1782" s="1">
        <v>114</v>
      </c>
      <c r="J1782" s="1">
        <v>12</v>
      </c>
      <c r="K1782" s="1">
        <v>1</v>
      </c>
      <c r="L1782" s="1">
        <v>5</v>
      </c>
      <c r="M1782" s="1">
        <v>1</v>
      </c>
      <c r="N1782" s="1">
        <v>4</v>
      </c>
      <c r="O1782" s="1">
        <v>7</v>
      </c>
      <c r="P1782" s="18">
        <v>2</v>
      </c>
    </row>
    <row r="1783" spans="2:16" x14ac:dyDescent="0.25">
      <c r="C1783" s="108" t="s">
        <v>56</v>
      </c>
      <c r="D1783" s="106" t="s">
        <v>21</v>
      </c>
      <c r="E1783" s="10" t="s">
        <v>57</v>
      </c>
      <c r="F1783" s="11"/>
      <c r="G1783" s="14">
        <v>465</v>
      </c>
      <c r="H1783" s="25">
        <v>72</v>
      </c>
      <c r="I1783" s="4">
        <v>275</v>
      </c>
      <c r="J1783" s="4">
        <v>53</v>
      </c>
      <c r="K1783" s="4">
        <v>14</v>
      </c>
      <c r="L1783" s="4">
        <v>26</v>
      </c>
      <c r="M1783" s="4">
        <v>1</v>
      </c>
      <c r="N1783" s="4">
        <v>6</v>
      </c>
      <c r="O1783" s="4">
        <v>9</v>
      </c>
      <c r="P1783" s="27">
        <v>9</v>
      </c>
    </row>
    <row r="1784" spans="2:16" x14ac:dyDescent="0.25">
      <c r="C1784" s="112"/>
      <c r="D1784" s="107"/>
      <c r="E1784" s="9" t="s">
        <v>58</v>
      </c>
      <c r="F1784" s="12"/>
      <c r="G1784" s="8">
        <v>396</v>
      </c>
      <c r="H1784" s="16">
        <v>58</v>
      </c>
      <c r="I1784" s="1">
        <v>229</v>
      </c>
      <c r="J1784" s="1">
        <v>44</v>
      </c>
      <c r="K1784" s="1">
        <v>6</v>
      </c>
      <c r="L1784" s="1">
        <v>39</v>
      </c>
      <c r="M1784" s="1">
        <v>3</v>
      </c>
      <c r="N1784" s="1">
        <v>3</v>
      </c>
      <c r="O1784" s="1">
        <v>10</v>
      </c>
      <c r="P1784" s="18">
        <v>4</v>
      </c>
    </row>
    <row r="1785" spans="2:16" x14ac:dyDescent="0.25">
      <c r="C1785" s="112"/>
      <c r="D1785" s="107"/>
      <c r="E1785" s="9" t="s">
        <v>59</v>
      </c>
      <c r="F1785" s="12"/>
      <c r="G1785" s="8">
        <v>90</v>
      </c>
      <c r="H1785" s="16">
        <v>14</v>
      </c>
      <c r="I1785" s="1">
        <v>51</v>
      </c>
      <c r="J1785" s="1">
        <v>13</v>
      </c>
      <c r="K1785" s="1">
        <v>1</v>
      </c>
      <c r="L1785" s="1">
        <v>6</v>
      </c>
      <c r="M1785" s="1">
        <v>0</v>
      </c>
      <c r="N1785" s="1">
        <v>1</v>
      </c>
      <c r="O1785" s="1">
        <v>2</v>
      </c>
      <c r="P1785" s="18">
        <v>2</v>
      </c>
    </row>
    <row r="1786" spans="2:16" x14ac:dyDescent="0.25">
      <c r="C1786" s="112"/>
      <c r="D1786" s="107"/>
      <c r="E1786" s="9" t="s">
        <v>60</v>
      </c>
      <c r="F1786" s="12"/>
      <c r="G1786" s="8">
        <v>153</v>
      </c>
      <c r="H1786" s="16">
        <v>24</v>
      </c>
      <c r="I1786" s="1">
        <v>93</v>
      </c>
      <c r="J1786" s="1">
        <v>18</v>
      </c>
      <c r="K1786" s="1">
        <v>1</v>
      </c>
      <c r="L1786" s="1">
        <v>11</v>
      </c>
      <c r="M1786" s="1">
        <v>0</v>
      </c>
      <c r="N1786" s="1">
        <v>0</v>
      </c>
      <c r="O1786" s="1">
        <v>6</v>
      </c>
      <c r="P1786" s="18">
        <v>0</v>
      </c>
    </row>
    <row r="1787" spans="2:16" x14ac:dyDescent="0.25">
      <c r="C1787" s="108" t="s">
        <v>61</v>
      </c>
      <c r="D1787" s="106" t="s">
        <v>21</v>
      </c>
      <c r="E1787" s="10" t="s">
        <v>62</v>
      </c>
      <c r="F1787" s="11"/>
      <c r="G1787" s="14">
        <v>205</v>
      </c>
      <c r="H1787" s="25">
        <v>33</v>
      </c>
      <c r="I1787" s="4">
        <v>119</v>
      </c>
      <c r="J1787" s="4">
        <v>22</v>
      </c>
      <c r="K1787" s="4">
        <v>7</v>
      </c>
      <c r="L1787" s="4">
        <v>10</v>
      </c>
      <c r="M1787" s="4">
        <v>2</v>
      </c>
      <c r="N1787" s="4">
        <v>0</v>
      </c>
      <c r="O1787" s="4">
        <v>7</v>
      </c>
      <c r="P1787" s="27">
        <v>5</v>
      </c>
    </row>
    <row r="1788" spans="2:16" x14ac:dyDescent="0.25">
      <c r="C1788" s="109"/>
      <c r="D1788" s="107"/>
      <c r="E1788" s="9" t="s">
        <v>63</v>
      </c>
      <c r="F1788" s="12"/>
      <c r="G1788" s="8">
        <v>256</v>
      </c>
      <c r="H1788" s="16">
        <v>36</v>
      </c>
      <c r="I1788" s="1">
        <v>162</v>
      </c>
      <c r="J1788" s="1">
        <v>27</v>
      </c>
      <c r="K1788" s="1">
        <v>1</v>
      </c>
      <c r="L1788" s="1">
        <v>20</v>
      </c>
      <c r="M1788" s="1">
        <v>0</v>
      </c>
      <c r="N1788" s="1">
        <v>1</v>
      </c>
      <c r="O1788" s="1">
        <v>7</v>
      </c>
      <c r="P1788" s="18">
        <v>2</v>
      </c>
    </row>
    <row r="1789" spans="2:16" x14ac:dyDescent="0.25">
      <c r="C1789" s="109"/>
      <c r="D1789" s="107"/>
      <c r="E1789" s="9" t="s">
        <v>64</v>
      </c>
      <c r="F1789" s="12"/>
      <c r="G1789" s="8">
        <v>404</v>
      </c>
      <c r="H1789" s="16">
        <v>63</v>
      </c>
      <c r="I1789" s="1">
        <v>227</v>
      </c>
      <c r="J1789" s="1">
        <v>52</v>
      </c>
      <c r="K1789" s="1">
        <v>5</v>
      </c>
      <c r="L1789" s="1">
        <v>41</v>
      </c>
      <c r="M1789" s="1">
        <v>1</v>
      </c>
      <c r="N1789" s="1">
        <v>5</v>
      </c>
      <c r="O1789" s="1">
        <v>5</v>
      </c>
      <c r="P1789" s="18">
        <v>5</v>
      </c>
    </row>
    <row r="1790" spans="2:16" x14ac:dyDescent="0.25">
      <c r="C1790" s="113"/>
      <c r="D1790" s="110"/>
      <c r="E1790" s="56" t="s">
        <v>65</v>
      </c>
      <c r="F1790" s="48"/>
      <c r="G1790" s="61">
        <v>239</v>
      </c>
      <c r="H1790" s="65">
        <v>36</v>
      </c>
      <c r="I1790" s="35">
        <v>140</v>
      </c>
      <c r="J1790" s="35">
        <v>27</v>
      </c>
      <c r="K1790" s="35">
        <v>9</v>
      </c>
      <c r="L1790" s="35">
        <v>11</v>
      </c>
      <c r="M1790" s="35">
        <v>1</v>
      </c>
      <c r="N1790" s="35">
        <v>4</v>
      </c>
      <c r="O1790" s="35">
        <v>8</v>
      </c>
      <c r="P1790" s="66">
        <v>3</v>
      </c>
    </row>
    <row r="1792" spans="2:16" x14ac:dyDescent="0.25">
      <c r="B1792" s="54" t="str">
        <f xml:space="preserve"> HYPERLINK("#'目次'!B28", "[22]")</f>
        <v>[22]</v>
      </c>
      <c r="C1792" s="42" t="s">
        <v>291</v>
      </c>
    </row>
    <row r="1795" spans="3:21" x14ac:dyDescent="0.25">
      <c r="C1795" s="42" t="s">
        <v>14</v>
      </c>
    </row>
    <row r="1796" spans="3:21" ht="75.599999999999994" x14ac:dyDescent="0.25">
      <c r="C1796" s="102"/>
      <c r="D1796" s="103"/>
      <c r="E1796" s="103"/>
      <c r="F1796" s="103"/>
      <c r="G1796" s="53" t="s">
        <v>15</v>
      </c>
      <c r="H1796" s="50" t="s">
        <v>292</v>
      </c>
      <c r="I1796" s="21" t="s">
        <v>293</v>
      </c>
      <c r="J1796" s="21" t="s">
        <v>294</v>
      </c>
      <c r="K1796" s="21" t="s">
        <v>295</v>
      </c>
      <c r="L1796" s="21" t="s">
        <v>296</v>
      </c>
      <c r="M1796" s="21" t="s">
        <v>297</v>
      </c>
      <c r="N1796" s="21" t="s">
        <v>298</v>
      </c>
      <c r="O1796" s="21" t="s">
        <v>299</v>
      </c>
      <c r="P1796" s="21" t="s">
        <v>300</v>
      </c>
      <c r="Q1796" s="21" t="s">
        <v>301</v>
      </c>
      <c r="R1796" s="21" t="s">
        <v>302</v>
      </c>
      <c r="S1796" s="21" t="s">
        <v>38</v>
      </c>
      <c r="T1796" s="21" t="s">
        <v>303</v>
      </c>
      <c r="U1796" s="57" t="s">
        <v>304</v>
      </c>
    </row>
    <row r="1797" spans="3:21" x14ac:dyDescent="0.25">
      <c r="C1797" s="104"/>
      <c r="D1797" s="105"/>
      <c r="E1797" s="105"/>
      <c r="F1797" s="105"/>
      <c r="G1797" s="47"/>
      <c r="H1797" s="89" t="s">
        <v>305</v>
      </c>
      <c r="I1797" s="73" t="s">
        <v>306</v>
      </c>
      <c r="J1797" s="73" t="s">
        <v>307</v>
      </c>
      <c r="K1797" s="73" t="s">
        <v>308</v>
      </c>
      <c r="L1797" s="73" t="s">
        <v>309</v>
      </c>
      <c r="M1797" s="73" t="s">
        <v>310</v>
      </c>
      <c r="N1797" s="73" t="s">
        <v>311</v>
      </c>
      <c r="O1797" s="73" t="s">
        <v>312</v>
      </c>
      <c r="P1797" s="73" t="s">
        <v>313</v>
      </c>
      <c r="Q1797" s="73" t="s">
        <v>314</v>
      </c>
      <c r="R1797" s="73" t="s">
        <v>315</v>
      </c>
      <c r="S1797" s="22"/>
      <c r="T1797" s="22"/>
      <c r="U1797" s="55"/>
    </row>
    <row r="1798" spans="3:21" x14ac:dyDescent="0.25">
      <c r="C1798" s="52"/>
      <c r="D1798" s="49"/>
      <c r="E1798" s="46" t="s">
        <v>15</v>
      </c>
      <c r="F1798" s="51"/>
      <c r="G1798" s="59">
        <v>1104</v>
      </c>
      <c r="H1798" s="31">
        <v>9</v>
      </c>
      <c r="I1798" s="31">
        <v>16</v>
      </c>
      <c r="J1798" s="31">
        <v>72</v>
      </c>
      <c r="K1798" s="31">
        <v>109</v>
      </c>
      <c r="L1798" s="31">
        <v>116</v>
      </c>
      <c r="M1798" s="31">
        <v>108</v>
      </c>
      <c r="N1798" s="31">
        <v>112</v>
      </c>
      <c r="O1798" s="31">
        <v>71</v>
      </c>
      <c r="P1798" s="31">
        <v>91</v>
      </c>
      <c r="Q1798" s="31">
        <v>371</v>
      </c>
      <c r="R1798" s="31">
        <v>0</v>
      </c>
      <c r="S1798" s="31">
        <v>29</v>
      </c>
      <c r="T1798" s="32">
        <v>60.26511627907</v>
      </c>
      <c r="U1798" s="64">
        <v>55</v>
      </c>
    </row>
    <row r="1799" spans="3:21" x14ac:dyDescent="0.25">
      <c r="C1799" s="111" t="s">
        <v>20</v>
      </c>
      <c r="D1799" s="106" t="s">
        <v>21</v>
      </c>
      <c r="E1799" s="10" t="s">
        <v>22</v>
      </c>
      <c r="F1799" s="11"/>
      <c r="G1799" s="14">
        <v>543</v>
      </c>
      <c r="H1799" s="25">
        <v>3</v>
      </c>
      <c r="I1799" s="4">
        <v>3</v>
      </c>
      <c r="J1799" s="4">
        <v>24</v>
      </c>
      <c r="K1799" s="4">
        <v>42</v>
      </c>
      <c r="L1799" s="4">
        <v>51</v>
      </c>
      <c r="M1799" s="4">
        <v>46</v>
      </c>
      <c r="N1799" s="4">
        <v>52</v>
      </c>
      <c r="O1799" s="4">
        <v>35</v>
      </c>
      <c r="P1799" s="4">
        <v>43</v>
      </c>
      <c r="Q1799" s="4">
        <v>232</v>
      </c>
      <c r="R1799" s="4">
        <v>0</v>
      </c>
      <c r="S1799" s="4">
        <v>12</v>
      </c>
      <c r="T1799" s="5">
        <v>66.129943502825</v>
      </c>
      <c r="U1799" s="29">
        <v>75</v>
      </c>
    </row>
    <row r="1800" spans="3:21" x14ac:dyDescent="0.25">
      <c r="C1800" s="112"/>
      <c r="D1800" s="107"/>
      <c r="E1800" s="9" t="s">
        <v>23</v>
      </c>
      <c r="F1800" s="12"/>
      <c r="G1800" s="8">
        <v>561</v>
      </c>
      <c r="H1800" s="16">
        <v>6</v>
      </c>
      <c r="I1800" s="1">
        <v>13</v>
      </c>
      <c r="J1800" s="1">
        <v>48</v>
      </c>
      <c r="K1800" s="1">
        <v>67</v>
      </c>
      <c r="L1800" s="1">
        <v>65</v>
      </c>
      <c r="M1800" s="1">
        <v>62</v>
      </c>
      <c r="N1800" s="1">
        <v>60</v>
      </c>
      <c r="O1800" s="1">
        <v>36</v>
      </c>
      <c r="P1800" s="1">
        <v>48</v>
      </c>
      <c r="Q1800" s="1">
        <v>139</v>
      </c>
      <c r="R1800" s="1">
        <v>0</v>
      </c>
      <c r="S1800" s="1">
        <v>17</v>
      </c>
      <c r="T1800" s="2">
        <v>54.540441176470999</v>
      </c>
      <c r="U1800" s="17">
        <v>55</v>
      </c>
    </row>
    <row r="1801" spans="3:21" x14ac:dyDescent="0.25">
      <c r="C1801" s="108" t="s">
        <v>24</v>
      </c>
      <c r="D1801" s="108" t="s">
        <v>25</v>
      </c>
      <c r="E1801" s="10" t="s">
        <v>26</v>
      </c>
      <c r="F1801" s="11"/>
      <c r="G1801" s="14">
        <v>261</v>
      </c>
      <c r="H1801" s="25">
        <v>3</v>
      </c>
      <c r="I1801" s="4">
        <v>12</v>
      </c>
      <c r="J1801" s="4">
        <v>26</v>
      </c>
      <c r="K1801" s="4">
        <v>32</v>
      </c>
      <c r="L1801" s="4">
        <v>20</v>
      </c>
      <c r="M1801" s="4">
        <v>21</v>
      </c>
      <c r="N1801" s="4">
        <v>23</v>
      </c>
      <c r="O1801" s="4">
        <v>13</v>
      </c>
      <c r="P1801" s="4">
        <v>15</v>
      </c>
      <c r="Q1801" s="4">
        <v>91</v>
      </c>
      <c r="R1801" s="4">
        <v>0</v>
      </c>
      <c r="S1801" s="4">
        <v>5</v>
      </c>
      <c r="T1801" s="5">
        <v>56.97265625</v>
      </c>
      <c r="U1801" s="29">
        <v>55</v>
      </c>
    </row>
    <row r="1802" spans="3:21" x14ac:dyDescent="0.25">
      <c r="C1802" s="112"/>
      <c r="D1802" s="109"/>
      <c r="E1802" s="9" t="s">
        <v>27</v>
      </c>
      <c r="F1802" s="12"/>
      <c r="G1802" s="8">
        <v>267</v>
      </c>
      <c r="H1802" s="16">
        <v>1</v>
      </c>
      <c r="I1802" s="1">
        <v>0</v>
      </c>
      <c r="J1802" s="1">
        <v>8</v>
      </c>
      <c r="K1802" s="1">
        <v>30</v>
      </c>
      <c r="L1802" s="1">
        <v>37</v>
      </c>
      <c r="M1802" s="1">
        <v>26</v>
      </c>
      <c r="N1802" s="1">
        <v>27</v>
      </c>
      <c r="O1802" s="1">
        <v>13</v>
      </c>
      <c r="P1802" s="1">
        <v>28</v>
      </c>
      <c r="Q1802" s="1">
        <v>90</v>
      </c>
      <c r="R1802" s="1">
        <v>0</v>
      </c>
      <c r="S1802" s="1">
        <v>7</v>
      </c>
      <c r="T1802" s="2">
        <v>61.894230769231001</v>
      </c>
      <c r="U1802" s="17">
        <v>65</v>
      </c>
    </row>
    <row r="1803" spans="3:21" x14ac:dyDescent="0.25">
      <c r="C1803" s="112"/>
      <c r="D1803" s="109"/>
      <c r="E1803" s="9" t="s">
        <v>28</v>
      </c>
      <c r="F1803" s="12"/>
      <c r="G1803" s="8">
        <v>261</v>
      </c>
      <c r="H1803" s="16">
        <v>1</v>
      </c>
      <c r="I1803" s="1">
        <v>2</v>
      </c>
      <c r="J1803" s="1">
        <v>17</v>
      </c>
      <c r="K1803" s="1">
        <v>21</v>
      </c>
      <c r="L1803" s="1">
        <v>25</v>
      </c>
      <c r="M1803" s="1">
        <v>25</v>
      </c>
      <c r="N1803" s="1">
        <v>28</v>
      </c>
      <c r="O1803" s="1">
        <v>29</v>
      </c>
      <c r="P1803" s="1">
        <v>25</v>
      </c>
      <c r="Q1803" s="1">
        <v>82</v>
      </c>
      <c r="R1803" s="1">
        <v>0</v>
      </c>
      <c r="S1803" s="1">
        <v>6</v>
      </c>
      <c r="T1803" s="2">
        <v>61.5</v>
      </c>
      <c r="U1803" s="17">
        <v>65</v>
      </c>
    </row>
    <row r="1804" spans="3:21" x14ac:dyDescent="0.25">
      <c r="C1804" s="112"/>
      <c r="D1804" s="109"/>
      <c r="E1804" s="9" t="s">
        <v>29</v>
      </c>
      <c r="F1804" s="12"/>
      <c r="G1804" s="8">
        <v>195</v>
      </c>
      <c r="H1804" s="16">
        <v>3</v>
      </c>
      <c r="I1804" s="1">
        <v>2</v>
      </c>
      <c r="J1804" s="1">
        <v>14</v>
      </c>
      <c r="K1804" s="1">
        <v>11</v>
      </c>
      <c r="L1804" s="1">
        <v>21</v>
      </c>
      <c r="M1804" s="1">
        <v>23</v>
      </c>
      <c r="N1804" s="1">
        <v>22</v>
      </c>
      <c r="O1804" s="1">
        <v>10</v>
      </c>
      <c r="P1804" s="1">
        <v>17</v>
      </c>
      <c r="Q1804" s="1">
        <v>69</v>
      </c>
      <c r="R1804" s="1">
        <v>0</v>
      </c>
      <c r="S1804" s="1">
        <v>3</v>
      </c>
      <c r="T1804" s="2">
        <v>61.432291666666998</v>
      </c>
      <c r="U1804" s="17">
        <v>60</v>
      </c>
    </row>
    <row r="1805" spans="3:21" x14ac:dyDescent="0.25">
      <c r="C1805" s="112"/>
      <c r="D1805" s="109"/>
      <c r="E1805" s="9" t="s">
        <v>30</v>
      </c>
      <c r="F1805" s="12"/>
      <c r="G1805" s="8">
        <v>120</v>
      </c>
      <c r="H1805" s="16">
        <v>1</v>
      </c>
      <c r="I1805" s="1">
        <v>0</v>
      </c>
      <c r="J1805" s="1">
        <v>7</v>
      </c>
      <c r="K1805" s="1">
        <v>15</v>
      </c>
      <c r="L1805" s="1">
        <v>13</v>
      </c>
      <c r="M1805" s="1">
        <v>13</v>
      </c>
      <c r="N1805" s="1">
        <v>12</v>
      </c>
      <c r="O1805" s="1">
        <v>6</v>
      </c>
      <c r="P1805" s="1">
        <v>6</v>
      </c>
      <c r="Q1805" s="1">
        <v>39</v>
      </c>
      <c r="R1805" s="1">
        <v>0</v>
      </c>
      <c r="S1805" s="1">
        <v>8</v>
      </c>
      <c r="T1805" s="2">
        <v>59.196428571429003</v>
      </c>
      <c r="U1805" s="17">
        <v>55</v>
      </c>
    </row>
    <row r="1806" spans="3:21" x14ac:dyDescent="0.25">
      <c r="C1806" s="112"/>
      <c r="D1806" s="109"/>
      <c r="E1806" s="9" t="s">
        <v>31</v>
      </c>
      <c r="F1806" s="12"/>
      <c r="G1806" s="8">
        <v>843</v>
      </c>
      <c r="H1806" s="16">
        <v>6</v>
      </c>
      <c r="I1806" s="1">
        <v>4</v>
      </c>
      <c r="J1806" s="1">
        <v>46</v>
      </c>
      <c r="K1806" s="1">
        <v>77</v>
      </c>
      <c r="L1806" s="1">
        <v>96</v>
      </c>
      <c r="M1806" s="1">
        <v>87</v>
      </c>
      <c r="N1806" s="1">
        <v>89</v>
      </c>
      <c r="O1806" s="1">
        <v>58</v>
      </c>
      <c r="P1806" s="1">
        <v>76</v>
      </c>
      <c r="Q1806" s="1">
        <v>280</v>
      </c>
      <c r="R1806" s="1">
        <v>0</v>
      </c>
      <c r="S1806" s="1">
        <v>24</v>
      </c>
      <c r="T1806" s="2">
        <v>61.294261294260998</v>
      </c>
      <c r="U1806" s="17">
        <v>65</v>
      </c>
    </row>
    <row r="1807" spans="3:21" x14ac:dyDescent="0.25">
      <c r="C1807" s="112"/>
      <c r="D1807" s="109"/>
      <c r="E1807" s="9" t="s">
        <v>32</v>
      </c>
      <c r="F1807" s="12"/>
      <c r="G1807" s="8">
        <v>315</v>
      </c>
      <c r="H1807" s="16">
        <v>4</v>
      </c>
      <c r="I1807" s="1">
        <v>2</v>
      </c>
      <c r="J1807" s="1">
        <v>21</v>
      </c>
      <c r="K1807" s="1">
        <v>26</v>
      </c>
      <c r="L1807" s="1">
        <v>34</v>
      </c>
      <c r="M1807" s="1">
        <v>36</v>
      </c>
      <c r="N1807" s="1">
        <v>34</v>
      </c>
      <c r="O1807" s="1">
        <v>16</v>
      </c>
      <c r="P1807" s="1">
        <v>23</v>
      </c>
      <c r="Q1807" s="1">
        <v>108</v>
      </c>
      <c r="R1807" s="1">
        <v>0</v>
      </c>
      <c r="S1807" s="1">
        <v>11</v>
      </c>
      <c r="T1807" s="2">
        <v>60.608552631579002</v>
      </c>
      <c r="U1807" s="17">
        <v>55</v>
      </c>
    </row>
    <row r="1808" spans="3:21" x14ac:dyDescent="0.25">
      <c r="C1808" s="112"/>
      <c r="D1808" s="108" t="s">
        <v>22</v>
      </c>
      <c r="E1808" s="10" t="s">
        <v>26</v>
      </c>
      <c r="F1808" s="11"/>
      <c r="G1808" s="14">
        <v>120</v>
      </c>
      <c r="H1808" s="25">
        <v>0</v>
      </c>
      <c r="I1808" s="4">
        <v>3</v>
      </c>
      <c r="J1808" s="4">
        <v>8</v>
      </c>
      <c r="K1808" s="4">
        <v>5</v>
      </c>
      <c r="L1808" s="4">
        <v>10</v>
      </c>
      <c r="M1808" s="4">
        <v>9</v>
      </c>
      <c r="N1808" s="4">
        <v>11</v>
      </c>
      <c r="O1808" s="4">
        <v>3</v>
      </c>
      <c r="P1808" s="4">
        <v>6</v>
      </c>
      <c r="Q1808" s="4">
        <v>64</v>
      </c>
      <c r="R1808" s="4">
        <v>0</v>
      </c>
      <c r="S1808" s="4">
        <v>1</v>
      </c>
      <c r="T1808" s="5">
        <v>68.844537815126003</v>
      </c>
      <c r="U1808" s="29">
        <v>92.5</v>
      </c>
    </row>
    <row r="1809" spans="3:21" x14ac:dyDescent="0.25">
      <c r="C1809" s="112"/>
      <c r="D1809" s="109"/>
      <c r="E1809" s="9" t="s">
        <v>27</v>
      </c>
      <c r="F1809" s="12"/>
      <c r="G1809" s="8">
        <v>159</v>
      </c>
      <c r="H1809" s="16">
        <v>1</v>
      </c>
      <c r="I1809" s="1">
        <v>0</v>
      </c>
      <c r="J1809" s="1">
        <v>6</v>
      </c>
      <c r="K1809" s="1">
        <v>16</v>
      </c>
      <c r="L1809" s="1">
        <v>23</v>
      </c>
      <c r="M1809" s="1">
        <v>16</v>
      </c>
      <c r="N1809" s="1">
        <v>13</v>
      </c>
      <c r="O1809" s="1">
        <v>10</v>
      </c>
      <c r="P1809" s="1">
        <v>15</v>
      </c>
      <c r="Q1809" s="1">
        <v>53</v>
      </c>
      <c r="R1809" s="1">
        <v>0</v>
      </c>
      <c r="S1809" s="1">
        <v>6</v>
      </c>
      <c r="T1809" s="2">
        <v>61.503267973855998</v>
      </c>
      <c r="U1809" s="17">
        <v>65</v>
      </c>
    </row>
    <row r="1810" spans="3:21" x14ac:dyDescent="0.25">
      <c r="C1810" s="112"/>
      <c r="D1810" s="109"/>
      <c r="E1810" s="9" t="s">
        <v>28</v>
      </c>
      <c r="F1810" s="12"/>
      <c r="G1810" s="8">
        <v>113</v>
      </c>
      <c r="H1810" s="16">
        <v>0</v>
      </c>
      <c r="I1810" s="1">
        <v>0</v>
      </c>
      <c r="J1810" s="1">
        <v>3</v>
      </c>
      <c r="K1810" s="1">
        <v>11</v>
      </c>
      <c r="L1810" s="1">
        <v>11</v>
      </c>
      <c r="M1810" s="1">
        <v>7</v>
      </c>
      <c r="N1810" s="1">
        <v>10</v>
      </c>
      <c r="O1810" s="1">
        <v>12</v>
      </c>
      <c r="P1810" s="1">
        <v>12</v>
      </c>
      <c r="Q1810" s="1">
        <v>45</v>
      </c>
      <c r="R1810" s="1">
        <v>0</v>
      </c>
      <c r="S1810" s="1">
        <v>2</v>
      </c>
      <c r="T1810" s="2">
        <v>66.779279279278995</v>
      </c>
      <c r="U1810" s="17">
        <v>75</v>
      </c>
    </row>
    <row r="1811" spans="3:21" x14ac:dyDescent="0.25">
      <c r="C1811" s="112"/>
      <c r="D1811" s="109"/>
      <c r="E1811" s="9" t="s">
        <v>29</v>
      </c>
      <c r="F1811" s="12"/>
      <c r="G1811" s="8">
        <v>94</v>
      </c>
      <c r="H1811" s="16">
        <v>2</v>
      </c>
      <c r="I1811" s="1">
        <v>0</v>
      </c>
      <c r="J1811" s="1">
        <v>6</v>
      </c>
      <c r="K1811" s="1">
        <v>5</v>
      </c>
      <c r="L1811" s="1">
        <v>4</v>
      </c>
      <c r="M1811" s="1">
        <v>9</v>
      </c>
      <c r="N1811" s="1">
        <v>10</v>
      </c>
      <c r="O1811" s="1">
        <v>6</v>
      </c>
      <c r="P1811" s="1">
        <v>7</v>
      </c>
      <c r="Q1811" s="1">
        <v>44</v>
      </c>
      <c r="R1811" s="1">
        <v>0</v>
      </c>
      <c r="S1811" s="1">
        <v>1</v>
      </c>
      <c r="T1811" s="2">
        <v>67.741935483871003</v>
      </c>
      <c r="U1811" s="17">
        <v>75</v>
      </c>
    </row>
    <row r="1812" spans="3:21" x14ac:dyDescent="0.25">
      <c r="C1812" s="112"/>
      <c r="D1812" s="109"/>
      <c r="E1812" s="9" t="s">
        <v>30</v>
      </c>
      <c r="F1812" s="12"/>
      <c r="G1812" s="8">
        <v>57</v>
      </c>
      <c r="H1812" s="16">
        <v>0</v>
      </c>
      <c r="I1812" s="1">
        <v>0</v>
      </c>
      <c r="J1812" s="1">
        <v>1</v>
      </c>
      <c r="K1812" s="1">
        <v>5</v>
      </c>
      <c r="L1812" s="1">
        <v>3</v>
      </c>
      <c r="M1812" s="1">
        <v>5</v>
      </c>
      <c r="N1812" s="1">
        <v>8</v>
      </c>
      <c r="O1812" s="1">
        <v>4</v>
      </c>
      <c r="P1812" s="1">
        <v>3</v>
      </c>
      <c r="Q1812" s="1">
        <v>26</v>
      </c>
      <c r="R1812" s="1">
        <v>0</v>
      </c>
      <c r="S1812" s="1">
        <v>2</v>
      </c>
      <c r="T1812" s="2">
        <v>69.090909090908994</v>
      </c>
      <c r="U1812" s="17">
        <v>75</v>
      </c>
    </row>
    <row r="1813" spans="3:21" x14ac:dyDescent="0.25">
      <c r="C1813" s="112"/>
      <c r="D1813" s="109"/>
      <c r="E1813" s="9" t="s">
        <v>31</v>
      </c>
      <c r="F1813" s="12"/>
      <c r="G1813" s="8">
        <v>423</v>
      </c>
      <c r="H1813" s="16">
        <v>3</v>
      </c>
      <c r="I1813" s="1">
        <v>0</v>
      </c>
      <c r="J1813" s="1">
        <v>16</v>
      </c>
      <c r="K1813" s="1">
        <v>37</v>
      </c>
      <c r="L1813" s="1">
        <v>41</v>
      </c>
      <c r="M1813" s="1">
        <v>37</v>
      </c>
      <c r="N1813" s="1">
        <v>41</v>
      </c>
      <c r="O1813" s="1">
        <v>32</v>
      </c>
      <c r="P1813" s="1">
        <v>37</v>
      </c>
      <c r="Q1813" s="1">
        <v>168</v>
      </c>
      <c r="R1813" s="1">
        <v>0</v>
      </c>
      <c r="S1813" s="1">
        <v>11</v>
      </c>
      <c r="T1813" s="2">
        <v>65.345873786408006</v>
      </c>
      <c r="U1813" s="17">
        <v>65</v>
      </c>
    </row>
    <row r="1814" spans="3:21" x14ac:dyDescent="0.25">
      <c r="C1814" s="112"/>
      <c r="D1814" s="109"/>
      <c r="E1814" s="9" t="s">
        <v>32</v>
      </c>
      <c r="F1814" s="12"/>
      <c r="G1814" s="8">
        <v>151</v>
      </c>
      <c r="H1814" s="16">
        <v>2</v>
      </c>
      <c r="I1814" s="1">
        <v>0</v>
      </c>
      <c r="J1814" s="1">
        <v>7</v>
      </c>
      <c r="K1814" s="1">
        <v>10</v>
      </c>
      <c r="L1814" s="1">
        <v>7</v>
      </c>
      <c r="M1814" s="1">
        <v>14</v>
      </c>
      <c r="N1814" s="1">
        <v>18</v>
      </c>
      <c r="O1814" s="1">
        <v>10</v>
      </c>
      <c r="P1814" s="1">
        <v>10</v>
      </c>
      <c r="Q1814" s="1">
        <v>70</v>
      </c>
      <c r="R1814" s="1">
        <v>0</v>
      </c>
      <c r="S1814" s="1">
        <v>3</v>
      </c>
      <c r="T1814" s="2">
        <v>68.243243243243001</v>
      </c>
      <c r="U1814" s="17">
        <v>75</v>
      </c>
    </row>
    <row r="1815" spans="3:21" x14ac:dyDescent="0.25">
      <c r="C1815" s="112"/>
      <c r="D1815" s="108" t="s">
        <v>23</v>
      </c>
      <c r="E1815" s="10" t="s">
        <v>26</v>
      </c>
      <c r="F1815" s="11"/>
      <c r="G1815" s="14">
        <v>141</v>
      </c>
      <c r="H1815" s="25">
        <v>3</v>
      </c>
      <c r="I1815" s="4">
        <v>9</v>
      </c>
      <c r="J1815" s="4">
        <v>18</v>
      </c>
      <c r="K1815" s="4">
        <v>27</v>
      </c>
      <c r="L1815" s="4">
        <v>10</v>
      </c>
      <c r="M1815" s="4">
        <v>12</v>
      </c>
      <c r="N1815" s="4">
        <v>12</v>
      </c>
      <c r="O1815" s="4">
        <v>10</v>
      </c>
      <c r="P1815" s="4">
        <v>9</v>
      </c>
      <c r="Q1815" s="4">
        <v>27</v>
      </c>
      <c r="R1815" s="4">
        <v>0</v>
      </c>
      <c r="S1815" s="4">
        <v>4</v>
      </c>
      <c r="T1815" s="5">
        <v>46.660583941605999</v>
      </c>
      <c r="U1815" s="29">
        <v>45</v>
      </c>
    </row>
    <row r="1816" spans="3:21" x14ac:dyDescent="0.25">
      <c r="C1816" s="112"/>
      <c r="D1816" s="109"/>
      <c r="E1816" s="9" t="s">
        <v>27</v>
      </c>
      <c r="F1816" s="12"/>
      <c r="G1816" s="8">
        <v>108</v>
      </c>
      <c r="H1816" s="16">
        <v>0</v>
      </c>
      <c r="I1816" s="1">
        <v>0</v>
      </c>
      <c r="J1816" s="1">
        <v>2</v>
      </c>
      <c r="K1816" s="1">
        <v>14</v>
      </c>
      <c r="L1816" s="1">
        <v>14</v>
      </c>
      <c r="M1816" s="1">
        <v>10</v>
      </c>
      <c r="N1816" s="1">
        <v>14</v>
      </c>
      <c r="O1816" s="1">
        <v>3</v>
      </c>
      <c r="P1816" s="1">
        <v>13</v>
      </c>
      <c r="Q1816" s="1">
        <v>37</v>
      </c>
      <c r="R1816" s="1">
        <v>0</v>
      </c>
      <c r="S1816" s="1">
        <v>1</v>
      </c>
      <c r="T1816" s="2">
        <v>62.453271028037001</v>
      </c>
      <c r="U1816" s="17">
        <v>55</v>
      </c>
    </row>
    <row r="1817" spans="3:21" x14ac:dyDescent="0.25">
      <c r="C1817" s="112"/>
      <c r="D1817" s="109"/>
      <c r="E1817" s="9" t="s">
        <v>28</v>
      </c>
      <c r="F1817" s="12"/>
      <c r="G1817" s="8">
        <v>148</v>
      </c>
      <c r="H1817" s="16">
        <v>1</v>
      </c>
      <c r="I1817" s="1">
        <v>2</v>
      </c>
      <c r="J1817" s="1">
        <v>14</v>
      </c>
      <c r="K1817" s="1">
        <v>10</v>
      </c>
      <c r="L1817" s="1">
        <v>14</v>
      </c>
      <c r="M1817" s="1">
        <v>18</v>
      </c>
      <c r="N1817" s="1">
        <v>18</v>
      </c>
      <c r="O1817" s="1">
        <v>17</v>
      </c>
      <c r="P1817" s="1">
        <v>13</v>
      </c>
      <c r="Q1817" s="1">
        <v>37</v>
      </c>
      <c r="R1817" s="1">
        <v>0</v>
      </c>
      <c r="S1817" s="1">
        <v>4</v>
      </c>
      <c r="T1817" s="2">
        <v>57.430555555555998</v>
      </c>
      <c r="U1817" s="17">
        <v>55</v>
      </c>
    </row>
    <row r="1818" spans="3:21" x14ac:dyDescent="0.25">
      <c r="C1818" s="112"/>
      <c r="D1818" s="109"/>
      <c r="E1818" s="9" t="s">
        <v>29</v>
      </c>
      <c r="F1818" s="12"/>
      <c r="G1818" s="8">
        <v>101</v>
      </c>
      <c r="H1818" s="16">
        <v>1</v>
      </c>
      <c r="I1818" s="1">
        <v>2</v>
      </c>
      <c r="J1818" s="1">
        <v>8</v>
      </c>
      <c r="K1818" s="1">
        <v>6</v>
      </c>
      <c r="L1818" s="1">
        <v>17</v>
      </c>
      <c r="M1818" s="1">
        <v>14</v>
      </c>
      <c r="N1818" s="1">
        <v>12</v>
      </c>
      <c r="O1818" s="1">
        <v>4</v>
      </c>
      <c r="P1818" s="1">
        <v>10</v>
      </c>
      <c r="Q1818" s="1">
        <v>25</v>
      </c>
      <c r="R1818" s="1">
        <v>0</v>
      </c>
      <c r="S1818" s="1">
        <v>2</v>
      </c>
      <c r="T1818" s="2">
        <v>55.505050505051003</v>
      </c>
      <c r="U1818" s="17">
        <v>55</v>
      </c>
    </row>
    <row r="1819" spans="3:21" x14ac:dyDescent="0.25">
      <c r="C1819" s="112"/>
      <c r="D1819" s="109"/>
      <c r="E1819" s="9" t="s">
        <v>30</v>
      </c>
      <c r="F1819" s="12"/>
      <c r="G1819" s="8">
        <v>63</v>
      </c>
      <c r="H1819" s="16">
        <v>1</v>
      </c>
      <c r="I1819" s="1">
        <v>0</v>
      </c>
      <c r="J1819" s="1">
        <v>6</v>
      </c>
      <c r="K1819" s="1">
        <v>10</v>
      </c>
      <c r="L1819" s="1">
        <v>10</v>
      </c>
      <c r="M1819" s="1">
        <v>8</v>
      </c>
      <c r="N1819" s="1">
        <v>4</v>
      </c>
      <c r="O1819" s="1">
        <v>2</v>
      </c>
      <c r="P1819" s="1">
        <v>3</v>
      </c>
      <c r="Q1819" s="1">
        <v>13</v>
      </c>
      <c r="R1819" s="1">
        <v>0</v>
      </c>
      <c r="S1819" s="1">
        <v>6</v>
      </c>
      <c r="T1819" s="2">
        <v>49.649122807018003</v>
      </c>
      <c r="U1819" s="17">
        <v>45</v>
      </c>
    </row>
    <row r="1820" spans="3:21" x14ac:dyDescent="0.25">
      <c r="C1820" s="112"/>
      <c r="D1820" s="109"/>
      <c r="E1820" s="9" t="s">
        <v>31</v>
      </c>
      <c r="F1820" s="12"/>
      <c r="G1820" s="8">
        <v>420</v>
      </c>
      <c r="H1820" s="16">
        <v>3</v>
      </c>
      <c r="I1820" s="1">
        <v>4</v>
      </c>
      <c r="J1820" s="1">
        <v>30</v>
      </c>
      <c r="K1820" s="1">
        <v>40</v>
      </c>
      <c r="L1820" s="1">
        <v>55</v>
      </c>
      <c r="M1820" s="1">
        <v>50</v>
      </c>
      <c r="N1820" s="1">
        <v>48</v>
      </c>
      <c r="O1820" s="1">
        <v>26</v>
      </c>
      <c r="P1820" s="1">
        <v>39</v>
      </c>
      <c r="Q1820" s="1">
        <v>112</v>
      </c>
      <c r="R1820" s="1">
        <v>0</v>
      </c>
      <c r="S1820" s="1">
        <v>13</v>
      </c>
      <c r="T1820" s="2">
        <v>57.192874692875002</v>
      </c>
      <c r="U1820" s="17">
        <v>55</v>
      </c>
    </row>
    <row r="1821" spans="3:21" x14ac:dyDescent="0.25">
      <c r="C1821" s="112"/>
      <c r="D1821" s="109"/>
      <c r="E1821" s="9" t="s">
        <v>32</v>
      </c>
      <c r="F1821" s="12"/>
      <c r="G1821" s="8">
        <v>164</v>
      </c>
      <c r="H1821" s="16">
        <v>2</v>
      </c>
      <c r="I1821" s="1">
        <v>2</v>
      </c>
      <c r="J1821" s="1">
        <v>14</v>
      </c>
      <c r="K1821" s="1">
        <v>16</v>
      </c>
      <c r="L1821" s="1">
        <v>27</v>
      </c>
      <c r="M1821" s="1">
        <v>22</v>
      </c>
      <c r="N1821" s="1">
        <v>16</v>
      </c>
      <c r="O1821" s="1">
        <v>6</v>
      </c>
      <c r="P1821" s="1">
        <v>13</v>
      </c>
      <c r="Q1821" s="1">
        <v>38</v>
      </c>
      <c r="R1821" s="1">
        <v>0</v>
      </c>
      <c r="S1821" s="1">
        <v>8</v>
      </c>
      <c r="T1821" s="2">
        <v>53.365384615384997</v>
      </c>
      <c r="U1821" s="17">
        <v>45</v>
      </c>
    </row>
    <row r="1822" spans="3:21" ht="25.2" x14ac:dyDescent="0.25">
      <c r="C1822" s="108" t="s">
        <v>33</v>
      </c>
      <c r="D1822" s="108" t="s">
        <v>25</v>
      </c>
      <c r="E1822" s="10" t="s">
        <v>34</v>
      </c>
      <c r="F1822" s="11"/>
      <c r="G1822" s="14">
        <v>93</v>
      </c>
      <c r="H1822" s="25">
        <v>2</v>
      </c>
      <c r="I1822" s="4">
        <v>5</v>
      </c>
      <c r="J1822" s="4">
        <v>14</v>
      </c>
      <c r="K1822" s="4">
        <v>16</v>
      </c>
      <c r="L1822" s="4">
        <v>16</v>
      </c>
      <c r="M1822" s="4">
        <v>12</v>
      </c>
      <c r="N1822" s="4">
        <v>5</v>
      </c>
      <c r="O1822" s="4">
        <v>4</v>
      </c>
      <c r="P1822" s="4">
        <v>5</v>
      </c>
      <c r="Q1822" s="4">
        <v>9</v>
      </c>
      <c r="R1822" s="4">
        <v>0</v>
      </c>
      <c r="S1822" s="4">
        <v>5</v>
      </c>
      <c r="T1822" s="5">
        <v>39.715909090909001</v>
      </c>
      <c r="U1822" s="29">
        <v>35</v>
      </c>
    </row>
    <row r="1823" spans="3:21" ht="25.2" x14ac:dyDescent="0.25">
      <c r="C1823" s="112"/>
      <c r="D1823" s="109"/>
      <c r="E1823" s="9" t="s">
        <v>35</v>
      </c>
      <c r="F1823" s="12"/>
      <c r="G1823" s="8">
        <v>623</v>
      </c>
      <c r="H1823" s="16">
        <v>2</v>
      </c>
      <c r="I1823" s="1">
        <v>3</v>
      </c>
      <c r="J1823" s="1">
        <v>16</v>
      </c>
      <c r="K1823" s="1">
        <v>32</v>
      </c>
      <c r="L1823" s="1">
        <v>36</v>
      </c>
      <c r="M1823" s="1">
        <v>48</v>
      </c>
      <c r="N1823" s="1">
        <v>67</v>
      </c>
      <c r="O1823" s="1">
        <v>42</v>
      </c>
      <c r="P1823" s="1">
        <v>66</v>
      </c>
      <c r="Q1823" s="1">
        <v>295</v>
      </c>
      <c r="R1823" s="1">
        <v>0</v>
      </c>
      <c r="S1823" s="1">
        <v>16</v>
      </c>
      <c r="T1823" s="2">
        <v>71.070840197693997</v>
      </c>
      <c r="U1823" s="17">
        <v>75</v>
      </c>
    </row>
    <row r="1824" spans="3:21" ht="25.2" x14ac:dyDescent="0.25">
      <c r="C1824" s="112"/>
      <c r="D1824" s="109"/>
      <c r="E1824" s="9" t="s">
        <v>36</v>
      </c>
      <c r="F1824" s="12"/>
      <c r="G1824" s="8">
        <v>207</v>
      </c>
      <c r="H1824" s="16">
        <v>2</v>
      </c>
      <c r="I1824" s="1">
        <v>4</v>
      </c>
      <c r="J1824" s="1">
        <v>23</v>
      </c>
      <c r="K1824" s="1">
        <v>31</v>
      </c>
      <c r="L1824" s="1">
        <v>35</v>
      </c>
      <c r="M1824" s="1">
        <v>26</v>
      </c>
      <c r="N1824" s="1">
        <v>23</v>
      </c>
      <c r="O1824" s="1">
        <v>16</v>
      </c>
      <c r="P1824" s="1">
        <v>10</v>
      </c>
      <c r="Q1824" s="1">
        <v>36</v>
      </c>
      <c r="R1824" s="1">
        <v>0</v>
      </c>
      <c r="S1824" s="1">
        <v>1</v>
      </c>
      <c r="T1824" s="2">
        <v>48.228155339806001</v>
      </c>
      <c r="U1824" s="17">
        <v>45</v>
      </c>
    </row>
    <row r="1825" spans="3:21" ht="25.2" x14ac:dyDescent="0.25">
      <c r="C1825" s="112"/>
      <c r="D1825" s="109"/>
      <c r="E1825" s="9" t="s">
        <v>37</v>
      </c>
      <c r="F1825" s="12"/>
      <c r="G1825" s="8">
        <v>178</v>
      </c>
      <c r="H1825" s="16">
        <v>3</v>
      </c>
      <c r="I1825" s="1">
        <v>4</v>
      </c>
      <c r="J1825" s="1">
        <v>19</v>
      </c>
      <c r="K1825" s="1">
        <v>30</v>
      </c>
      <c r="L1825" s="1">
        <v>28</v>
      </c>
      <c r="M1825" s="1">
        <v>21</v>
      </c>
      <c r="N1825" s="1">
        <v>17</v>
      </c>
      <c r="O1825" s="1">
        <v>8</v>
      </c>
      <c r="P1825" s="1">
        <v>10</v>
      </c>
      <c r="Q1825" s="1">
        <v>31</v>
      </c>
      <c r="R1825" s="1">
        <v>0</v>
      </c>
      <c r="S1825" s="1">
        <v>7</v>
      </c>
      <c r="T1825" s="2">
        <v>47.192982456140001</v>
      </c>
      <c r="U1825" s="17">
        <v>45</v>
      </c>
    </row>
    <row r="1826" spans="3:21" x14ac:dyDescent="0.25">
      <c r="C1826" s="112"/>
      <c r="D1826" s="109"/>
      <c r="E1826" s="9" t="s">
        <v>38</v>
      </c>
      <c r="F1826" s="12"/>
      <c r="G1826" s="13">
        <v>3</v>
      </c>
      <c r="H1826" s="24">
        <v>0</v>
      </c>
      <c r="I1826" s="3">
        <v>0</v>
      </c>
      <c r="J1826" s="3">
        <v>0</v>
      </c>
      <c r="K1826" s="3">
        <v>0</v>
      </c>
      <c r="L1826" s="3">
        <v>1</v>
      </c>
      <c r="M1826" s="3">
        <v>1</v>
      </c>
      <c r="N1826" s="3">
        <v>0</v>
      </c>
      <c r="O1826" s="3">
        <v>1</v>
      </c>
      <c r="P1826" s="3">
        <v>0</v>
      </c>
      <c r="Q1826" s="3">
        <v>0</v>
      </c>
      <c r="R1826" s="3">
        <v>0</v>
      </c>
      <c r="S1826" s="3">
        <v>0</v>
      </c>
      <c r="T1826" s="6">
        <v>48.333333333333002</v>
      </c>
      <c r="U1826" s="33">
        <v>45</v>
      </c>
    </row>
    <row r="1827" spans="3:21" ht="25.2" x14ac:dyDescent="0.25">
      <c r="C1827" s="112"/>
      <c r="D1827" s="108" t="s">
        <v>22</v>
      </c>
      <c r="E1827" s="10" t="s">
        <v>34</v>
      </c>
      <c r="F1827" s="11"/>
      <c r="G1827" s="40">
        <v>48</v>
      </c>
      <c r="H1827" s="44">
        <v>0</v>
      </c>
      <c r="I1827" s="19">
        <v>1</v>
      </c>
      <c r="J1827" s="19">
        <v>7</v>
      </c>
      <c r="K1827" s="19">
        <v>10</v>
      </c>
      <c r="L1827" s="19">
        <v>10</v>
      </c>
      <c r="M1827" s="19">
        <v>5</v>
      </c>
      <c r="N1827" s="19">
        <v>2</v>
      </c>
      <c r="O1827" s="19">
        <v>2</v>
      </c>
      <c r="P1827" s="19">
        <v>2</v>
      </c>
      <c r="Q1827" s="19">
        <v>7</v>
      </c>
      <c r="R1827" s="19">
        <v>0</v>
      </c>
      <c r="S1827" s="19">
        <v>2</v>
      </c>
      <c r="T1827" s="23">
        <v>42.934782608695997</v>
      </c>
      <c r="U1827" s="63">
        <v>35</v>
      </c>
    </row>
    <row r="1828" spans="3:21" ht="25.2" x14ac:dyDescent="0.25">
      <c r="C1828" s="112"/>
      <c r="D1828" s="109"/>
      <c r="E1828" s="9" t="s">
        <v>35</v>
      </c>
      <c r="F1828" s="12"/>
      <c r="G1828" s="8">
        <v>365</v>
      </c>
      <c r="H1828" s="16">
        <v>0</v>
      </c>
      <c r="I1828" s="1">
        <v>0</v>
      </c>
      <c r="J1828" s="1">
        <v>8</v>
      </c>
      <c r="K1828" s="1">
        <v>15</v>
      </c>
      <c r="L1828" s="1">
        <v>21</v>
      </c>
      <c r="M1828" s="1">
        <v>26</v>
      </c>
      <c r="N1828" s="1">
        <v>33</v>
      </c>
      <c r="O1828" s="1">
        <v>23</v>
      </c>
      <c r="P1828" s="1">
        <v>36</v>
      </c>
      <c r="Q1828" s="1">
        <v>193</v>
      </c>
      <c r="R1828" s="1">
        <v>0</v>
      </c>
      <c r="S1828" s="1">
        <v>10</v>
      </c>
      <c r="T1828" s="2">
        <v>73.978873239436993</v>
      </c>
      <c r="U1828" s="17">
        <v>92.5</v>
      </c>
    </row>
    <row r="1829" spans="3:21" ht="25.2" x14ac:dyDescent="0.25">
      <c r="C1829" s="112"/>
      <c r="D1829" s="109"/>
      <c r="E1829" s="9" t="s">
        <v>36</v>
      </c>
      <c r="F1829" s="12"/>
      <c r="G1829" s="8">
        <v>80</v>
      </c>
      <c r="H1829" s="16">
        <v>1</v>
      </c>
      <c r="I1829" s="1">
        <v>2</v>
      </c>
      <c r="J1829" s="1">
        <v>7</v>
      </c>
      <c r="K1829" s="1">
        <v>9</v>
      </c>
      <c r="L1829" s="1">
        <v>15</v>
      </c>
      <c r="M1829" s="1">
        <v>11</v>
      </c>
      <c r="N1829" s="1">
        <v>9</v>
      </c>
      <c r="O1829" s="1">
        <v>8</v>
      </c>
      <c r="P1829" s="1">
        <v>2</v>
      </c>
      <c r="Q1829" s="1">
        <v>16</v>
      </c>
      <c r="R1829" s="1">
        <v>0</v>
      </c>
      <c r="S1829" s="1">
        <v>0</v>
      </c>
      <c r="T1829" s="2">
        <v>50.15625</v>
      </c>
      <c r="U1829" s="17">
        <v>45</v>
      </c>
    </row>
    <row r="1830" spans="3:21" ht="25.2" x14ac:dyDescent="0.25">
      <c r="C1830" s="112"/>
      <c r="D1830" s="109"/>
      <c r="E1830" s="9" t="s">
        <v>37</v>
      </c>
      <c r="F1830" s="12"/>
      <c r="G1830" s="13">
        <v>49</v>
      </c>
      <c r="H1830" s="24">
        <v>2</v>
      </c>
      <c r="I1830" s="3">
        <v>0</v>
      </c>
      <c r="J1830" s="3">
        <v>2</v>
      </c>
      <c r="K1830" s="3">
        <v>8</v>
      </c>
      <c r="L1830" s="3">
        <v>4</v>
      </c>
      <c r="M1830" s="3">
        <v>4</v>
      </c>
      <c r="N1830" s="3">
        <v>8</v>
      </c>
      <c r="O1830" s="3">
        <v>2</v>
      </c>
      <c r="P1830" s="3">
        <v>3</v>
      </c>
      <c r="Q1830" s="3">
        <v>16</v>
      </c>
      <c r="R1830" s="3">
        <v>0</v>
      </c>
      <c r="S1830" s="3">
        <v>0</v>
      </c>
      <c r="T1830" s="6">
        <v>57.755102040815999</v>
      </c>
      <c r="U1830" s="33">
        <v>55</v>
      </c>
    </row>
    <row r="1831" spans="3:21" x14ac:dyDescent="0.25">
      <c r="C1831" s="112"/>
      <c r="D1831" s="109"/>
      <c r="E1831" s="9" t="s">
        <v>38</v>
      </c>
      <c r="F1831" s="12"/>
      <c r="G1831" s="13">
        <v>1</v>
      </c>
      <c r="H1831" s="24">
        <v>0</v>
      </c>
      <c r="I1831" s="3">
        <v>0</v>
      </c>
      <c r="J1831" s="3">
        <v>0</v>
      </c>
      <c r="K1831" s="3">
        <v>0</v>
      </c>
      <c r="L1831" s="3">
        <v>1</v>
      </c>
      <c r="M1831" s="3">
        <v>0</v>
      </c>
      <c r="N1831" s="3">
        <v>0</v>
      </c>
      <c r="O1831" s="3">
        <v>0</v>
      </c>
      <c r="P1831" s="3">
        <v>0</v>
      </c>
      <c r="Q1831" s="3">
        <v>0</v>
      </c>
      <c r="R1831" s="3">
        <v>0</v>
      </c>
      <c r="S1831" s="3">
        <v>0</v>
      </c>
      <c r="T1831" s="6">
        <v>35</v>
      </c>
      <c r="U1831" s="33">
        <v>35</v>
      </c>
    </row>
    <row r="1832" spans="3:21" ht="25.2" x14ac:dyDescent="0.25">
      <c r="C1832" s="112"/>
      <c r="D1832" s="108" t="s">
        <v>23</v>
      </c>
      <c r="E1832" s="10" t="s">
        <v>34</v>
      </c>
      <c r="F1832" s="11"/>
      <c r="G1832" s="40">
        <v>45</v>
      </c>
      <c r="H1832" s="44">
        <v>2</v>
      </c>
      <c r="I1832" s="19">
        <v>4</v>
      </c>
      <c r="J1832" s="19">
        <v>7</v>
      </c>
      <c r="K1832" s="19">
        <v>6</v>
      </c>
      <c r="L1832" s="19">
        <v>6</v>
      </c>
      <c r="M1832" s="19">
        <v>7</v>
      </c>
      <c r="N1832" s="19">
        <v>3</v>
      </c>
      <c r="O1832" s="19">
        <v>2</v>
      </c>
      <c r="P1832" s="19">
        <v>3</v>
      </c>
      <c r="Q1832" s="19">
        <v>2</v>
      </c>
      <c r="R1832" s="19">
        <v>0</v>
      </c>
      <c r="S1832" s="19">
        <v>3</v>
      </c>
      <c r="T1832" s="23">
        <v>36.190476190475998</v>
      </c>
      <c r="U1832" s="63">
        <v>35</v>
      </c>
    </row>
    <row r="1833" spans="3:21" ht="25.2" x14ac:dyDescent="0.25">
      <c r="C1833" s="112"/>
      <c r="D1833" s="109"/>
      <c r="E1833" s="9" t="s">
        <v>35</v>
      </c>
      <c r="F1833" s="12"/>
      <c r="G1833" s="8">
        <v>258</v>
      </c>
      <c r="H1833" s="16">
        <v>2</v>
      </c>
      <c r="I1833" s="1">
        <v>3</v>
      </c>
      <c r="J1833" s="1">
        <v>8</v>
      </c>
      <c r="K1833" s="1">
        <v>17</v>
      </c>
      <c r="L1833" s="1">
        <v>15</v>
      </c>
      <c r="M1833" s="1">
        <v>22</v>
      </c>
      <c r="N1833" s="1">
        <v>34</v>
      </c>
      <c r="O1833" s="1">
        <v>19</v>
      </c>
      <c r="P1833" s="1">
        <v>30</v>
      </c>
      <c r="Q1833" s="1">
        <v>102</v>
      </c>
      <c r="R1833" s="1">
        <v>0</v>
      </c>
      <c r="S1833" s="1">
        <v>6</v>
      </c>
      <c r="T1833" s="2">
        <v>66.974206349206</v>
      </c>
      <c r="U1833" s="17">
        <v>75</v>
      </c>
    </row>
    <row r="1834" spans="3:21" ht="25.2" x14ac:dyDescent="0.25">
      <c r="C1834" s="112"/>
      <c r="D1834" s="109"/>
      <c r="E1834" s="9" t="s">
        <v>36</v>
      </c>
      <c r="F1834" s="12"/>
      <c r="G1834" s="8">
        <v>127</v>
      </c>
      <c r="H1834" s="16">
        <v>1</v>
      </c>
      <c r="I1834" s="1">
        <v>2</v>
      </c>
      <c r="J1834" s="1">
        <v>16</v>
      </c>
      <c r="K1834" s="1">
        <v>22</v>
      </c>
      <c r="L1834" s="1">
        <v>20</v>
      </c>
      <c r="M1834" s="1">
        <v>15</v>
      </c>
      <c r="N1834" s="1">
        <v>14</v>
      </c>
      <c r="O1834" s="1">
        <v>8</v>
      </c>
      <c r="P1834" s="1">
        <v>8</v>
      </c>
      <c r="Q1834" s="1">
        <v>20</v>
      </c>
      <c r="R1834" s="1">
        <v>0</v>
      </c>
      <c r="S1834" s="1">
        <v>1</v>
      </c>
      <c r="T1834" s="2">
        <v>47.003968253967997</v>
      </c>
      <c r="U1834" s="17">
        <v>45</v>
      </c>
    </row>
    <row r="1835" spans="3:21" ht="25.2" x14ac:dyDescent="0.25">
      <c r="C1835" s="112"/>
      <c r="D1835" s="109"/>
      <c r="E1835" s="9" t="s">
        <v>37</v>
      </c>
      <c r="F1835" s="12"/>
      <c r="G1835" s="8">
        <v>129</v>
      </c>
      <c r="H1835" s="16">
        <v>1</v>
      </c>
      <c r="I1835" s="1">
        <v>4</v>
      </c>
      <c r="J1835" s="1">
        <v>17</v>
      </c>
      <c r="K1835" s="1">
        <v>22</v>
      </c>
      <c r="L1835" s="1">
        <v>24</v>
      </c>
      <c r="M1835" s="1">
        <v>17</v>
      </c>
      <c r="N1835" s="1">
        <v>9</v>
      </c>
      <c r="O1835" s="1">
        <v>6</v>
      </c>
      <c r="P1835" s="1">
        <v>7</v>
      </c>
      <c r="Q1835" s="1">
        <v>15</v>
      </c>
      <c r="R1835" s="1">
        <v>0</v>
      </c>
      <c r="S1835" s="1">
        <v>7</v>
      </c>
      <c r="T1835" s="2">
        <v>42.950819672130997</v>
      </c>
      <c r="U1835" s="17">
        <v>35</v>
      </c>
    </row>
    <row r="1836" spans="3:21" x14ac:dyDescent="0.25">
      <c r="C1836" s="112"/>
      <c r="D1836" s="109"/>
      <c r="E1836" s="9" t="s">
        <v>38</v>
      </c>
      <c r="F1836" s="12"/>
      <c r="G1836" s="13">
        <v>2</v>
      </c>
      <c r="H1836" s="24">
        <v>0</v>
      </c>
      <c r="I1836" s="3">
        <v>0</v>
      </c>
      <c r="J1836" s="3">
        <v>0</v>
      </c>
      <c r="K1836" s="3">
        <v>0</v>
      </c>
      <c r="L1836" s="3">
        <v>0</v>
      </c>
      <c r="M1836" s="3">
        <v>1</v>
      </c>
      <c r="N1836" s="3">
        <v>0</v>
      </c>
      <c r="O1836" s="3">
        <v>1</v>
      </c>
      <c r="P1836" s="3">
        <v>0</v>
      </c>
      <c r="Q1836" s="3">
        <v>0</v>
      </c>
      <c r="R1836" s="3">
        <v>0</v>
      </c>
      <c r="S1836" s="3">
        <v>0</v>
      </c>
      <c r="T1836" s="6">
        <v>55</v>
      </c>
      <c r="U1836" s="33">
        <v>55</v>
      </c>
    </row>
    <row r="1837" spans="3:21" ht="25.2" x14ac:dyDescent="0.25">
      <c r="C1837" s="108" t="s">
        <v>39</v>
      </c>
      <c r="D1837" s="108" t="s">
        <v>25</v>
      </c>
      <c r="E1837" s="10" t="s">
        <v>40</v>
      </c>
      <c r="F1837" s="11"/>
      <c r="G1837" s="14">
        <v>320</v>
      </c>
      <c r="H1837" s="25">
        <v>5</v>
      </c>
      <c r="I1837" s="4">
        <v>6</v>
      </c>
      <c r="J1837" s="4">
        <v>43</v>
      </c>
      <c r="K1837" s="4">
        <v>47</v>
      </c>
      <c r="L1837" s="4">
        <v>49</v>
      </c>
      <c r="M1837" s="4">
        <v>42</v>
      </c>
      <c r="N1837" s="4">
        <v>35</v>
      </c>
      <c r="O1837" s="4">
        <v>19</v>
      </c>
      <c r="P1837" s="4">
        <v>18</v>
      </c>
      <c r="Q1837" s="4">
        <v>47</v>
      </c>
      <c r="R1837" s="4">
        <v>0</v>
      </c>
      <c r="S1837" s="4">
        <v>9</v>
      </c>
      <c r="T1837" s="5">
        <v>46.109324758842</v>
      </c>
      <c r="U1837" s="29">
        <v>45</v>
      </c>
    </row>
    <row r="1838" spans="3:21" ht="25.2" x14ac:dyDescent="0.25">
      <c r="C1838" s="112"/>
      <c r="D1838" s="109"/>
      <c r="E1838" s="9" t="s">
        <v>41</v>
      </c>
      <c r="F1838" s="12"/>
      <c r="G1838" s="8">
        <v>604</v>
      </c>
      <c r="H1838" s="16">
        <v>2</v>
      </c>
      <c r="I1838" s="1">
        <v>3</v>
      </c>
      <c r="J1838" s="1">
        <v>15</v>
      </c>
      <c r="K1838" s="1">
        <v>31</v>
      </c>
      <c r="L1838" s="1">
        <v>34</v>
      </c>
      <c r="M1838" s="1">
        <v>46</v>
      </c>
      <c r="N1838" s="1">
        <v>64</v>
      </c>
      <c r="O1838" s="1">
        <v>42</v>
      </c>
      <c r="P1838" s="1">
        <v>64</v>
      </c>
      <c r="Q1838" s="1">
        <v>290</v>
      </c>
      <c r="R1838" s="1">
        <v>0</v>
      </c>
      <c r="S1838" s="1">
        <v>13</v>
      </c>
      <c r="T1838" s="2">
        <v>71.340947546530998</v>
      </c>
      <c r="U1838" s="17">
        <v>75</v>
      </c>
    </row>
    <row r="1839" spans="3:21" x14ac:dyDescent="0.25">
      <c r="C1839" s="112"/>
      <c r="D1839" s="109"/>
      <c r="E1839" s="9" t="s">
        <v>42</v>
      </c>
      <c r="F1839" s="12"/>
      <c r="G1839" s="13">
        <v>20</v>
      </c>
      <c r="H1839" s="24">
        <v>0</v>
      </c>
      <c r="I1839" s="3">
        <v>0</v>
      </c>
      <c r="J1839" s="3">
        <v>3</v>
      </c>
      <c r="K1839" s="3">
        <v>3</v>
      </c>
      <c r="L1839" s="3">
        <v>4</v>
      </c>
      <c r="M1839" s="3">
        <v>1</v>
      </c>
      <c r="N1839" s="3">
        <v>0</v>
      </c>
      <c r="O1839" s="3">
        <v>0</v>
      </c>
      <c r="P1839" s="3">
        <v>2</v>
      </c>
      <c r="Q1839" s="3">
        <v>7</v>
      </c>
      <c r="R1839" s="3">
        <v>0</v>
      </c>
      <c r="S1839" s="3">
        <v>0</v>
      </c>
      <c r="T1839" s="6">
        <v>55.125</v>
      </c>
      <c r="U1839" s="33">
        <v>40</v>
      </c>
    </row>
    <row r="1840" spans="3:21" x14ac:dyDescent="0.25">
      <c r="C1840" s="112"/>
      <c r="D1840" s="109"/>
      <c r="E1840" s="9" t="s">
        <v>43</v>
      </c>
      <c r="F1840" s="12"/>
      <c r="G1840" s="8">
        <v>162</v>
      </c>
      <c r="H1840" s="16">
        <v>1</v>
      </c>
      <c r="I1840" s="1">
        <v>3</v>
      </c>
      <c r="J1840" s="1">
        <v>7</v>
      </c>
      <c r="K1840" s="1">
        <v>21</v>
      </c>
      <c r="L1840" s="1">
        <v>14</v>
      </c>
      <c r="M1840" s="1">
        <v>16</v>
      </c>
      <c r="N1840" s="1">
        <v>17</v>
      </c>
      <c r="O1840" s="1">
        <v>12</v>
      </c>
      <c r="P1840" s="1">
        <v>8</v>
      </c>
      <c r="Q1840" s="1">
        <v>55</v>
      </c>
      <c r="R1840" s="1">
        <v>0</v>
      </c>
      <c r="S1840" s="1">
        <v>8</v>
      </c>
      <c r="T1840" s="2">
        <v>60.178571428570997</v>
      </c>
      <c r="U1840" s="17">
        <v>55</v>
      </c>
    </row>
    <row r="1841" spans="3:21" x14ac:dyDescent="0.25">
      <c r="C1841" s="112"/>
      <c r="D1841" s="109"/>
      <c r="E1841" s="9" t="s">
        <v>44</v>
      </c>
      <c r="F1841" s="12"/>
      <c r="G1841" s="8">
        <v>50</v>
      </c>
      <c r="H1841" s="16">
        <v>0</v>
      </c>
      <c r="I1841" s="1">
        <v>0</v>
      </c>
      <c r="J1841" s="1">
        <v>1</v>
      </c>
      <c r="K1841" s="1">
        <v>9</v>
      </c>
      <c r="L1841" s="1">
        <v>7</v>
      </c>
      <c r="M1841" s="1">
        <v>7</v>
      </c>
      <c r="N1841" s="1">
        <v>3</v>
      </c>
      <c r="O1841" s="1">
        <v>3</v>
      </c>
      <c r="P1841" s="1">
        <v>5</v>
      </c>
      <c r="Q1841" s="1">
        <v>14</v>
      </c>
      <c r="R1841" s="1">
        <v>0</v>
      </c>
      <c r="S1841" s="1">
        <v>1</v>
      </c>
      <c r="T1841" s="2">
        <v>57.755102040815999</v>
      </c>
      <c r="U1841" s="17">
        <v>55</v>
      </c>
    </row>
    <row r="1842" spans="3:21" ht="25.2" x14ac:dyDescent="0.25">
      <c r="C1842" s="112"/>
      <c r="D1842" s="109"/>
      <c r="E1842" s="9" t="s">
        <v>45</v>
      </c>
      <c r="F1842" s="12"/>
      <c r="G1842" s="8">
        <v>53</v>
      </c>
      <c r="H1842" s="16">
        <v>1</v>
      </c>
      <c r="I1842" s="1">
        <v>3</v>
      </c>
      <c r="J1842" s="1">
        <v>2</v>
      </c>
      <c r="K1842" s="1">
        <v>5</v>
      </c>
      <c r="L1842" s="1">
        <v>14</v>
      </c>
      <c r="M1842" s="1">
        <v>4</v>
      </c>
      <c r="N1842" s="1">
        <v>8</v>
      </c>
      <c r="O1842" s="1">
        <v>2</v>
      </c>
      <c r="P1842" s="1">
        <v>3</v>
      </c>
      <c r="Q1842" s="1">
        <v>11</v>
      </c>
      <c r="R1842" s="1">
        <v>0</v>
      </c>
      <c r="S1842" s="1">
        <v>0</v>
      </c>
      <c r="T1842" s="2">
        <v>50.235849056604003</v>
      </c>
      <c r="U1842" s="17">
        <v>45</v>
      </c>
    </row>
    <row r="1843" spans="3:21" x14ac:dyDescent="0.25">
      <c r="C1843" s="112"/>
      <c r="D1843" s="109"/>
      <c r="E1843" s="9" t="s">
        <v>38</v>
      </c>
      <c r="F1843" s="12"/>
      <c r="G1843" s="13">
        <v>37</v>
      </c>
      <c r="H1843" s="24">
        <v>0</v>
      </c>
      <c r="I1843" s="3">
        <v>1</v>
      </c>
      <c r="J1843" s="3">
        <v>3</v>
      </c>
      <c r="K1843" s="3">
        <v>4</v>
      </c>
      <c r="L1843" s="3">
        <v>5</v>
      </c>
      <c r="M1843" s="3">
        <v>5</v>
      </c>
      <c r="N1843" s="3">
        <v>2</v>
      </c>
      <c r="O1843" s="3">
        <v>2</v>
      </c>
      <c r="P1843" s="3">
        <v>2</v>
      </c>
      <c r="Q1843" s="3">
        <v>10</v>
      </c>
      <c r="R1843" s="3">
        <v>0</v>
      </c>
      <c r="S1843" s="3">
        <v>3</v>
      </c>
      <c r="T1843" s="6">
        <v>54.926470588234999</v>
      </c>
      <c r="U1843" s="33">
        <v>45</v>
      </c>
    </row>
    <row r="1844" spans="3:21" ht="25.2" x14ac:dyDescent="0.25">
      <c r="C1844" s="112"/>
      <c r="D1844" s="108" t="s">
        <v>22</v>
      </c>
      <c r="E1844" s="10" t="s">
        <v>40</v>
      </c>
      <c r="F1844" s="11"/>
      <c r="G1844" s="14">
        <v>118</v>
      </c>
      <c r="H1844" s="25">
        <v>2</v>
      </c>
      <c r="I1844" s="4">
        <v>1</v>
      </c>
      <c r="J1844" s="4">
        <v>13</v>
      </c>
      <c r="K1844" s="4">
        <v>17</v>
      </c>
      <c r="L1844" s="4">
        <v>17</v>
      </c>
      <c r="M1844" s="4">
        <v>17</v>
      </c>
      <c r="N1844" s="4">
        <v>12</v>
      </c>
      <c r="O1844" s="4">
        <v>10</v>
      </c>
      <c r="P1844" s="4">
        <v>5</v>
      </c>
      <c r="Q1844" s="4">
        <v>22</v>
      </c>
      <c r="R1844" s="4">
        <v>0</v>
      </c>
      <c r="S1844" s="4">
        <v>2</v>
      </c>
      <c r="T1844" s="5">
        <v>49.245689655172001</v>
      </c>
      <c r="U1844" s="29">
        <v>45</v>
      </c>
    </row>
    <row r="1845" spans="3:21" ht="25.2" x14ac:dyDescent="0.25">
      <c r="C1845" s="112"/>
      <c r="D1845" s="109"/>
      <c r="E1845" s="9" t="s">
        <v>41</v>
      </c>
      <c r="F1845" s="12"/>
      <c r="G1845" s="8">
        <v>351</v>
      </c>
      <c r="H1845" s="16">
        <v>0</v>
      </c>
      <c r="I1845" s="1">
        <v>0</v>
      </c>
      <c r="J1845" s="1">
        <v>7</v>
      </c>
      <c r="K1845" s="1">
        <v>12</v>
      </c>
      <c r="L1845" s="1">
        <v>21</v>
      </c>
      <c r="M1845" s="1">
        <v>25</v>
      </c>
      <c r="N1845" s="1">
        <v>32</v>
      </c>
      <c r="O1845" s="1">
        <v>23</v>
      </c>
      <c r="P1845" s="1">
        <v>34</v>
      </c>
      <c r="Q1845" s="1">
        <v>189</v>
      </c>
      <c r="R1845" s="1">
        <v>0</v>
      </c>
      <c r="S1845" s="1">
        <v>8</v>
      </c>
      <c r="T1845" s="2">
        <v>74.497084548104993</v>
      </c>
      <c r="U1845" s="17">
        <v>92.5</v>
      </c>
    </row>
    <row r="1846" spans="3:21" x14ac:dyDescent="0.25">
      <c r="C1846" s="112"/>
      <c r="D1846" s="109"/>
      <c r="E1846" s="9" t="s">
        <v>42</v>
      </c>
      <c r="F1846" s="12"/>
      <c r="G1846" s="13">
        <v>9</v>
      </c>
      <c r="H1846" s="24">
        <v>0</v>
      </c>
      <c r="I1846" s="3">
        <v>0</v>
      </c>
      <c r="J1846" s="3">
        <v>1</v>
      </c>
      <c r="K1846" s="3">
        <v>1</v>
      </c>
      <c r="L1846" s="3">
        <v>2</v>
      </c>
      <c r="M1846" s="3">
        <v>0</v>
      </c>
      <c r="N1846" s="3">
        <v>0</v>
      </c>
      <c r="O1846" s="3">
        <v>0</v>
      </c>
      <c r="P1846" s="3">
        <v>0</v>
      </c>
      <c r="Q1846" s="3">
        <v>5</v>
      </c>
      <c r="R1846" s="3">
        <v>0</v>
      </c>
      <c r="S1846" s="3">
        <v>0</v>
      </c>
      <c r="T1846" s="6">
        <v>63.611111111111001</v>
      </c>
      <c r="U1846" s="33">
        <v>92.5</v>
      </c>
    </row>
    <row r="1847" spans="3:21" x14ac:dyDescent="0.25">
      <c r="C1847" s="112"/>
      <c r="D1847" s="109"/>
      <c r="E1847" s="9" t="s">
        <v>43</v>
      </c>
      <c r="F1847" s="12"/>
      <c r="G1847" s="8">
        <v>64</v>
      </c>
      <c r="H1847" s="16">
        <v>1</v>
      </c>
      <c r="I1847" s="1">
        <v>0</v>
      </c>
      <c r="J1847" s="1">
        <v>0</v>
      </c>
      <c r="K1847" s="1">
        <v>7</v>
      </c>
      <c r="L1847" s="1">
        <v>4</v>
      </c>
      <c r="M1847" s="1">
        <v>3</v>
      </c>
      <c r="N1847" s="1">
        <v>10</v>
      </c>
      <c r="O1847" s="1">
        <v>4</v>
      </c>
      <c r="P1847" s="1">
        <v>2</v>
      </c>
      <c r="Q1847" s="1">
        <v>31</v>
      </c>
      <c r="R1847" s="1">
        <v>0</v>
      </c>
      <c r="S1847" s="1">
        <v>2</v>
      </c>
      <c r="T1847" s="2">
        <v>69.032258064516</v>
      </c>
      <c r="U1847" s="17">
        <v>83.75</v>
      </c>
    </row>
    <row r="1848" spans="3:21" x14ac:dyDescent="0.25">
      <c r="C1848" s="112"/>
      <c r="D1848" s="109"/>
      <c r="E1848" s="9" t="s">
        <v>44</v>
      </c>
      <c r="F1848" s="12"/>
      <c r="G1848" s="13">
        <v>19</v>
      </c>
      <c r="H1848" s="24">
        <v>0</v>
      </c>
      <c r="I1848" s="3">
        <v>0</v>
      </c>
      <c r="J1848" s="3">
        <v>0</v>
      </c>
      <c r="K1848" s="3">
        <v>2</v>
      </c>
      <c r="L1848" s="3">
        <v>2</v>
      </c>
      <c r="M1848" s="3">
        <v>1</v>
      </c>
      <c r="N1848" s="3">
        <v>2</v>
      </c>
      <c r="O1848" s="3">
        <v>0</v>
      </c>
      <c r="P1848" s="3">
        <v>3</v>
      </c>
      <c r="Q1848" s="3">
        <v>9</v>
      </c>
      <c r="R1848" s="3">
        <v>0</v>
      </c>
      <c r="S1848" s="3">
        <v>0</v>
      </c>
      <c r="T1848" s="6">
        <v>70.131578947367998</v>
      </c>
      <c r="U1848" s="33">
        <v>75</v>
      </c>
    </row>
    <row r="1849" spans="3:21" ht="25.2" x14ac:dyDescent="0.25">
      <c r="C1849" s="112"/>
      <c r="D1849" s="109"/>
      <c r="E1849" s="9" t="s">
        <v>45</v>
      </c>
      <c r="F1849" s="12"/>
      <c r="G1849" s="13">
        <v>30</v>
      </c>
      <c r="H1849" s="24">
        <v>0</v>
      </c>
      <c r="I1849" s="3">
        <v>2</v>
      </c>
      <c r="J1849" s="3">
        <v>1</v>
      </c>
      <c r="K1849" s="3">
        <v>4</v>
      </c>
      <c r="L1849" s="3">
        <v>8</v>
      </c>
      <c r="M1849" s="3">
        <v>1</v>
      </c>
      <c r="N1849" s="3">
        <v>5</v>
      </c>
      <c r="O1849" s="3">
        <v>0</v>
      </c>
      <c r="P1849" s="3">
        <v>1</v>
      </c>
      <c r="Q1849" s="3">
        <v>8</v>
      </c>
      <c r="R1849" s="3">
        <v>0</v>
      </c>
      <c r="S1849" s="3">
        <v>0</v>
      </c>
      <c r="T1849" s="6">
        <v>51.5</v>
      </c>
      <c r="U1849" s="33">
        <v>40</v>
      </c>
    </row>
    <row r="1850" spans="3:21" x14ac:dyDescent="0.25">
      <c r="C1850" s="112"/>
      <c r="D1850" s="109"/>
      <c r="E1850" s="9" t="s">
        <v>38</v>
      </c>
      <c r="F1850" s="12"/>
      <c r="G1850" s="13">
        <v>23</v>
      </c>
      <c r="H1850" s="24">
        <v>0</v>
      </c>
      <c r="I1850" s="3">
        <v>0</v>
      </c>
      <c r="J1850" s="3">
        <v>2</v>
      </c>
      <c r="K1850" s="3">
        <v>3</v>
      </c>
      <c r="L1850" s="3">
        <v>2</v>
      </c>
      <c r="M1850" s="3">
        <v>2</v>
      </c>
      <c r="N1850" s="3">
        <v>1</v>
      </c>
      <c r="O1850" s="3">
        <v>1</v>
      </c>
      <c r="P1850" s="3">
        <v>2</v>
      </c>
      <c r="Q1850" s="3">
        <v>8</v>
      </c>
      <c r="R1850" s="3">
        <v>0</v>
      </c>
      <c r="S1850" s="3">
        <v>2</v>
      </c>
      <c r="T1850" s="6">
        <v>60.714285714286</v>
      </c>
      <c r="U1850" s="33">
        <v>65</v>
      </c>
    </row>
    <row r="1851" spans="3:21" ht="25.2" x14ac:dyDescent="0.25">
      <c r="C1851" s="112"/>
      <c r="D1851" s="108" t="s">
        <v>23</v>
      </c>
      <c r="E1851" s="10" t="s">
        <v>40</v>
      </c>
      <c r="F1851" s="11"/>
      <c r="G1851" s="14">
        <v>202</v>
      </c>
      <c r="H1851" s="25">
        <v>3</v>
      </c>
      <c r="I1851" s="4">
        <v>5</v>
      </c>
      <c r="J1851" s="4">
        <v>30</v>
      </c>
      <c r="K1851" s="4">
        <v>30</v>
      </c>
      <c r="L1851" s="4">
        <v>32</v>
      </c>
      <c r="M1851" s="4">
        <v>25</v>
      </c>
      <c r="N1851" s="4">
        <v>23</v>
      </c>
      <c r="O1851" s="4">
        <v>9</v>
      </c>
      <c r="P1851" s="4">
        <v>13</v>
      </c>
      <c r="Q1851" s="4">
        <v>25</v>
      </c>
      <c r="R1851" s="4">
        <v>0</v>
      </c>
      <c r="S1851" s="4">
        <v>7</v>
      </c>
      <c r="T1851" s="5">
        <v>44.24358974359</v>
      </c>
      <c r="U1851" s="29">
        <v>35</v>
      </c>
    </row>
    <row r="1852" spans="3:21" ht="25.2" x14ac:dyDescent="0.25">
      <c r="C1852" s="112"/>
      <c r="D1852" s="109"/>
      <c r="E1852" s="9" t="s">
        <v>41</v>
      </c>
      <c r="F1852" s="12"/>
      <c r="G1852" s="8">
        <v>253</v>
      </c>
      <c r="H1852" s="16">
        <v>2</v>
      </c>
      <c r="I1852" s="1">
        <v>3</v>
      </c>
      <c r="J1852" s="1">
        <v>8</v>
      </c>
      <c r="K1852" s="1">
        <v>19</v>
      </c>
      <c r="L1852" s="1">
        <v>13</v>
      </c>
      <c r="M1852" s="1">
        <v>21</v>
      </c>
      <c r="N1852" s="1">
        <v>32</v>
      </c>
      <c r="O1852" s="1">
        <v>19</v>
      </c>
      <c r="P1852" s="1">
        <v>30</v>
      </c>
      <c r="Q1852" s="1">
        <v>101</v>
      </c>
      <c r="R1852" s="1">
        <v>0</v>
      </c>
      <c r="S1852" s="1">
        <v>5</v>
      </c>
      <c r="T1852" s="2">
        <v>66.975806451612996</v>
      </c>
      <c r="U1852" s="17">
        <v>75</v>
      </c>
    </row>
    <row r="1853" spans="3:21" x14ac:dyDescent="0.25">
      <c r="C1853" s="112"/>
      <c r="D1853" s="109"/>
      <c r="E1853" s="9" t="s">
        <v>42</v>
      </c>
      <c r="F1853" s="12"/>
      <c r="G1853" s="13">
        <v>11</v>
      </c>
      <c r="H1853" s="24">
        <v>0</v>
      </c>
      <c r="I1853" s="3">
        <v>0</v>
      </c>
      <c r="J1853" s="3">
        <v>2</v>
      </c>
      <c r="K1853" s="3">
        <v>2</v>
      </c>
      <c r="L1853" s="3">
        <v>2</v>
      </c>
      <c r="M1853" s="3">
        <v>1</v>
      </c>
      <c r="N1853" s="3">
        <v>0</v>
      </c>
      <c r="O1853" s="3">
        <v>0</v>
      </c>
      <c r="P1853" s="3">
        <v>2</v>
      </c>
      <c r="Q1853" s="3">
        <v>2</v>
      </c>
      <c r="R1853" s="3">
        <v>0</v>
      </c>
      <c r="S1853" s="3">
        <v>0</v>
      </c>
      <c r="T1853" s="6">
        <v>48.181818181818002</v>
      </c>
      <c r="U1853" s="33">
        <v>35</v>
      </c>
    </row>
    <row r="1854" spans="3:21" x14ac:dyDescent="0.25">
      <c r="C1854" s="112"/>
      <c r="D1854" s="109"/>
      <c r="E1854" s="9" t="s">
        <v>43</v>
      </c>
      <c r="F1854" s="12"/>
      <c r="G1854" s="8">
        <v>98</v>
      </c>
      <c r="H1854" s="16">
        <v>0</v>
      </c>
      <c r="I1854" s="1">
        <v>3</v>
      </c>
      <c r="J1854" s="1">
        <v>7</v>
      </c>
      <c r="K1854" s="1">
        <v>14</v>
      </c>
      <c r="L1854" s="1">
        <v>10</v>
      </c>
      <c r="M1854" s="1">
        <v>13</v>
      </c>
      <c r="N1854" s="1">
        <v>7</v>
      </c>
      <c r="O1854" s="1">
        <v>8</v>
      </c>
      <c r="P1854" s="1">
        <v>6</v>
      </c>
      <c r="Q1854" s="1">
        <v>24</v>
      </c>
      <c r="R1854" s="1">
        <v>0</v>
      </c>
      <c r="S1854" s="1">
        <v>6</v>
      </c>
      <c r="T1854" s="2">
        <v>54.211956521738998</v>
      </c>
      <c r="U1854" s="17">
        <v>45</v>
      </c>
    </row>
    <row r="1855" spans="3:21" x14ac:dyDescent="0.25">
      <c r="C1855" s="112"/>
      <c r="D1855" s="109"/>
      <c r="E1855" s="9" t="s">
        <v>44</v>
      </c>
      <c r="F1855" s="12"/>
      <c r="G1855" s="13">
        <v>31</v>
      </c>
      <c r="H1855" s="24">
        <v>0</v>
      </c>
      <c r="I1855" s="3">
        <v>0</v>
      </c>
      <c r="J1855" s="3">
        <v>1</v>
      </c>
      <c r="K1855" s="3">
        <v>7</v>
      </c>
      <c r="L1855" s="3">
        <v>5</v>
      </c>
      <c r="M1855" s="3">
        <v>6</v>
      </c>
      <c r="N1855" s="3">
        <v>1</v>
      </c>
      <c r="O1855" s="3">
        <v>3</v>
      </c>
      <c r="P1855" s="3">
        <v>2</v>
      </c>
      <c r="Q1855" s="3">
        <v>5</v>
      </c>
      <c r="R1855" s="3">
        <v>0</v>
      </c>
      <c r="S1855" s="3">
        <v>1</v>
      </c>
      <c r="T1855" s="6">
        <v>49.916666666666998</v>
      </c>
      <c r="U1855" s="33">
        <v>45</v>
      </c>
    </row>
    <row r="1856" spans="3:21" ht="25.2" x14ac:dyDescent="0.25">
      <c r="C1856" s="112"/>
      <c r="D1856" s="109"/>
      <c r="E1856" s="9" t="s">
        <v>45</v>
      </c>
      <c r="F1856" s="12"/>
      <c r="G1856" s="13">
        <v>23</v>
      </c>
      <c r="H1856" s="24">
        <v>1</v>
      </c>
      <c r="I1856" s="3">
        <v>1</v>
      </c>
      <c r="J1856" s="3">
        <v>1</v>
      </c>
      <c r="K1856" s="3">
        <v>1</v>
      </c>
      <c r="L1856" s="3">
        <v>6</v>
      </c>
      <c r="M1856" s="3">
        <v>3</v>
      </c>
      <c r="N1856" s="3">
        <v>3</v>
      </c>
      <c r="O1856" s="3">
        <v>2</v>
      </c>
      <c r="P1856" s="3">
        <v>2</v>
      </c>
      <c r="Q1856" s="3">
        <v>3</v>
      </c>
      <c r="R1856" s="3">
        <v>0</v>
      </c>
      <c r="S1856" s="3">
        <v>0</v>
      </c>
      <c r="T1856" s="6">
        <v>48.586956521738998</v>
      </c>
      <c r="U1856" s="33">
        <v>45</v>
      </c>
    </row>
    <row r="1857" spans="3:21" x14ac:dyDescent="0.25">
      <c r="C1857" s="112"/>
      <c r="D1857" s="109"/>
      <c r="E1857" s="9" t="s">
        <v>38</v>
      </c>
      <c r="F1857" s="12"/>
      <c r="G1857" s="13">
        <v>14</v>
      </c>
      <c r="H1857" s="24">
        <v>0</v>
      </c>
      <c r="I1857" s="3">
        <v>1</v>
      </c>
      <c r="J1857" s="3">
        <v>1</v>
      </c>
      <c r="K1857" s="3">
        <v>1</v>
      </c>
      <c r="L1857" s="3">
        <v>3</v>
      </c>
      <c r="M1857" s="3">
        <v>3</v>
      </c>
      <c r="N1857" s="3">
        <v>1</v>
      </c>
      <c r="O1857" s="3">
        <v>1</v>
      </c>
      <c r="P1857" s="3">
        <v>0</v>
      </c>
      <c r="Q1857" s="3">
        <v>2</v>
      </c>
      <c r="R1857" s="3">
        <v>0</v>
      </c>
      <c r="S1857" s="3">
        <v>1</v>
      </c>
      <c r="T1857" s="6">
        <v>45.576923076923002</v>
      </c>
      <c r="U1857" s="33">
        <v>45</v>
      </c>
    </row>
    <row r="1858" spans="3:21" x14ac:dyDescent="0.25">
      <c r="C1858" s="108" t="s">
        <v>46</v>
      </c>
      <c r="D1858" s="106" t="s">
        <v>21</v>
      </c>
      <c r="E1858" s="10" t="s">
        <v>47</v>
      </c>
      <c r="F1858" s="11"/>
      <c r="G1858" s="14">
        <v>815</v>
      </c>
      <c r="H1858" s="25">
        <v>5</v>
      </c>
      <c r="I1858" s="4">
        <v>6</v>
      </c>
      <c r="J1858" s="4">
        <v>29</v>
      </c>
      <c r="K1858" s="4">
        <v>59</v>
      </c>
      <c r="L1858" s="4">
        <v>74</v>
      </c>
      <c r="M1858" s="4">
        <v>74</v>
      </c>
      <c r="N1858" s="4">
        <v>87</v>
      </c>
      <c r="O1858" s="4">
        <v>55</v>
      </c>
      <c r="P1858" s="4">
        <v>75</v>
      </c>
      <c r="Q1858" s="4">
        <v>327</v>
      </c>
      <c r="R1858" s="4">
        <v>0</v>
      </c>
      <c r="S1858" s="4">
        <v>24</v>
      </c>
      <c r="T1858" s="5">
        <v>65.891276864727999</v>
      </c>
      <c r="U1858" s="29">
        <v>75</v>
      </c>
    </row>
    <row r="1859" spans="3:21" ht="25.2" x14ac:dyDescent="0.25">
      <c r="C1859" s="112"/>
      <c r="D1859" s="107"/>
      <c r="E1859" s="9" t="s">
        <v>48</v>
      </c>
      <c r="F1859" s="12"/>
      <c r="G1859" s="8">
        <v>86</v>
      </c>
      <c r="H1859" s="16">
        <v>0</v>
      </c>
      <c r="I1859" s="1">
        <v>2</v>
      </c>
      <c r="J1859" s="1">
        <v>7</v>
      </c>
      <c r="K1859" s="1">
        <v>9</v>
      </c>
      <c r="L1859" s="1">
        <v>9</v>
      </c>
      <c r="M1859" s="1">
        <v>14</v>
      </c>
      <c r="N1859" s="1">
        <v>10</v>
      </c>
      <c r="O1859" s="1">
        <v>6</v>
      </c>
      <c r="P1859" s="1">
        <v>8</v>
      </c>
      <c r="Q1859" s="1">
        <v>20</v>
      </c>
      <c r="R1859" s="1">
        <v>0</v>
      </c>
      <c r="S1859" s="1">
        <v>1</v>
      </c>
      <c r="T1859" s="2">
        <v>55.058823529412003</v>
      </c>
      <c r="U1859" s="17">
        <v>55</v>
      </c>
    </row>
    <row r="1860" spans="3:21" x14ac:dyDescent="0.25">
      <c r="C1860" s="112"/>
      <c r="D1860" s="107"/>
      <c r="E1860" s="9" t="s">
        <v>49</v>
      </c>
      <c r="F1860" s="12"/>
      <c r="G1860" s="13">
        <v>46</v>
      </c>
      <c r="H1860" s="24">
        <v>1</v>
      </c>
      <c r="I1860" s="3">
        <v>2</v>
      </c>
      <c r="J1860" s="3">
        <v>5</v>
      </c>
      <c r="K1860" s="3">
        <v>12</v>
      </c>
      <c r="L1860" s="3">
        <v>9</v>
      </c>
      <c r="M1860" s="3">
        <v>2</v>
      </c>
      <c r="N1860" s="3">
        <v>4</v>
      </c>
      <c r="O1860" s="3">
        <v>1</v>
      </c>
      <c r="P1860" s="3">
        <v>4</v>
      </c>
      <c r="Q1860" s="3">
        <v>6</v>
      </c>
      <c r="R1860" s="3">
        <v>0</v>
      </c>
      <c r="S1860" s="3">
        <v>0</v>
      </c>
      <c r="T1860" s="6">
        <v>42.119565217390999</v>
      </c>
      <c r="U1860" s="33">
        <v>35</v>
      </c>
    </row>
    <row r="1861" spans="3:21" ht="25.2" x14ac:dyDescent="0.25">
      <c r="C1861" s="112"/>
      <c r="D1861" s="107"/>
      <c r="E1861" s="9" t="s">
        <v>50</v>
      </c>
      <c r="F1861" s="12"/>
      <c r="G1861" s="8">
        <v>95</v>
      </c>
      <c r="H1861" s="16">
        <v>0</v>
      </c>
      <c r="I1861" s="1">
        <v>4</v>
      </c>
      <c r="J1861" s="1">
        <v>11</v>
      </c>
      <c r="K1861" s="1">
        <v>18</v>
      </c>
      <c r="L1861" s="1">
        <v>17</v>
      </c>
      <c r="M1861" s="1">
        <v>13</v>
      </c>
      <c r="N1861" s="1">
        <v>9</v>
      </c>
      <c r="O1861" s="1">
        <v>7</v>
      </c>
      <c r="P1861" s="1">
        <v>4</v>
      </c>
      <c r="Q1861" s="1">
        <v>9</v>
      </c>
      <c r="R1861" s="1">
        <v>0</v>
      </c>
      <c r="S1861" s="1">
        <v>3</v>
      </c>
      <c r="T1861" s="2">
        <v>42.472826086956999</v>
      </c>
      <c r="U1861" s="17">
        <v>35</v>
      </c>
    </row>
    <row r="1862" spans="3:21" ht="25.2" x14ac:dyDescent="0.25">
      <c r="C1862" s="112"/>
      <c r="D1862" s="107"/>
      <c r="E1862" s="9" t="s">
        <v>51</v>
      </c>
      <c r="F1862" s="12"/>
      <c r="G1862" s="13">
        <v>30</v>
      </c>
      <c r="H1862" s="24">
        <v>1</v>
      </c>
      <c r="I1862" s="3">
        <v>1</v>
      </c>
      <c r="J1862" s="3">
        <v>17</v>
      </c>
      <c r="K1862" s="3">
        <v>5</v>
      </c>
      <c r="L1862" s="3">
        <v>4</v>
      </c>
      <c r="M1862" s="3">
        <v>1</v>
      </c>
      <c r="N1862" s="3">
        <v>1</v>
      </c>
      <c r="O1862" s="3">
        <v>0</v>
      </c>
      <c r="P1862" s="3">
        <v>0</v>
      </c>
      <c r="Q1862" s="3">
        <v>0</v>
      </c>
      <c r="R1862" s="3">
        <v>0</v>
      </c>
      <c r="S1862" s="3">
        <v>0</v>
      </c>
      <c r="T1862" s="6">
        <v>21</v>
      </c>
      <c r="U1862" s="33">
        <v>15</v>
      </c>
    </row>
    <row r="1863" spans="3:21" x14ac:dyDescent="0.25">
      <c r="C1863" s="112"/>
      <c r="D1863" s="107"/>
      <c r="E1863" s="9" t="s">
        <v>52</v>
      </c>
      <c r="F1863" s="12"/>
      <c r="G1863" s="13">
        <v>8</v>
      </c>
      <c r="H1863" s="24">
        <v>1</v>
      </c>
      <c r="I1863" s="3">
        <v>0</v>
      </c>
      <c r="J1863" s="3">
        <v>1</v>
      </c>
      <c r="K1863" s="3">
        <v>1</v>
      </c>
      <c r="L1863" s="3">
        <v>0</v>
      </c>
      <c r="M1863" s="3">
        <v>2</v>
      </c>
      <c r="N1863" s="3">
        <v>0</v>
      </c>
      <c r="O1863" s="3">
        <v>0</v>
      </c>
      <c r="P1863" s="3">
        <v>0</v>
      </c>
      <c r="Q1863" s="3">
        <v>2</v>
      </c>
      <c r="R1863" s="3">
        <v>0</v>
      </c>
      <c r="S1863" s="3">
        <v>1</v>
      </c>
      <c r="T1863" s="6">
        <v>45.357142857143003</v>
      </c>
      <c r="U1863" s="33">
        <v>45</v>
      </c>
    </row>
    <row r="1864" spans="3:21" x14ac:dyDescent="0.25">
      <c r="C1864" s="112"/>
      <c r="D1864" s="107"/>
      <c r="E1864" s="9" t="s">
        <v>53</v>
      </c>
      <c r="F1864" s="12"/>
      <c r="G1864" s="13">
        <v>23</v>
      </c>
      <c r="H1864" s="24">
        <v>1</v>
      </c>
      <c r="I1864" s="3">
        <v>1</v>
      </c>
      <c r="J1864" s="3">
        <v>2</v>
      </c>
      <c r="K1864" s="3">
        <v>5</v>
      </c>
      <c r="L1864" s="3">
        <v>3</v>
      </c>
      <c r="M1864" s="3">
        <v>2</v>
      </c>
      <c r="N1864" s="3">
        <v>1</v>
      </c>
      <c r="O1864" s="3">
        <v>1</v>
      </c>
      <c r="P1864" s="3">
        <v>0</v>
      </c>
      <c r="Q1864" s="3">
        <v>7</v>
      </c>
      <c r="R1864" s="3">
        <v>0</v>
      </c>
      <c r="S1864" s="3">
        <v>0</v>
      </c>
      <c r="T1864" s="6">
        <v>49.021739130435002</v>
      </c>
      <c r="U1864" s="33">
        <v>35</v>
      </c>
    </row>
    <row r="1865" spans="3:21" x14ac:dyDescent="0.25">
      <c r="C1865" s="112"/>
      <c r="D1865" s="107"/>
      <c r="E1865" s="9" t="s">
        <v>38</v>
      </c>
      <c r="F1865" s="12"/>
      <c r="G1865" s="13">
        <v>1</v>
      </c>
      <c r="H1865" s="24">
        <v>0</v>
      </c>
      <c r="I1865" s="3">
        <v>0</v>
      </c>
      <c r="J1865" s="3">
        <v>0</v>
      </c>
      <c r="K1865" s="3">
        <v>0</v>
      </c>
      <c r="L1865" s="3">
        <v>0</v>
      </c>
      <c r="M1865" s="3">
        <v>0</v>
      </c>
      <c r="N1865" s="3">
        <v>0</v>
      </c>
      <c r="O1865" s="3">
        <v>1</v>
      </c>
      <c r="P1865" s="3">
        <v>0</v>
      </c>
      <c r="Q1865" s="3">
        <v>0</v>
      </c>
      <c r="R1865" s="3">
        <v>0</v>
      </c>
      <c r="S1865" s="3">
        <v>0</v>
      </c>
      <c r="T1865" s="6">
        <v>65</v>
      </c>
      <c r="U1865" s="33">
        <v>65</v>
      </c>
    </row>
    <row r="1866" spans="3:21" x14ac:dyDescent="0.25">
      <c r="C1866" s="112"/>
      <c r="D1866" s="107"/>
      <c r="E1866" s="9" t="s">
        <v>54</v>
      </c>
      <c r="F1866" s="12"/>
      <c r="G1866" s="8">
        <v>901</v>
      </c>
      <c r="H1866" s="16">
        <v>5</v>
      </c>
      <c r="I1866" s="1">
        <v>8</v>
      </c>
      <c r="J1866" s="1">
        <v>36</v>
      </c>
      <c r="K1866" s="1">
        <v>68</v>
      </c>
      <c r="L1866" s="1">
        <v>83</v>
      </c>
      <c r="M1866" s="1">
        <v>88</v>
      </c>
      <c r="N1866" s="1">
        <v>97</v>
      </c>
      <c r="O1866" s="1">
        <v>61</v>
      </c>
      <c r="P1866" s="1">
        <v>83</v>
      </c>
      <c r="Q1866" s="1">
        <v>347</v>
      </c>
      <c r="R1866" s="1">
        <v>0</v>
      </c>
      <c r="S1866" s="1">
        <v>25</v>
      </c>
      <c r="T1866" s="2">
        <v>64.840182648402006</v>
      </c>
      <c r="U1866" s="17">
        <v>65</v>
      </c>
    </row>
    <row r="1867" spans="3:21" x14ac:dyDescent="0.25">
      <c r="C1867" s="112"/>
      <c r="D1867" s="107"/>
      <c r="E1867" s="9" t="s">
        <v>55</v>
      </c>
      <c r="F1867" s="12"/>
      <c r="G1867" s="8">
        <v>171</v>
      </c>
      <c r="H1867" s="16">
        <v>2</v>
      </c>
      <c r="I1867" s="1">
        <v>7</v>
      </c>
      <c r="J1867" s="1">
        <v>33</v>
      </c>
      <c r="K1867" s="1">
        <v>35</v>
      </c>
      <c r="L1867" s="1">
        <v>30</v>
      </c>
      <c r="M1867" s="1">
        <v>16</v>
      </c>
      <c r="N1867" s="1">
        <v>14</v>
      </c>
      <c r="O1867" s="1">
        <v>8</v>
      </c>
      <c r="P1867" s="1">
        <v>8</v>
      </c>
      <c r="Q1867" s="1">
        <v>15</v>
      </c>
      <c r="R1867" s="1">
        <v>0</v>
      </c>
      <c r="S1867" s="1">
        <v>3</v>
      </c>
      <c r="T1867" s="2">
        <v>38.541666666666998</v>
      </c>
      <c r="U1867" s="17">
        <v>35</v>
      </c>
    </row>
    <row r="1868" spans="3:21" x14ac:dyDescent="0.25">
      <c r="C1868" s="108" t="s">
        <v>56</v>
      </c>
      <c r="D1868" s="106" t="s">
        <v>21</v>
      </c>
      <c r="E1868" s="10" t="s">
        <v>57</v>
      </c>
      <c r="F1868" s="11"/>
      <c r="G1868" s="14">
        <v>465</v>
      </c>
      <c r="H1868" s="25">
        <v>5</v>
      </c>
      <c r="I1868" s="4">
        <v>6</v>
      </c>
      <c r="J1868" s="4">
        <v>33</v>
      </c>
      <c r="K1868" s="4">
        <v>38</v>
      </c>
      <c r="L1868" s="4">
        <v>48</v>
      </c>
      <c r="M1868" s="4">
        <v>48</v>
      </c>
      <c r="N1868" s="4">
        <v>40</v>
      </c>
      <c r="O1868" s="4">
        <v>26</v>
      </c>
      <c r="P1868" s="4">
        <v>36</v>
      </c>
      <c r="Q1868" s="4">
        <v>170</v>
      </c>
      <c r="R1868" s="4">
        <v>0</v>
      </c>
      <c r="S1868" s="4">
        <v>15</v>
      </c>
      <c r="T1868" s="5">
        <v>61.461111111111002</v>
      </c>
      <c r="U1868" s="29">
        <v>65</v>
      </c>
    </row>
    <row r="1869" spans="3:21" x14ac:dyDescent="0.25">
      <c r="C1869" s="112"/>
      <c r="D1869" s="107"/>
      <c r="E1869" s="9" t="s">
        <v>58</v>
      </c>
      <c r="F1869" s="12"/>
      <c r="G1869" s="8">
        <v>396</v>
      </c>
      <c r="H1869" s="16">
        <v>3</v>
      </c>
      <c r="I1869" s="1">
        <v>8</v>
      </c>
      <c r="J1869" s="1">
        <v>20</v>
      </c>
      <c r="K1869" s="1">
        <v>40</v>
      </c>
      <c r="L1869" s="1">
        <v>40</v>
      </c>
      <c r="M1869" s="1">
        <v>35</v>
      </c>
      <c r="N1869" s="1">
        <v>46</v>
      </c>
      <c r="O1869" s="1">
        <v>30</v>
      </c>
      <c r="P1869" s="1">
        <v>31</v>
      </c>
      <c r="Q1869" s="1">
        <v>136</v>
      </c>
      <c r="R1869" s="1">
        <v>0</v>
      </c>
      <c r="S1869" s="1">
        <v>7</v>
      </c>
      <c r="T1869" s="2">
        <v>60.996143958868998</v>
      </c>
      <c r="U1869" s="17">
        <v>65</v>
      </c>
    </row>
    <row r="1870" spans="3:21" x14ac:dyDescent="0.25">
      <c r="C1870" s="112"/>
      <c r="D1870" s="107"/>
      <c r="E1870" s="9" t="s">
        <v>59</v>
      </c>
      <c r="F1870" s="12"/>
      <c r="G1870" s="8">
        <v>90</v>
      </c>
      <c r="H1870" s="16">
        <v>0</v>
      </c>
      <c r="I1870" s="1">
        <v>0</v>
      </c>
      <c r="J1870" s="1">
        <v>7</v>
      </c>
      <c r="K1870" s="1">
        <v>12</v>
      </c>
      <c r="L1870" s="1">
        <v>8</v>
      </c>
      <c r="M1870" s="1">
        <v>11</v>
      </c>
      <c r="N1870" s="1">
        <v>11</v>
      </c>
      <c r="O1870" s="1">
        <v>6</v>
      </c>
      <c r="P1870" s="1">
        <v>10</v>
      </c>
      <c r="Q1870" s="1">
        <v>22</v>
      </c>
      <c r="R1870" s="1">
        <v>0</v>
      </c>
      <c r="S1870" s="1">
        <v>3</v>
      </c>
      <c r="T1870" s="2">
        <v>57.011494252874002</v>
      </c>
      <c r="U1870" s="17">
        <v>55</v>
      </c>
    </row>
    <row r="1871" spans="3:21" x14ac:dyDescent="0.25">
      <c r="C1871" s="112"/>
      <c r="D1871" s="107"/>
      <c r="E1871" s="9" t="s">
        <v>60</v>
      </c>
      <c r="F1871" s="12"/>
      <c r="G1871" s="8">
        <v>153</v>
      </c>
      <c r="H1871" s="16">
        <v>1</v>
      </c>
      <c r="I1871" s="1">
        <v>2</v>
      </c>
      <c r="J1871" s="1">
        <v>12</v>
      </c>
      <c r="K1871" s="1">
        <v>19</v>
      </c>
      <c r="L1871" s="1">
        <v>20</v>
      </c>
      <c r="M1871" s="1">
        <v>14</v>
      </c>
      <c r="N1871" s="1">
        <v>15</v>
      </c>
      <c r="O1871" s="1">
        <v>9</v>
      </c>
      <c r="P1871" s="1">
        <v>14</v>
      </c>
      <c r="Q1871" s="1">
        <v>43</v>
      </c>
      <c r="R1871" s="1">
        <v>0</v>
      </c>
      <c r="S1871" s="1">
        <v>4</v>
      </c>
      <c r="T1871" s="2">
        <v>56.644295302012999</v>
      </c>
      <c r="U1871" s="17">
        <v>55</v>
      </c>
    </row>
    <row r="1872" spans="3:21" x14ac:dyDescent="0.25">
      <c r="C1872" s="108" t="s">
        <v>61</v>
      </c>
      <c r="D1872" s="106" t="s">
        <v>21</v>
      </c>
      <c r="E1872" s="10" t="s">
        <v>62</v>
      </c>
      <c r="F1872" s="11"/>
      <c r="G1872" s="14">
        <v>205</v>
      </c>
      <c r="H1872" s="25">
        <v>2</v>
      </c>
      <c r="I1872" s="4">
        <v>1</v>
      </c>
      <c r="J1872" s="4">
        <v>10</v>
      </c>
      <c r="K1872" s="4">
        <v>24</v>
      </c>
      <c r="L1872" s="4">
        <v>22</v>
      </c>
      <c r="M1872" s="4">
        <v>19</v>
      </c>
      <c r="N1872" s="4">
        <v>21</v>
      </c>
      <c r="O1872" s="4">
        <v>11</v>
      </c>
      <c r="P1872" s="4">
        <v>17</v>
      </c>
      <c r="Q1872" s="4">
        <v>72</v>
      </c>
      <c r="R1872" s="4">
        <v>0</v>
      </c>
      <c r="S1872" s="4">
        <v>6</v>
      </c>
      <c r="T1872" s="5">
        <v>61.268844221106001</v>
      </c>
      <c r="U1872" s="29">
        <v>65</v>
      </c>
    </row>
    <row r="1873" spans="2:21" x14ac:dyDescent="0.25">
      <c r="C1873" s="109"/>
      <c r="D1873" s="107"/>
      <c r="E1873" s="9" t="s">
        <v>63</v>
      </c>
      <c r="F1873" s="12"/>
      <c r="G1873" s="8">
        <v>256</v>
      </c>
      <c r="H1873" s="16">
        <v>0</v>
      </c>
      <c r="I1873" s="1">
        <v>5</v>
      </c>
      <c r="J1873" s="1">
        <v>19</v>
      </c>
      <c r="K1873" s="1">
        <v>30</v>
      </c>
      <c r="L1873" s="1">
        <v>28</v>
      </c>
      <c r="M1873" s="1">
        <v>21</v>
      </c>
      <c r="N1873" s="1">
        <v>32</v>
      </c>
      <c r="O1873" s="1">
        <v>15</v>
      </c>
      <c r="P1873" s="1">
        <v>23</v>
      </c>
      <c r="Q1873" s="1">
        <v>78</v>
      </c>
      <c r="R1873" s="1">
        <v>0</v>
      </c>
      <c r="S1873" s="1">
        <v>5</v>
      </c>
      <c r="T1873" s="2">
        <v>58.456175298805</v>
      </c>
      <c r="U1873" s="17">
        <v>55</v>
      </c>
    </row>
    <row r="1874" spans="2:21" x14ac:dyDescent="0.25">
      <c r="C1874" s="109"/>
      <c r="D1874" s="107"/>
      <c r="E1874" s="9" t="s">
        <v>64</v>
      </c>
      <c r="F1874" s="12"/>
      <c r="G1874" s="8">
        <v>404</v>
      </c>
      <c r="H1874" s="16">
        <v>6</v>
      </c>
      <c r="I1874" s="1">
        <v>6</v>
      </c>
      <c r="J1874" s="1">
        <v>31</v>
      </c>
      <c r="K1874" s="1">
        <v>33</v>
      </c>
      <c r="L1874" s="1">
        <v>39</v>
      </c>
      <c r="M1874" s="1">
        <v>40</v>
      </c>
      <c r="N1874" s="1">
        <v>36</v>
      </c>
      <c r="O1874" s="1">
        <v>32</v>
      </c>
      <c r="P1874" s="1">
        <v>31</v>
      </c>
      <c r="Q1874" s="1">
        <v>138</v>
      </c>
      <c r="R1874" s="1">
        <v>0</v>
      </c>
      <c r="S1874" s="1">
        <v>12</v>
      </c>
      <c r="T1874" s="2">
        <v>60.369897959184001</v>
      </c>
      <c r="U1874" s="17">
        <v>65</v>
      </c>
    </row>
    <row r="1875" spans="2:21" x14ac:dyDescent="0.25">
      <c r="C1875" s="113"/>
      <c r="D1875" s="110"/>
      <c r="E1875" s="56" t="s">
        <v>65</v>
      </c>
      <c r="F1875" s="48"/>
      <c r="G1875" s="61">
        <v>239</v>
      </c>
      <c r="H1875" s="65">
        <v>1</v>
      </c>
      <c r="I1875" s="35">
        <v>4</v>
      </c>
      <c r="J1875" s="35">
        <v>12</v>
      </c>
      <c r="K1875" s="35">
        <v>22</v>
      </c>
      <c r="L1875" s="35">
        <v>27</v>
      </c>
      <c r="M1875" s="35">
        <v>28</v>
      </c>
      <c r="N1875" s="35">
        <v>23</v>
      </c>
      <c r="O1875" s="35">
        <v>13</v>
      </c>
      <c r="P1875" s="35">
        <v>20</v>
      </c>
      <c r="Q1875" s="35">
        <v>83</v>
      </c>
      <c r="R1875" s="35">
        <v>0</v>
      </c>
      <c r="S1875" s="35">
        <v>6</v>
      </c>
      <c r="T1875" s="36">
        <v>61.180257510730002</v>
      </c>
      <c r="U1875" s="68">
        <v>55</v>
      </c>
    </row>
    <row r="1877" spans="2:21" x14ac:dyDescent="0.25">
      <c r="B1877" s="54" t="str">
        <f xml:space="preserve"> HYPERLINK("#'目次'!B29", "[23]")</f>
        <v>[23]</v>
      </c>
      <c r="C1877" s="42" t="s">
        <v>318</v>
      </c>
    </row>
    <row r="1880" spans="2:21" x14ac:dyDescent="0.25">
      <c r="C1880" s="42" t="s">
        <v>14</v>
      </c>
    </row>
    <row r="1881" spans="2:21" ht="37.799999999999997" x14ac:dyDescent="0.25">
      <c r="C1881" s="102"/>
      <c r="D1881" s="103"/>
      <c r="E1881" s="103"/>
      <c r="F1881" s="103"/>
      <c r="G1881" s="53" t="s">
        <v>15</v>
      </c>
      <c r="H1881" s="50" t="s">
        <v>319</v>
      </c>
      <c r="I1881" s="21" t="s">
        <v>320</v>
      </c>
      <c r="J1881" s="21" t="s">
        <v>321</v>
      </c>
      <c r="K1881" s="21" t="s">
        <v>322</v>
      </c>
      <c r="L1881" s="21" t="s">
        <v>38</v>
      </c>
      <c r="M1881" s="21" t="s">
        <v>323</v>
      </c>
      <c r="N1881" s="57" t="s">
        <v>324</v>
      </c>
    </row>
    <row r="1882" spans="2:21" x14ac:dyDescent="0.25">
      <c r="C1882" s="104"/>
      <c r="D1882" s="105"/>
      <c r="E1882" s="105"/>
      <c r="F1882" s="105"/>
      <c r="G1882" s="47"/>
      <c r="H1882" s="60"/>
      <c r="I1882" s="22"/>
      <c r="J1882" s="22"/>
      <c r="K1882" s="22"/>
      <c r="L1882" s="22"/>
      <c r="M1882" s="22"/>
      <c r="N1882" s="55"/>
    </row>
    <row r="1883" spans="2:21" x14ac:dyDescent="0.25">
      <c r="C1883" s="52"/>
      <c r="D1883" s="49"/>
      <c r="E1883" s="46" t="s">
        <v>15</v>
      </c>
      <c r="F1883" s="51"/>
      <c r="G1883" s="59">
        <v>1104</v>
      </c>
      <c r="H1883" s="31">
        <v>56</v>
      </c>
      <c r="I1883" s="31">
        <v>212</v>
      </c>
      <c r="J1883" s="31">
        <v>420</v>
      </c>
      <c r="K1883" s="31">
        <v>415</v>
      </c>
      <c r="L1883" s="31">
        <v>1</v>
      </c>
      <c r="M1883" s="31">
        <v>268</v>
      </c>
      <c r="N1883" s="67">
        <v>835</v>
      </c>
    </row>
    <row r="1884" spans="2:21" x14ac:dyDescent="0.25">
      <c r="C1884" s="111" t="s">
        <v>20</v>
      </c>
      <c r="D1884" s="106" t="s">
        <v>21</v>
      </c>
      <c r="E1884" s="10" t="s">
        <v>22</v>
      </c>
      <c r="F1884" s="11"/>
      <c r="G1884" s="14">
        <v>543</v>
      </c>
      <c r="H1884" s="25">
        <v>22</v>
      </c>
      <c r="I1884" s="4">
        <v>86</v>
      </c>
      <c r="J1884" s="4">
        <v>204</v>
      </c>
      <c r="K1884" s="4">
        <v>231</v>
      </c>
      <c r="L1884" s="4">
        <v>0</v>
      </c>
      <c r="M1884" s="4">
        <v>108</v>
      </c>
      <c r="N1884" s="27">
        <v>435</v>
      </c>
    </row>
    <row r="1885" spans="2:21" x14ac:dyDescent="0.25">
      <c r="C1885" s="112"/>
      <c r="D1885" s="107"/>
      <c r="E1885" s="9" t="s">
        <v>23</v>
      </c>
      <c r="F1885" s="12"/>
      <c r="G1885" s="8">
        <v>561</v>
      </c>
      <c r="H1885" s="16">
        <v>34</v>
      </c>
      <c r="I1885" s="1">
        <v>126</v>
      </c>
      <c r="J1885" s="1">
        <v>216</v>
      </c>
      <c r="K1885" s="1">
        <v>184</v>
      </c>
      <c r="L1885" s="1">
        <v>1</v>
      </c>
      <c r="M1885" s="1">
        <v>160</v>
      </c>
      <c r="N1885" s="18">
        <v>400</v>
      </c>
    </row>
    <row r="1886" spans="2:21" x14ac:dyDescent="0.25">
      <c r="C1886" s="108" t="s">
        <v>24</v>
      </c>
      <c r="D1886" s="108" t="s">
        <v>25</v>
      </c>
      <c r="E1886" s="10" t="s">
        <v>26</v>
      </c>
      <c r="F1886" s="11"/>
      <c r="G1886" s="14">
        <v>261</v>
      </c>
      <c r="H1886" s="25">
        <v>28</v>
      </c>
      <c r="I1886" s="4">
        <v>66</v>
      </c>
      <c r="J1886" s="4">
        <v>84</v>
      </c>
      <c r="K1886" s="4">
        <v>82</v>
      </c>
      <c r="L1886" s="4">
        <v>1</v>
      </c>
      <c r="M1886" s="4">
        <v>94</v>
      </c>
      <c r="N1886" s="27">
        <v>166</v>
      </c>
    </row>
    <row r="1887" spans="2:21" x14ac:dyDescent="0.25">
      <c r="C1887" s="112"/>
      <c r="D1887" s="109"/>
      <c r="E1887" s="9" t="s">
        <v>27</v>
      </c>
      <c r="F1887" s="12"/>
      <c r="G1887" s="8">
        <v>267</v>
      </c>
      <c r="H1887" s="16">
        <v>7</v>
      </c>
      <c r="I1887" s="1">
        <v>53</v>
      </c>
      <c r="J1887" s="1">
        <v>115</v>
      </c>
      <c r="K1887" s="1">
        <v>92</v>
      </c>
      <c r="L1887" s="1">
        <v>0</v>
      </c>
      <c r="M1887" s="1">
        <v>60</v>
      </c>
      <c r="N1887" s="18">
        <v>207</v>
      </c>
    </row>
    <row r="1888" spans="2:21" x14ac:dyDescent="0.25">
      <c r="C1888" s="112"/>
      <c r="D1888" s="109"/>
      <c r="E1888" s="9" t="s">
        <v>28</v>
      </c>
      <c r="F1888" s="12"/>
      <c r="G1888" s="8">
        <v>261</v>
      </c>
      <c r="H1888" s="16">
        <v>14</v>
      </c>
      <c r="I1888" s="1">
        <v>40</v>
      </c>
      <c r="J1888" s="1">
        <v>102</v>
      </c>
      <c r="K1888" s="1">
        <v>105</v>
      </c>
      <c r="L1888" s="1">
        <v>0</v>
      </c>
      <c r="M1888" s="1">
        <v>54</v>
      </c>
      <c r="N1888" s="18">
        <v>207</v>
      </c>
    </row>
    <row r="1889" spans="3:14" x14ac:dyDescent="0.25">
      <c r="C1889" s="112"/>
      <c r="D1889" s="109"/>
      <c r="E1889" s="9" t="s">
        <v>29</v>
      </c>
      <c r="F1889" s="12"/>
      <c r="G1889" s="8">
        <v>195</v>
      </c>
      <c r="H1889" s="16">
        <v>5</v>
      </c>
      <c r="I1889" s="1">
        <v>29</v>
      </c>
      <c r="J1889" s="1">
        <v>78</v>
      </c>
      <c r="K1889" s="1">
        <v>83</v>
      </c>
      <c r="L1889" s="1">
        <v>0</v>
      </c>
      <c r="M1889" s="1">
        <v>34</v>
      </c>
      <c r="N1889" s="18">
        <v>161</v>
      </c>
    </row>
    <row r="1890" spans="3:14" x14ac:dyDescent="0.25">
      <c r="C1890" s="112"/>
      <c r="D1890" s="109"/>
      <c r="E1890" s="9" t="s">
        <v>30</v>
      </c>
      <c r="F1890" s="12"/>
      <c r="G1890" s="8">
        <v>120</v>
      </c>
      <c r="H1890" s="16">
        <v>2</v>
      </c>
      <c r="I1890" s="1">
        <v>24</v>
      </c>
      <c r="J1890" s="1">
        <v>41</v>
      </c>
      <c r="K1890" s="1">
        <v>53</v>
      </c>
      <c r="L1890" s="1">
        <v>0</v>
      </c>
      <c r="M1890" s="1">
        <v>26</v>
      </c>
      <c r="N1890" s="18">
        <v>94</v>
      </c>
    </row>
    <row r="1891" spans="3:14" x14ac:dyDescent="0.25">
      <c r="C1891" s="112"/>
      <c r="D1891" s="109"/>
      <c r="E1891" s="9" t="s">
        <v>31</v>
      </c>
      <c r="F1891" s="12"/>
      <c r="G1891" s="8">
        <v>843</v>
      </c>
      <c r="H1891" s="16">
        <v>28</v>
      </c>
      <c r="I1891" s="1">
        <v>146</v>
      </c>
      <c r="J1891" s="1">
        <v>336</v>
      </c>
      <c r="K1891" s="1">
        <v>333</v>
      </c>
      <c r="L1891" s="1">
        <v>0</v>
      </c>
      <c r="M1891" s="1">
        <v>174</v>
      </c>
      <c r="N1891" s="18">
        <v>669</v>
      </c>
    </row>
    <row r="1892" spans="3:14" x14ac:dyDescent="0.25">
      <c r="C1892" s="112"/>
      <c r="D1892" s="109"/>
      <c r="E1892" s="9" t="s">
        <v>32</v>
      </c>
      <c r="F1892" s="12"/>
      <c r="G1892" s="8">
        <v>315</v>
      </c>
      <c r="H1892" s="16">
        <v>7</v>
      </c>
      <c r="I1892" s="1">
        <v>53</v>
      </c>
      <c r="J1892" s="1">
        <v>119</v>
      </c>
      <c r="K1892" s="1">
        <v>136</v>
      </c>
      <c r="L1892" s="1">
        <v>0</v>
      </c>
      <c r="M1892" s="1">
        <v>60</v>
      </c>
      <c r="N1892" s="18">
        <v>255</v>
      </c>
    </row>
    <row r="1893" spans="3:14" x14ac:dyDescent="0.25">
      <c r="C1893" s="112"/>
      <c r="D1893" s="108" t="s">
        <v>22</v>
      </c>
      <c r="E1893" s="10" t="s">
        <v>26</v>
      </c>
      <c r="F1893" s="11"/>
      <c r="G1893" s="14">
        <v>120</v>
      </c>
      <c r="H1893" s="25">
        <v>10</v>
      </c>
      <c r="I1893" s="4">
        <v>17</v>
      </c>
      <c r="J1893" s="4">
        <v>44</v>
      </c>
      <c r="K1893" s="4">
        <v>49</v>
      </c>
      <c r="L1893" s="4">
        <v>0</v>
      </c>
      <c r="M1893" s="4">
        <v>27</v>
      </c>
      <c r="N1893" s="27">
        <v>93</v>
      </c>
    </row>
    <row r="1894" spans="3:14" x14ac:dyDescent="0.25">
      <c r="C1894" s="112"/>
      <c r="D1894" s="109"/>
      <c r="E1894" s="9" t="s">
        <v>27</v>
      </c>
      <c r="F1894" s="12"/>
      <c r="G1894" s="8">
        <v>159</v>
      </c>
      <c r="H1894" s="16">
        <v>5</v>
      </c>
      <c r="I1894" s="1">
        <v>27</v>
      </c>
      <c r="J1894" s="1">
        <v>70</v>
      </c>
      <c r="K1894" s="1">
        <v>57</v>
      </c>
      <c r="L1894" s="1">
        <v>0</v>
      </c>
      <c r="M1894" s="1">
        <v>32</v>
      </c>
      <c r="N1894" s="18">
        <v>127</v>
      </c>
    </row>
    <row r="1895" spans="3:14" x14ac:dyDescent="0.25">
      <c r="C1895" s="112"/>
      <c r="D1895" s="109"/>
      <c r="E1895" s="9" t="s">
        <v>28</v>
      </c>
      <c r="F1895" s="12"/>
      <c r="G1895" s="8">
        <v>113</v>
      </c>
      <c r="H1895" s="16">
        <v>3</v>
      </c>
      <c r="I1895" s="1">
        <v>16</v>
      </c>
      <c r="J1895" s="1">
        <v>41</v>
      </c>
      <c r="K1895" s="1">
        <v>53</v>
      </c>
      <c r="L1895" s="1">
        <v>0</v>
      </c>
      <c r="M1895" s="1">
        <v>19</v>
      </c>
      <c r="N1895" s="18">
        <v>94</v>
      </c>
    </row>
    <row r="1896" spans="3:14" x14ac:dyDescent="0.25">
      <c r="C1896" s="112"/>
      <c r="D1896" s="109"/>
      <c r="E1896" s="9" t="s">
        <v>29</v>
      </c>
      <c r="F1896" s="12"/>
      <c r="G1896" s="8">
        <v>94</v>
      </c>
      <c r="H1896" s="16">
        <v>3</v>
      </c>
      <c r="I1896" s="1">
        <v>14</v>
      </c>
      <c r="J1896" s="1">
        <v>32</v>
      </c>
      <c r="K1896" s="1">
        <v>45</v>
      </c>
      <c r="L1896" s="1">
        <v>0</v>
      </c>
      <c r="M1896" s="1">
        <v>17</v>
      </c>
      <c r="N1896" s="18">
        <v>77</v>
      </c>
    </row>
    <row r="1897" spans="3:14" x14ac:dyDescent="0.25">
      <c r="C1897" s="112"/>
      <c r="D1897" s="109"/>
      <c r="E1897" s="9" t="s">
        <v>30</v>
      </c>
      <c r="F1897" s="12"/>
      <c r="G1897" s="8">
        <v>57</v>
      </c>
      <c r="H1897" s="16">
        <v>1</v>
      </c>
      <c r="I1897" s="1">
        <v>12</v>
      </c>
      <c r="J1897" s="1">
        <v>17</v>
      </c>
      <c r="K1897" s="1">
        <v>27</v>
      </c>
      <c r="L1897" s="1">
        <v>0</v>
      </c>
      <c r="M1897" s="1">
        <v>13</v>
      </c>
      <c r="N1897" s="18">
        <v>44</v>
      </c>
    </row>
    <row r="1898" spans="3:14" x14ac:dyDescent="0.25">
      <c r="C1898" s="112"/>
      <c r="D1898" s="109"/>
      <c r="E1898" s="9" t="s">
        <v>31</v>
      </c>
      <c r="F1898" s="12"/>
      <c r="G1898" s="8">
        <v>423</v>
      </c>
      <c r="H1898" s="16">
        <v>12</v>
      </c>
      <c r="I1898" s="1">
        <v>69</v>
      </c>
      <c r="J1898" s="1">
        <v>160</v>
      </c>
      <c r="K1898" s="1">
        <v>182</v>
      </c>
      <c r="L1898" s="1">
        <v>0</v>
      </c>
      <c r="M1898" s="1">
        <v>81</v>
      </c>
      <c r="N1898" s="18">
        <v>342</v>
      </c>
    </row>
    <row r="1899" spans="3:14" x14ac:dyDescent="0.25">
      <c r="C1899" s="112"/>
      <c r="D1899" s="109"/>
      <c r="E1899" s="9" t="s">
        <v>32</v>
      </c>
      <c r="F1899" s="12"/>
      <c r="G1899" s="8">
        <v>151</v>
      </c>
      <c r="H1899" s="16">
        <v>4</v>
      </c>
      <c r="I1899" s="1">
        <v>26</v>
      </c>
      <c r="J1899" s="1">
        <v>49</v>
      </c>
      <c r="K1899" s="1">
        <v>72</v>
      </c>
      <c r="L1899" s="1">
        <v>0</v>
      </c>
      <c r="M1899" s="1">
        <v>30</v>
      </c>
      <c r="N1899" s="18">
        <v>121</v>
      </c>
    </row>
    <row r="1900" spans="3:14" x14ac:dyDescent="0.25">
      <c r="C1900" s="112"/>
      <c r="D1900" s="108" t="s">
        <v>23</v>
      </c>
      <c r="E1900" s="10" t="s">
        <v>26</v>
      </c>
      <c r="F1900" s="11"/>
      <c r="G1900" s="14">
        <v>141</v>
      </c>
      <c r="H1900" s="25">
        <v>18</v>
      </c>
      <c r="I1900" s="4">
        <v>49</v>
      </c>
      <c r="J1900" s="4">
        <v>40</v>
      </c>
      <c r="K1900" s="4">
        <v>33</v>
      </c>
      <c r="L1900" s="4">
        <v>1</v>
      </c>
      <c r="M1900" s="4">
        <v>67</v>
      </c>
      <c r="N1900" s="27">
        <v>73</v>
      </c>
    </row>
    <row r="1901" spans="3:14" x14ac:dyDescent="0.25">
      <c r="C1901" s="112"/>
      <c r="D1901" s="109"/>
      <c r="E1901" s="9" t="s">
        <v>27</v>
      </c>
      <c r="F1901" s="12"/>
      <c r="G1901" s="8">
        <v>108</v>
      </c>
      <c r="H1901" s="16">
        <v>2</v>
      </c>
      <c r="I1901" s="1">
        <v>26</v>
      </c>
      <c r="J1901" s="1">
        <v>45</v>
      </c>
      <c r="K1901" s="1">
        <v>35</v>
      </c>
      <c r="L1901" s="1">
        <v>0</v>
      </c>
      <c r="M1901" s="1">
        <v>28</v>
      </c>
      <c r="N1901" s="18">
        <v>80</v>
      </c>
    </row>
    <row r="1902" spans="3:14" x14ac:dyDescent="0.25">
      <c r="C1902" s="112"/>
      <c r="D1902" s="109"/>
      <c r="E1902" s="9" t="s">
        <v>28</v>
      </c>
      <c r="F1902" s="12"/>
      <c r="G1902" s="8">
        <v>148</v>
      </c>
      <c r="H1902" s="16">
        <v>11</v>
      </c>
      <c r="I1902" s="1">
        <v>24</v>
      </c>
      <c r="J1902" s="1">
        <v>61</v>
      </c>
      <c r="K1902" s="1">
        <v>52</v>
      </c>
      <c r="L1902" s="1">
        <v>0</v>
      </c>
      <c r="M1902" s="1">
        <v>35</v>
      </c>
      <c r="N1902" s="18">
        <v>113</v>
      </c>
    </row>
    <row r="1903" spans="3:14" x14ac:dyDescent="0.25">
      <c r="C1903" s="112"/>
      <c r="D1903" s="109"/>
      <c r="E1903" s="9" t="s">
        <v>29</v>
      </c>
      <c r="F1903" s="12"/>
      <c r="G1903" s="8">
        <v>101</v>
      </c>
      <c r="H1903" s="16">
        <v>2</v>
      </c>
      <c r="I1903" s="1">
        <v>15</v>
      </c>
      <c r="J1903" s="1">
        <v>46</v>
      </c>
      <c r="K1903" s="1">
        <v>38</v>
      </c>
      <c r="L1903" s="1">
        <v>0</v>
      </c>
      <c r="M1903" s="1">
        <v>17</v>
      </c>
      <c r="N1903" s="18">
        <v>84</v>
      </c>
    </row>
    <row r="1904" spans="3:14" x14ac:dyDescent="0.25">
      <c r="C1904" s="112"/>
      <c r="D1904" s="109"/>
      <c r="E1904" s="9" t="s">
        <v>30</v>
      </c>
      <c r="F1904" s="12"/>
      <c r="G1904" s="8">
        <v>63</v>
      </c>
      <c r="H1904" s="16">
        <v>1</v>
      </c>
      <c r="I1904" s="1">
        <v>12</v>
      </c>
      <c r="J1904" s="1">
        <v>24</v>
      </c>
      <c r="K1904" s="1">
        <v>26</v>
      </c>
      <c r="L1904" s="1">
        <v>0</v>
      </c>
      <c r="M1904" s="1">
        <v>13</v>
      </c>
      <c r="N1904" s="18">
        <v>50</v>
      </c>
    </row>
    <row r="1905" spans="3:14" x14ac:dyDescent="0.25">
      <c r="C1905" s="112"/>
      <c r="D1905" s="109"/>
      <c r="E1905" s="9" t="s">
        <v>31</v>
      </c>
      <c r="F1905" s="12"/>
      <c r="G1905" s="8">
        <v>420</v>
      </c>
      <c r="H1905" s="16">
        <v>16</v>
      </c>
      <c r="I1905" s="1">
        <v>77</v>
      </c>
      <c r="J1905" s="1">
        <v>176</v>
      </c>
      <c r="K1905" s="1">
        <v>151</v>
      </c>
      <c r="L1905" s="1">
        <v>0</v>
      </c>
      <c r="M1905" s="1">
        <v>93</v>
      </c>
      <c r="N1905" s="18">
        <v>327</v>
      </c>
    </row>
    <row r="1906" spans="3:14" x14ac:dyDescent="0.25">
      <c r="C1906" s="112"/>
      <c r="D1906" s="109"/>
      <c r="E1906" s="9" t="s">
        <v>32</v>
      </c>
      <c r="F1906" s="12"/>
      <c r="G1906" s="8">
        <v>164</v>
      </c>
      <c r="H1906" s="16">
        <v>3</v>
      </c>
      <c r="I1906" s="1">
        <v>27</v>
      </c>
      <c r="J1906" s="1">
        <v>70</v>
      </c>
      <c r="K1906" s="1">
        <v>64</v>
      </c>
      <c r="L1906" s="1">
        <v>0</v>
      </c>
      <c r="M1906" s="1">
        <v>30</v>
      </c>
      <c r="N1906" s="18">
        <v>134</v>
      </c>
    </row>
    <row r="1907" spans="3:14" ht="25.2" x14ac:dyDescent="0.25">
      <c r="C1907" s="108" t="s">
        <v>33</v>
      </c>
      <c r="D1907" s="108" t="s">
        <v>25</v>
      </c>
      <c r="E1907" s="10" t="s">
        <v>34</v>
      </c>
      <c r="F1907" s="11"/>
      <c r="G1907" s="14">
        <v>93</v>
      </c>
      <c r="H1907" s="25">
        <v>8</v>
      </c>
      <c r="I1907" s="4">
        <v>20</v>
      </c>
      <c r="J1907" s="4">
        <v>39</v>
      </c>
      <c r="K1907" s="4">
        <v>26</v>
      </c>
      <c r="L1907" s="4">
        <v>0</v>
      </c>
      <c r="M1907" s="4">
        <v>28</v>
      </c>
      <c r="N1907" s="27">
        <v>65</v>
      </c>
    </row>
    <row r="1908" spans="3:14" ht="25.2" x14ac:dyDescent="0.25">
      <c r="C1908" s="112"/>
      <c r="D1908" s="109"/>
      <c r="E1908" s="9" t="s">
        <v>35</v>
      </c>
      <c r="F1908" s="12"/>
      <c r="G1908" s="8">
        <v>623</v>
      </c>
      <c r="H1908" s="16">
        <v>22</v>
      </c>
      <c r="I1908" s="1">
        <v>90</v>
      </c>
      <c r="J1908" s="1">
        <v>237</v>
      </c>
      <c r="K1908" s="1">
        <v>273</v>
      </c>
      <c r="L1908" s="1">
        <v>1</v>
      </c>
      <c r="M1908" s="1">
        <v>112</v>
      </c>
      <c r="N1908" s="18">
        <v>510</v>
      </c>
    </row>
    <row r="1909" spans="3:14" ht="25.2" x14ac:dyDescent="0.25">
      <c r="C1909" s="112"/>
      <c r="D1909" s="109"/>
      <c r="E1909" s="9" t="s">
        <v>36</v>
      </c>
      <c r="F1909" s="12"/>
      <c r="G1909" s="8">
        <v>207</v>
      </c>
      <c r="H1909" s="16">
        <v>15</v>
      </c>
      <c r="I1909" s="1">
        <v>58</v>
      </c>
      <c r="J1909" s="1">
        <v>79</v>
      </c>
      <c r="K1909" s="1">
        <v>55</v>
      </c>
      <c r="L1909" s="1">
        <v>0</v>
      </c>
      <c r="M1909" s="1">
        <v>73</v>
      </c>
      <c r="N1909" s="18">
        <v>134</v>
      </c>
    </row>
    <row r="1910" spans="3:14" ht="25.2" x14ac:dyDescent="0.25">
      <c r="C1910" s="112"/>
      <c r="D1910" s="109"/>
      <c r="E1910" s="9" t="s">
        <v>37</v>
      </c>
      <c r="F1910" s="12"/>
      <c r="G1910" s="8">
        <v>178</v>
      </c>
      <c r="H1910" s="16">
        <v>10</v>
      </c>
      <c r="I1910" s="1">
        <v>42</v>
      </c>
      <c r="J1910" s="1">
        <v>65</v>
      </c>
      <c r="K1910" s="1">
        <v>61</v>
      </c>
      <c r="L1910" s="1">
        <v>0</v>
      </c>
      <c r="M1910" s="1">
        <v>52</v>
      </c>
      <c r="N1910" s="18">
        <v>126</v>
      </c>
    </row>
    <row r="1911" spans="3:14" x14ac:dyDescent="0.25">
      <c r="C1911" s="112"/>
      <c r="D1911" s="109"/>
      <c r="E1911" s="9" t="s">
        <v>38</v>
      </c>
      <c r="F1911" s="12"/>
      <c r="G1911" s="13">
        <v>3</v>
      </c>
      <c r="H1911" s="24">
        <v>1</v>
      </c>
      <c r="I1911" s="3">
        <v>2</v>
      </c>
      <c r="J1911" s="3">
        <v>0</v>
      </c>
      <c r="K1911" s="3">
        <v>0</v>
      </c>
      <c r="L1911" s="3">
        <v>0</v>
      </c>
      <c r="M1911" s="3">
        <v>3</v>
      </c>
      <c r="N1911" s="26">
        <v>0</v>
      </c>
    </row>
    <row r="1912" spans="3:14" ht="25.2" x14ac:dyDescent="0.25">
      <c r="C1912" s="112"/>
      <c r="D1912" s="108" t="s">
        <v>22</v>
      </c>
      <c r="E1912" s="10" t="s">
        <v>34</v>
      </c>
      <c r="F1912" s="11"/>
      <c r="G1912" s="40">
        <v>48</v>
      </c>
      <c r="H1912" s="44">
        <v>4</v>
      </c>
      <c r="I1912" s="19">
        <v>7</v>
      </c>
      <c r="J1912" s="19">
        <v>22</v>
      </c>
      <c r="K1912" s="19">
        <v>15</v>
      </c>
      <c r="L1912" s="19">
        <v>0</v>
      </c>
      <c r="M1912" s="19">
        <v>11</v>
      </c>
      <c r="N1912" s="45">
        <v>37</v>
      </c>
    </row>
    <row r="1913" spans="3:14" ht="25.2" x14ac:dyDescent="0.25">
      <c r="C1913" s="112"/>
      <c r="D1913" s="109"/>
      <c r="E1913" s="9" t="s">
        <v>35</v>
      </c>
      <c r="F1913" s="12"/>
      <c r="G1913" s="8">
        <v>365</v>
      </c>
      <c r="H1913" s="16">
        <v>11</v>
      </c>
      <c r="I1913" s="1">
        <v>48</v>
      </c>
      <c r="J1913" s="1">
        <v>133</v>
      </c>
      <c r="K1913" s="1">
        <v>173</v>
      </c>
      <c r="L1913" s="1">
        <v>0</v>
      </c>
      <c r="M1913" s="1">
        <v>59</v>
      </c>
      <c r="N1913" s="18">
        <v>306</v>
      </c>
    </row>
    <row r="1914" spans="3:14" ht="25.2" x14ac:dyDescent="0.25">
      <c r="C1914" s="112"/>
      <c r="D1914" s="109"/>
      <c r="E1914" s="9" t="s">
        <v>36</v>
      </c>
      <c r="F1914" s="12"/>
      <c r="G1914" s="8">
        <v>80</v>
      </c>
      <c r="H1914" s="16">
        <v>6</v>
      </c>
      <c r="I1914" s="1">
        <v>17</v>
      </c>
      <c r="J1914" s="1">
        <v>32</v>
      </c>
      <c r="K1914" s="1">
        <v>25</v>
      </c>
      <c r="L1914" s="1">
        <v>0</v>
      </c>
      <c r="M1914" s="1">
        <v>23</v>
      </c>
      <c r="N1914" s="18">
        <v>57</v>
      </c>
    </row>
    <row r="1915" spans="3:14" ht="25.2" x14ac:dyDescent="0.25">
      <c r="C1915" s="112"/>
      <c r="D1915" s="109"/>
      <c r="E1915" s="9" t="s">
        <v>37</v>
      </c>
      <c r="F1915" s="12"/>
      <c r="G1915" s="13">
        <v>49</v>
      </c>
      <c r="H1915" s="24">
        <v>1</v>
      </c>
      <c r="I1915" s="3">
        <v>13</v>
      </c>
      <c r="J1915" s="3">
        <v>17</v>
      </c>
      <c r="K1915" s="3">
        <v>18</v>
      </c>
      <c r="L1915" s="3">
        <v>0</v>
      </c>
      <c r="M1915" s="3">
        <v>14</v>
      </c>
      <c r="N1915" s="26">
        <v>35</v>
      </c>
    </row>
    <row r="1916" spans="3:14" x14ac:dyDescent="0.25">
      <c r="C1916" s="112"/>
      <c r="D1916" s="109"/>
      <c r="E1916" s="9" t="s">
        <v>38</v>
      </c>
      <c r="F1916" s="12"/>
      <c r="G1916" s="13">
        <v>1</v>
      </c>
      <c r="H1916" s="24">
        <v>0</v>
      </c>
      <c r="I1916" s="3">
        <v>1</v>
      </c>
      <c r="J1916" s="3">
        <v>0</v>
      </c>
      <c r="K1916" s="3">
        <v>0</v>
      </c>
      <c r="L1916" s="3">
        <v>0</v>
      </c>
      <c r="M1916" s="3">
        <v>1</v>
      </c>
      <c r="N1916" s="26">
        <v>0</v>
      </c>
    </row>
    <row r="1917" spans="3:14" ht="25.2" x14ac:dyDescent="0.25">
      <c r="C1917" s="112"/>
      <c r="D1917" s="108" t="s">
        <v>23</v>
      </c>
      <c r="E1917" s="10" t="s">
        <v>34</v>
      </c>
      <c r="F1917" s="11"/>
      <c r="G1917" s="40">
        <v>45</v>
      </c>
      <c r="H1917" s="44">
        <v>4</v>
      </c>
      <c r="I1917" s="19">
        <v>13</v>
      </c>
      <c r="J1917" s="19">
        <v>17</v>
      </c>
      <c r="K1917" s="19">
        <v>11</v>
      </c>
      <c r="L1917" s="19">
        <v>0</v>
      </c>
      <c r="M1917" s="19">
        <v>17</v>
      </c>
      <c r="N1917" s="45">
        <v>28</v>
      </c>
    </row>
    <row r="1918" spans="3:14" ht="25.2" x14ac:dyDescent="0.25">
      <c r="C1918" s="112"/>
      <c r="D1918" s="109"/>
      <c r="E1918" s="9" t="s">
        <v>35</v>
      </c>
      <c r="F1918" s="12"/>
      <c r="G1918" s="8">
        <v>258</v>
      </c>
      <c r="H1918" s="16">
        <v>11</v>
      </c>
      <c r="I1918" s="1">
        <v>42</v>
      </c>
      <c r="J1918" s="1">
        <v>104</v>
      </c>
      <c r="K1918" s="1">
        <v>100</v>
      </c>
      <c r="L1918" s="1">
        <v>1</v>
      </c>
      <c r="M1918" s="1">
        <v>53</v>
      </c>
      <c r="N1918" s="18">
        <v>204</v>
      </c>
    </row>
    <row r="1919" spans="3:14" ht="25.2" x14ac:dyDescent="0.25">
      <c r="C1919" s="112"/>
      <c r="D1919" s="109"/>
      <c r="E1919" s="9" t="s">
        <v>36</v>
      </c>
      <c r="F1919" s="12"/>
      <c r="G1919" s="8">
        <v>127</v>
      </c>
      <c r="H1919" s="16">
        <v>9</v>
      </c>
      <c r="I1919" s="1">
        <v>41</v>
      </c>
      <c r="J1919" s="1">
        <v>47</v>
      </c>
      <c r="K1919" s="1">
        <v>30</v>
      </c>
      <c r="L1919" s="1">
        <v>0</v>
      </c>
      <c r="M1919" s="1">
        <v>50</v>
      </c>
      <c r="N1919" s="18">
        <v>77</v>
      </c>
    </row>
    <row r="1920" spans="3:14" ht="25.2" x14ac:dyDescent="0.25">
      <c r="C1920" s="112"/>
      <c r="D1920" s="109"/>
      <c r="E1920" s="9" t="s">
        <v>37</v>
      </c>
      <c r="F1920" s="12"/>
      <c r="G1920" s="8">
        <v>129</v>
      </c>
      <c r="H1920" s="16">
        <v>9</v>
      </c>
      <c r="I1920" s="1">
        <v>29</v>
      </c>
      <c r="J1920" s="1">
        <v>48</v>
      </c>
      <c r="K1920" s="1">
        <v>43</v>
      </c>
      <c r="L1920" s="1">
        <v>0</v>
      </c>
      <c r="M1920" s="1">
        <v>38</v>
      </c>
      <c r="N1920" s="18">
        <v>91</v>
      </c>
    </row>
    <row r="1921" spans="3:14" x14ac:dyDescent="0.25">
      <c r="C1921" s="112"/>
      <c r="D1921" s="109"/>
      <c r="E1921" s="9" t="s">
        <v>38</v>
      </c>
      <c r="F1921" s="12"/>
      <c r="G1921" s="13">
        <v>2</v>
      </c>
      <c r="H1921" s="24">
        <v>1</v>
      </c>
      <c r="I1921" s="3">
        <v>1</v>
      </c>
      <c r="J1921" s="3">
        <v>0</v>
      </c>
      <c r="K1921" s="3">
        <v>0</v>
      </c>
      <c r="L1921" s="3">
        <v>0</v>
      </c>
      <c r="M1921" s="3">
        <v>2</v>
      </c>
      <c r="N1921" s="26">
        <v>0</v>
      </c>
    </row>
    <row r="1922" spans="3:14" ht="25.2" x14ac:dyDescent="0.25">
      <c r="C1922" s="108" t="s">
        <v>39</v>
      </c>
      <c r="D1922" s="108" t="s">
        <v>25</v>
      </c>
      <c r="E1922" s="10" t="s">
        <v>40</v>
      </c>
      <c r="F1922" s="11"/>
      <c r="G1922" s="14">
        <v>320</v>
      </c>
      <c r="H1922" s="25">
        <v>22</v>
      </c>
      <c r="I1922" s="4">
        <v>72</v>
      </c>
      <c r="J1922" s="4">
        <v>121</v>
      </c>
      <c r="K1922" s="4">
        <v>105</v>
      </c>
      <c r="L1922" s="4">
        <v>0</v>
      </c>
      <c r="M1922" s="4">
        <v>94</v>
      </c>
      <c r="N1922" s="27">
        <v>226</v>
      </c>
    </row>
    <row r="1923" spans="3:14" ht="25.2" x14ac:dyDescent="0.25">
      <c r="C1923" s="112"/>
      <c r="D1923" s="109"/>
      <c r="E1923" s="9" t="s">
        <v>41</v>
      </c>
      <c r="F1923" s="12"/>
      <c r="G1923" s="8">
        <v>604</v>
      </c>
      <c r="H1923" s="16">
        <v>20</v>
      </c>
      <c r="I1923" s="1">
        <v>86</v>
      </c>
      <c r="J1923" s="1">
        <v>235</v>
      </c>
      <c r="K1923" s="1">
        <v>262</v>
      </c>
      <c r="L1923" s="1">
        <v>1</v>
      </c>
      <c r="M1923" s="1">
        <v>106</v>
      </c>
      <c r="N1923" s="18">
        <v>497</v>
      </c>
    </row>
    <row r="1924" spans="3:14" x14ac:dyDescent="0.25">
      <c r="C1924" s="112"/>
      <c r="D1924" s="109"/>
      <c r="E1924" s="9" t="s">
        <v>42</v>
      </c>
      <c r="F1924" s="12"/>
      <c r="G1924" s="13">
        <v>20</v>
      </c>
      <c r="H1924" s="24">
        <v>0</v>
      </c>
      <c r="I1924" s="3">
        <v>8</v>
      </c>
      <c r="J1924" s="3">
        <v>6</v>
      </c>
      <c r="K1924" s="3">
        <v>6</v>
      </c>
      <c r="L1924" s="3">
        <v>0</v>
      </c>
      <c r="M1924" s="3">
        <v>8</v>
      </c>
      <c r="N1924" s="26">
        <v>12</v>
      </c>
    </row>
    <row r="1925" spans="3:14" x14ac:dyDescent="0.25">
      <c r="C1925" s="112"/>
      <c r="D1925" s="109"/>
      <c r="E1925" s="9" t="s">
        <v>43</v>
      </c>
      <c r="F1925" s="12"/>
      <c r="G1925" s="8">
        <v>162</v>
      </c>
      <c r="H1925" s="16">
        <v>11</v>
      </c>
      <c r="I1925" s="1">
        <v>40</v>
      </c>
      <c r="J1925" s="1">
        <v>62</v>
      </c>
      <c r="K1925" s="1">
        <v>49</v>
      </c>
      <c r="L1925" s="1">
        <v>0</v>
      </c>
      <c r="M1925" s="1">
        <v>51</v>
      </c>
      <c r="N1925" s="18">
        <v>111</v>
      </c>
    </row>
    <row r="1926" spans="3:14" x14ac:dyDescent="0.25">
      <c r="C1926" s="112"/>
      <c r="D1926" s="109"/>
      <c r="E1926" s="9" t="s">
        <v>44</v>
      </c>
      <c r="F1926" s="12"/>
      <c r="G1926" s="8">
        <v>50</v>
      </c>
      <c r="H1926" s="16">
        <v>5</v>
      </c>
      <c r="I1926" s="1">
        <v>13</v>
      </c>
      <c r="J1926" s="1">
        <v>24</v>
      </c>
      <c r="K1926" s="1">
        <v>8</v>
      </c>
      <c r="L1926" s="1">
        <v>0</v>
      </c>
      <c r="M1926" s="1">
        <v>18</v>
      </c>
      <c r="N1926" s="18">
        <v>32</v>
      </c>
    </row>
    <row r="1927" spans="3:14" ht="25.2" x14ac:dyDescent="0.25">
      <c r="C1927" s="112"/>
      <c r="D1927" s="109"/>
      <c r="E1927" s="9" t="s">
        <v>45</v>
      </c>
      <c r="F1927" s="12"/>
      <c r="G1927" s="8">
        <v>53</v>
      </c>
      <c r="H1927" s="16">
        <v>4</v>
      </c>
      <c r="I1927" s="1">
        <v>15</v>
      </c>
      <c r="J1927" s="1">
        <v>22</v>
      </c>
      <c r="K1927" s="1">
        <v>12</v>
      </c>
      <c r="L1927" s="1">
        <v>0</v>
      </c>
      <c r="M1927" s="1">
        <v>19</v>
      </c>
      <c r="N1927" s="18">
        <v>34</v>
      </c>
    </row>
    <row r="1928" spans="3:14" x14ac:dyDescent="0.25">
      <c r="C1928" s="112"/>
      <c r="D1928" s="109"/>
      <c r="E1928" s="9" t="s">
        <v>38</v>
      </c>
      <c r="F1928" s="12"/>
      <c r="G1928" s="13">
        <v>37</v>
      </c>
      <c r="H1928" s="24">
        <v>4</v>
      </c>
      <c r="I1928" s="3">
        <v>9</v>
      </c>
      <c r="J1928" s="3">
        <v>9</v>
      </c>
      <c r="K1928" s="3">
        <v>15</v>
      </c>
      <c r="L1928" s="3">
        <v>0</v>
      </c>
      <c r="M1928" s="3">
        <v>13</v>
      </c>
      <c r="N1928" s="26">
        <v>24</v>
      </c>
    </row>
    <row r="1929" spans="3:14" ht="25.2" x14ac:dyDescent="0.25">
      <c r="C1929" s="112"/>
      <c r="D1929" s="108" t="s">
        <v>22</v>
      </c>
      <c r="E1929" s="10" t="s">
        <v>40</v>
      </c>
      <c r="F1929" s="11"/>
      <c r="G1929" s="14">
        <v>118</v>
      </c>
      <c r="H1929" s="25">
        <v>7</v>
      </c>
      <c r="I1929" s="4">
        <v>22</v>
      </c>
      <c r="J1929" s="4">
        <v>45</v>
      </c>
      <c r="K1929" s="4">
        <v>44</v>
      </c>
      <c r="L1929" s="4">
        <v>0</v>
      </c>
      <c r="M1929" s="4">
        <v>29</v>
      </c>
      <c r="N1929" s="27">
        <v>89</v>
      </c>
    </row>
    <row r="1930" spans="3:14" ht="25.2" x14ac:dyDescent="0.25">
      <c r="C1930" s="112"/>
      <c r="D1930" s="109"/>
      <c r="E1930" s="9" t="s">
        <v>41</v>
      </c>
      <c r="F1930" s="12"/>
      <c r="G1930" s="8">
        <v>351</v>
      </c>
      <c r="H1930" s="16">
        <v>9</v>
      </c>
      <c r="I1930" s="1">
        <v>49</v>
      </c>
      <c r="J1930" s="1">
        <v>129</v>
      </c>
      <c r="K1930" s="1">
        <v>164</v>
      </c>
      <c r="L1930" s="1">
        <v>0</v>
      </c>
      <c r="M1930" s="1">
        <v>58</v>
      </c>
      <c r="N1930" s="18">
        <v>293</v>
      </c>
    </row>
    <row r="1931" spans="3:14" x14ac:dyDescent="0.25">
      <c r="C1931" s="112"/>
      <c r="D1931" s="109"/>
      <c r="E1931" s="9" t="s">
        <v>42</v>
      </c>
      <c r="F1931" s="12"/>
      <c r="G1931" s="13">
        <v>9</v>
      </c>
      <c r="H1931" s="24">
        <v>0</v>
      </c>
      <c r="I1931" s="3">
        <v>2</v>
      </c>
      <c r="J1931" s="3">
        <v>4</v>
      </c>
      <c r="K1931" s="3">
        <v>3</v>
      </c>
      <c r="L1931" s="3">
        <v>0</v>
      </c>
      <c r="M1931" s="3">
        <v>2</v>
      </c>
      <c r="N1931" s="26">
        <v>7</v>
      </c>
    </row>
    <row r="1932" spans="3:14" x14ac:dyDescent="0.25">
      <c r="C1932" s="112"/>
      <c r="D1932" s="109"/>
      <c r="E1932" s="9" t="s">
        <v>43</v>
      </c>
      <c r="F1932" s="12"/>
      <c r="G1932" s="8">
        <v>64</v>
      </c>
      <c r="H1932" s="16">
        <v>3</v>
      </c>
      <c r="I1932" s="1">
        <v>16</v>
      </c>
      <c r="J1932" s="1">
        <v>24</v>
      </c>
      <c r="K1932" s="1">
        <v>21</v>
      </c>
      <c r="L1932" s="1">
        <v>0</v>
      </c>
      <c r="M1932" s="1">
        <v>19</v>
      </c>
      <c r="N1932" s="18">
        <v>45</v>
      </c>
    </row>
    <row r="1933" spans="3:14" x14ac:dyDescent="0.25">
      <c r="C1933" s="112"/>
      <c r="D1933" s="109"/>
      <c r="E1933" s="9" t="s">
        <v>44</v>
      </c>
      <c r="F1933" s="12"/>
      <c r="G1933" s="13">
        <v>19</v>
      </c>
      <c r="H1933" s="24">
        <v>0</v>
      </c>
      <c r="I1933" s="3">
        <v>3</v>
      </c>
      <c r="J1933" s="3">
        <v>13</v>
      </c>
      <c r="K1933" s="3">
        <v>3</v>
      </c>
      <c r="L1933" s="3">
        <v>0</v>
      </c>
      <c r="M1933" s="3">
        <v>3</v>
      </c>
      <c r="N1933" s="26">
        <v>16</v>
      </c>
    </row>
    <row r="1934" spans="3:14" ht="25.2" x14ac:dyDescent="0.25">
      <c r="C1934" s="112"/>
      <c r="D1934" s="109"/>
      <c r="E1934" s="9" t="s">
        <v>45</v>
      </c>
      <c r="F1934" s="12"/>
      <c r="G1934" s="13">
        <v>30</v>
      </c>
      <c r="H1934" s="24">
        <v>3</v>
      </c>
      <c r="I1934" s="3">
        <v>5</v>
      </c>
      <c r="J1934" s="3">
        <v>14</v>
      </c>
      <c r="K1934" s="3">
        <v>8</v>
      </c>
      <c r="L1934" s="3">
        <v>0</v>
      </c>
      <c r="M1934" s="3">
        <v>8</v>
      </c>
      <c r="N1934" s="26">
        <v>22</v>
      </c>
    </row>
    <row r="1935" spans="3:14" x14ac:dyDescent="0.25">
      <c r="C1935" s="112"/>
      <c r="D1935" s="109"/>
      <c r="E1935" s="9" t="s">
        <v>38</v>
      </c>
      <c r="F1935" s="12"/>
      <c r="G1935" s="13">
        <v>23</v>
      </c>
      <c r="H1935" s="24">
        <v>3</v>
      </c>
      <c r="I1935" s="3">
        <v>3</v>
      </c>
      <c r="J1935" s="3">
        <v>6</v>
      </c>
      <c r="K1935" s="3">
        <v>11</v>
      </c>
      <c r="L1935" s="3">
        <v>0</v>
      </c>
      <c r="M1935" s="3">
        <v>6</v>
      </c>
      <c r="N1935" s="26">
        <v>17</v>
      </c>
    </row>
    <row r="1936" spans="3:14" ht="25.2" x14ac:dyDescent="0.25">
      <c r="C1936" s="112"/>
      <c r="D1936" s="108" t="s">
        <v>23</v>
      </c>
      <c r="E1936" s="10" t="s">
        <v>40</v>
      </c>
      <c r="F1936" s="11"/>
      <c r="G1936" s="14">
        <v>202</v>
      </c>
      <c r="H1936" s="25">
        <v>15</v>
      </c>
      <c r="I1936" s="4">
        <v>50</v>
      </c>
      <c r="J1936" s="4">
        <v>76</v>
      </c>
      <c r="K1936" s="4">
        <v>61</v>
      </c>
      <c r="L1936" s="4">
        <v>0</v>
      </c>
      <c r="M1936" s="4">
        <v>65</v>
      </c>
      <c r="N1936" s="27">
        <v>137</v>
      </c>
    </row>
    <row r="1937" spans="3:14" ht="25.2" x14ac:dyDescent="0.25">
      <c r="C1937" s="112"/>
      <c r="D1937" s="109"/>
      <c r="E1937" s="9" t="s">
        <v>41</v>
      </c>
      <c r="F1937" s="12"/>
      <c r="G1937" s="8">
        <v>253</v>
      </c>
      <c r="H1937" s="16">
        <v>11</v>
      </c>
      <c r="I1937" s="1">
        <v>37</v>
      </c>
      <c r="J1937" s="1">
        <v>106</v>
      </c>
      <c r="K1937" s="1">
        <v>98</v>
      </c>
      <c r="L1937" s="1">
        <v>1</v>
      </c>
      <c r="M1937" s="1">
        <v>48</v>
      </c>
      <c r="N1937" s="18">
        <v>204</v>
      </c>
    </row>
    <row r="1938" spans="3:14" x14ac:dyDescent="0.25">
      <c r="C1938" s="112"/>
      <c r="D1938" s="109"/>
      <c r="E1938" s="9" t="s">
        <v>42</v>
      </c>
      <c r="F1938" s="12"/>
      <c r="G1938" s="13">
        <v>11</v>
      </c>
      <c r="H1938" s="24">
        <v>0</v>
      </c>
      <c r="I1938" s="3">
        <v>6</v>
      </c>
      <c r="J1938" s="3">
        <v>2</v>
      </c>
      <c r="K1938" s="3">
        <v>3</v>
      </c>
      <c r="L1938" s="3">
        <v>0</v>
      </c>
      <c r="M1938" s="3">
        <v>6</v>
      </c>
      <c r="N1938" s="26">
        <v>5</v>
      </c>
    </row>
    <row r="1939" spans="3:14" x14ac:dyDescent="0.25">
      <c r="C1939" s="112"/>
      <c r="D1939" s="109"/>
      <c r="E1939" s="9" t="s">
        <v>43</v>
      </c>
      <c r="F1939" s="12"/>
      <c r="G1939" s="8">
        <v>98</v>
      </c>
      <c r="H1939" s="16">
        <v>8</v>
      </c>
      <c r="I1939" s="1">
        <v>24</v>
      </c>
      <c r="J1939" s="1">
        <v>38</v>
      </c>
      <c r="K1939" s="1">
        <v>28</v>
      </c>
      <c r="L1939" s="1">
        <v>0</v>
      </c>
      <c r="M1939" s="1">
        <v>32</v>
      </c>
      <c r="N1939" s="18">
        <v>66</v>
      </c>
    </row>
    <row r="1940" spans="3:14" x14ac:dyDescent="0.25">
      <c r="C1940" s="112"/>
      <c r="D1940" s="109"/>
      <c r="E1940" s="9" t="s">
        <v>44</v>
      </c>
      <c r="F1940" s="12"/>
      <c r="G1940" s="13">
        <v>31</v>
      </c>
      <c r="H1940" s="24">
        <v>5</v>
      </c>
      <c r="I1940" s="3">
        <v>10</v>
      </c>
      <c r="J1940" s="3">
        <v>11</v>
      </c>
      <c r="K1940" s="3">
        <v>5</v>
      </c>
      <c r="L1940" s="3">
        <v>0</v>
      </c>
      <c r="M1940" s="3">
        <v>15</v>
      </c>
      <c r="N1940" s="26">
        <v>16</v>
      </c>
    </row>
    <row r="1941" spans="3:14" ht="25.2" x14ac:dyDescent="0.25">
      <c r="C1941" s="112"/>
      <c r="D1941" s="109"/>
      <c r="E1941" s="9" t="s">
        <v>45</v>
      </c>
      <c r="F1941" s="12"/>
      <c r="G1941" s="13">
        <v>23</v>
      </c>
      <c r="H1941" s="24">
        <v>1</v>
      </c>
      <c r="I1941" s="3">
        <v>10</v>
      </c>
      <c r="J1941" s="3">
        <v>8</v>
      </c>
      <c r="K1941" s="3">
        <v>4</v>
      </c>
      <c r="L1941" s="3">
        <v>0</v>
      </c>
      <c r="M1941" s="3">
        <v>11</v>
      </c>
      <c r="N1941" s="26">
        <v>12</v>
      </c>
    </row>
    <row r="1942" spans="3:14" x14ac:dyDescent="0.25">
      <c r="C1942" s="112"/>
      <c r="D1942" s="109"/>
      <c r="E1942" s="9" t="s">
        <v>38</v>
      </c>
      <c r="F1942" s="12"/>
      <c r="G1942" s="13">
        <v>14</v>
      </c>
      <c r="H1942" s="24">
        <v>1</v>
      </c>
      <c r="I1942" s="3">
        <v>6</v>
      </c>
      <c r="J1942" s="3">
        <v>3</v>
      </c>
      <c r="K1942" s="3">
        <v>4</v>
      </c>
      <c r="L1942" s="3">
        <v>0</v>
      </c>
      <c r="M1942" s="3">
        <v>7</v>
      </c>
      <c r="N1942" s="26">
        <v>7</v>
      </c>
    </row>
    <row r="1943" spans="3:14" x14ac:dyDescent="0.25">
      <c r="C1943" s="108" t="s">
        <v>46</v>
      </c>
      <c r="D1943" s="106" t="s">
        <v>21</v>
      </c>
      <c r="E1943" s="10" t="s">
        <v>47</v>
      </c>
      <c r="F1943" s="11"/>
      <c r="G1943" s="14">
        <v>815</v>
      </c>
      <c r="H1943" s="25">
        <v>25</v>
      </c>
      <c r="I1943" s="4">
        <v>139</v>
      </c>
      <c r="J1943" s="4">
        <v>304</v>
      </c>
      <c r="K1943" s="4">
        <v>346</v>
      </c>
      <c r="L1943" s="4">
        <v>1</v>
      </c>
      <c r="M1943" s="4">
        <v>164</v>
      </c>
      <c r="N1943" s="27">
        <v>650</v>
      </c>
    </row>
    <row r="1944" spans="3:14" ht="25.2" x14ac:dyDescent="0.25">
      <c r="C1944" s="112"/>
      <c r="D1944" s="107"/>
      <c r="E1944" s="9" t="s">
        <v>48</v>
      </c>
      <c r="F1944" s="12"/>
      <c r="G1944" s="8">
        <v>86</v>
      </c>
      <c r="H1944" s="16">
        <v>4</v>
      </c>
      <c r="I1944" s="1">
        <v>18</v>
      </c>
      <c r="J1944" s="1">
        <v>41</v>
      </c>
      <c r="K1944" s="1">
        <v>23</v>
      </c>
      <c r="L1944" s="1">
        <v>0</v>
      </c>
      <c r="M1944" s="1">
        <v>22</v>
      </c>
      <c r="N1944" s="18">
        <v>64</v>
      </c>
    </row>
    <row r="1945" spans="3:14" x14ac:dyDescent="0.25">
      <c r="C1945" s="112"/>
      <c r="D1945" s="107"/>
      <c r="E1945" s="9" t="s">
        <v>49</v>
      </c>
      <c r="F1945" s="12"/>
      <c r="G1945" s="13">
        <v>46</v>
      </c>
      <c r="H1945" s="24">
        <v>8</v>
      </c>
      <c r="I1945" s="3">
        <v>14</v>
      </c>
      <c r="J1945" s="3">
        <v>15</v>
      </c>
      <c r="K1945" s="3">
        <v>9</v>
      </c>
      <c r="L1945" s="3">
        <v>0</v>
      </c>
      <c r="M1945" s="3">
        <v>22</v>
      </c>
      <c r="N1945" s="26">
        <v>24</v>
      </c>
    </row>
    <row r="1946" spans="3:14" ht="25.2" x14ac:dyDescent="0.25">
      <c r="C1946" s="112"/>
      <c r="D1946" s="107"/>
      <c r="E1946" s="9" t="s">
        <v>50</v>
      </c>
      <c r="F1946" s="12"/>
      <c r="G1946" s="8">
        <v>95</v>
      </c>
      <c r="H1946" s="16">
        <v>12</v>
      </c>
      <c r="I1946" s="1">
        <v>23</v>
      </c>
      <c r="J1946" s="1">
        <v>37</v>
      </c>
      <c r="K1946" s="1">
        <v>23</v>
      </c>
      <c r="L1946" s="1">
        <v>0</v>
      </c>
      <c r="M1946" s="1">
        <v>35</v>
      </c>
      <c r="N1946" s="18">
        <v>60</v>
      </c>
    </row>
    <row r="1947" spans="3:14" ht="25.2" x14ac:dyDescent="0.25">
      <c r="C1947" s="112"/>
      <c r="D1947" s="107"/>
      <c r="E1947" s="9" t="s">
        <v>51</v>
      </c>
      <c r="F1947" s="12"/>
      <c r="G1947" s="13">
        <v>30</v>
      </c>
      <c r="H1947" s="24">
        <v>6</v>
      </c>
      <c r="I1947" s="3">
        <v>12</v>
      </c>
      <c r="J1947" s="3">
        <v>10</v>
      </c>
      <c r="K1947" s="3">
        <v>2</v>
      </c>
      <c r="L1947" s="3">
        <v>0</v>
      </c>
      <c r="M1947" s="3">
        <v>18</v>
      </c>
      <c r="N1947" s="26">
        <v>12</v>
      </c>
    </row>
    <row r="1948" spans="3:14" x14ac:dyDescent="0.25">
      <c r="C1948" s="112"/>
      <c r="D1948" s="107"/>
      <c r="E1948" s="9" t="s">
        <v>52</v>
      </c>
      <c r="F1948" s="12"/>
      <c r="G1948" s="13">
        <v>8</v>
      </c>
      <c r="H1948" s="24">
        <v>1</v>
      </c>
      <c r="I1948" s="3">
        <v>0</v>
      </c>
      <c r="J1948" s="3">
        <v>3</v>
      </c>
      <c r="K1948" s="3">
        <v>4</v>
      </c>
      <c r="L1948" s="3">
        <v>0</v>
      </c>
      <c r="M1948" s="3">
        <v>1</v>
      </c>
      <c r="N1948" s="26">
        <v>7</v>
      </c>
    </row>
    <row r="1949" spans="3:14" x14ac:dyDescent="0.25">
      <c r="C1949" s="112"/>
      <c r="D1949" s="107"/>
      <c r="E1949" s="9" t="s">
        <v>53</v>
      </c>
      <c r="F1949" s="12"/>
      <c r="G1949" s="13">
        <v>23</v>
      </c>
      <c r="H1949" s="24">
        <v>0</v>
      </c>
      <c r="I1949" s="3">
        <v>5</v>
      </c>
      <c r="J1949" s="3">
        <v>10</v>
      </c>
      <c r="K1949" s="3">
        <v>8</v>
      </c>
      <c r="L1949" s="3">
        <v>0</v>
      </c>
      <c r="M1949" s="3">
        <v>5</v>
      </c>
      <c r="N1949" s="26">
        <v>18</v>
      </c>
    </row>
    <row r="1950" spans="3:14" x14ac:dyDescent="0.25">
      <c r="C1950" s="112"/>
      <c r="D1950" s="107"/>
      <c r="E1950" s="9" t="s">
        <v>38</v>
      </c>
      <c r="F1950" s="12"/>
      <c r="G1950" s="13">
        <v>1</v>
      </c>
      <c r="H1950" s="24">
        <v>0</v>
      </c>
      <c r="I1950" s="3">
        <v>1</v>
      </c>
      <c r="J1950" s="3">
        <v>0</v>
      </c>
      <c r="K1950" s="3">
        <v>0</v>
      </c>
      <c r="L1950" s="3">
        <v>0</v>
      </c>
      <c r="M1950" s="3">
        <v>1</v>
      </c>
      <c r="N1950" s="26">
        <v>0</v>
      </c>
    </row>
    <row r="1951" spans="3:14" x14ac:dyDescent="0.25">
      <c r="C1951" s="112"/>
      <c r="D1951" s="107"/>
      <c r="E1951" s="9" t="s">
        <v>54</v>
      </c>
      <c r="F1951" s="12"/>
      <c r="G1951" s="8">
        <v>901</v>
      </c>
      <c r="H1951" s="16">
        <v>29</v>
      </c>
      <c r="I1951" s="1">
        <v>157</v>
      </c>
      <c r="J1951" s="1">
        <v>345</v>
      </c>
      <c r="K1951" s="1">
        <v>369</v>
      </c>
      <c r="L1951" s="1">
        <v>1</v>
      </c>
      <c r="M1951" s="1">
        <v>186</v>
      </c>
      <c r="N1951" s="18">
        <v>714</v>
      </c>
    </row>
    <row r="1952" spans="3:14" x14ac:dyDescent="0.25">
      <c r="C1952" s="112"/>
      <c r="D1952" s="107"/>
      <c r="E1952" s="9" t="s">
        <v>55</v>
      </c>
      <c r="F1952" s="12"/>
      <c r="G1952" s="8">
        <v>171</v>
      </c>
      <c r="H1952" s="16">
        <v>26</v>
      </c>
      <c r="I1952" s="1">
        <v>49</v>
      </c>
      <c r="J1952" s="1">
        <v>62</v>
      </c>
      <c r="K1952" s="1">
        <v>34</v>
      </c>
      <c r="L1952" s="1">
        <v>0</v>
      </c>
      <c r="M1952" s="1">
        <v>75</v>
      </c>
      <c r="N1952" s="18">
        <v>96</v>
      </c>
    </row>
    <row r="1953" spans="2:18" x14ac:dyDescent="0.25">
      <c r="C1953" s="108" t="s">
        <v>56</v>
      </c>
      <c r="D1953" s="106" t="s">
        <v>21</v>
      </c>
      <c r="E1953" s="10" t="s">
        <v>57</v>
      </c>
      <c r="F1953" s="11"/>
      <c r="G1953" s="14">
        <v>465</v>
      </c>
      <c r="H1953" s="25">
        <v>24</v>
      </c>
      <c r="I1953" s="4">
        <v>86</v>
      </c>
      <c r="J1953" s="4">
        <v>177</v>
      </c>
      <c r="K1953" s="4">
        <v>177</v>
      </c>
      <c r="L1953" s="4">
        <v>1</v>
      </c>
      <c r="M1953" s="4">
        <v>110</v>
      </c>
      <c r="N1953" s="27">
        <v>354</v>
      </c>
    </row>
    <row r="1954" spans="2:18" x14ac:dyDescent="0.25">
      <c r="C1954" s="112"/>
      <c r="D1954" s="107"/>
      <c r="E1954" s="9" t="s">
        <v>58</v>
      </c>
      <c r="F1954" s="12"/>
      <c r="G1954" s="8">
        <v>396</v>
      </c>
      <c r="H1954" s="16">
        <v>24</v>
      </c>
      <c r="I1954" s="1">
        <v>70</v>
      </c>
      <c r="J1954" s="1">
        <v>151</v>
      </c>
      <c r="K1954" s="1">
        <v>151</v>
      </c>
      <c r="L1954" s="1">
        <v>0</v>
      </c>
      <c r="M1954" s="1">
        <v>94</v>
      </c>
      <c r="N1954" s="18">
        <v>302</v>
      </c>
    </row>
    <row r="1955" spans="2:18" x14ac:dyDescent="0.25">
      <c r="C1955" s="112"/>
      <c r="D1955" s="107"/>
      <c r="E1955" s="9" t="s">
        <v>59</v>
      </c>
      <c r="F1955" s="12"/>
      <c r="G1955" s="8">
        <v>90</v>
      </c>
      <c r="H1955" s="16">
        <v>2</v>
      </c>
      <c r="I1955" s="1">
        <v>23</v>
      </c>
      <c r="J1955" s="1">
        <v>34</v>
      </c>
      <c r="K1955" s="1">
        <v>31</v>
      </c>
      <c r="L1955" s="1">
        <v>0</v>
      </c>
      <c r="M1955" s="1">
        <v>25</v>
      </c>
      <c r="N1955" s="18">
        <v>65</v>
      </c>
    </row>
    <row r="1956" spans="2:18" x14ac:dyDescent="0.25">
      <c r="C1956" s="112"/>
      <c r="D1956" s="107"/>
      <c r="E1956" s="9" t="s">
        <v>60</v>
      </c>
      <c r="F1956" s="12"/>
      <c r="G1956" s="8">
        <v>153</v>
      </c>
      <c r="H1956" s="16">
        <v>6</v>
      </c>
      <c r="I1956" s="1">
        <v>33</v>
      </c>
      <c r="J1956" s="1">
        <v>58</v>
      </c>
      <c r="K1956" s="1">
        <v>56</v>
      </c>
      <c r="L1956" s="1">
        <v>0</v>
      </c>
      <c r="M1956" s="1">
        <v>39</v>
      </c>
      <c r="N1956" s="18">
        <v>114</v>
      </c>
    </row>
    <row r="1957" spans="2:18" x14ac:dyDescent="0.25">
      <c r="C1957" s="108" t="s">
        <v>61</v>
      </c>
      <c r="D1957" s="106" t="s">
        <v>21</v>
      </c>
      <c r="E1957" s="10" t="s">
        <v>62</v>
      </c>
      <c r="F1957" s="11"/>
      <c r="G1957" s="14">
        <v>205</v>
      </c>
      <c r="H1957" s="25">
        <v>11</v>
      </c>
      <c r="I1957" s="4">
        <v>44</v>
      </c>
      <c r="J1957" s="4">
        <v>88</v>
      </c>
      <c r="K1957" s="4">
        <v>62</v>
      </c>
      <c r="L1957" s="4">
        <v>0</v>
      </c>
      <c r="M1957" s="4">
        <v>55</v>
      </c>
      <c r="N1957" s="27">
        <v>150</v>
      </c>
    </row>
    <row r="1958" spans="2:18" x14ac:dyDescent="0.25">
      <c r="C1958" s="109"/>
      <c r="D1958" s="107"/>
      <c r="E1958" s="9" t="s">
        <v>63</v>
      </c>
      <c r="F1958" s="12"/>
      <c r="G1958" s="8">
        <v>256</v>
      </c>
      <c r="H1958" s="16">
        <v>10</v>
      </c>
      <c r="I1958" s="1">
        <v>50</v>
      </c>
      <c r="J1958" s="1">
        <v>94</v>
      </c>
      <c r="K1958" s="1">
        <v>102</v>
      </c>
      <c r="L1958" s="1">
        <v>0</v>
      </c>
      <c r="M1958" s="1">
        <v>60</v>
      </c>
      <c r="N1958" s="18">
        <v>196</v>
      </c>
    </row>
    <row r="1959" spans="2:18" x14ac:dyDescent="0.25">
      <c r="C1959" s="109"/>
      <c r="D1959" s="107"/>
      <c r="E1959" s="9" t="s">
        <v>64</v>
      </c>
      <c r="F1959" s="12"/>
      <c r="G1959" s="8">
        <v>404</v>
      </c>
      <c r="H1959" s="16">
        <v>23</v>
      </c>
      <c r="I1959" s="1">
        <v>76</v>
      </c>
      <c r="J1959" s="1">
        <v>142</v>
      </c>
      <c r="K1959" s="1">
        <v>162</v>
      </c>
      <c r="L1959" s="1">
        <v>1</v>
      </c>
      <c r="M1959" s="1">
        <v>99</v>
      </c>
      <c r="N1959" s="18">
        <v>304</v>
      </c>
    </row>
    <row r="1960" spans="2:18" x14ac:dyDescent="0.25">
      <c r="C1960" s="113"/>
      <c r="D1960" s="110"/>
      <c r="E1960" s="56" t="s">
        <v>65</v>
      </c>
      <c r="F1960" s="48"/>
      <c r="G1960" s="61">
        <v>239</v>
      </c>
      <c r="H1960" s="65">
        <v>12</v>
      </c>
      <c r="I1960" s="35">
        <v>42</v>
      </c>
      <c r="J1960" s="35">
        <v>96</v>
      </c>
      <c r="K1960" s="35">
        <v>89</v>
      </c>
      <c r="L1960" s="35">
        <v>0</v>
      </c>
      <c r="M1960" s="35">
        <v>54</v>
      </c>
      <c r="N1960" s="66">
        <v>185</v>
      </c>
    </row>
    <row r="1962" spans="2:18" x14ac:dyDescent="0.25">
      <c r="B1962" s="54" t="str">
        <f xml:space="preserve"> HYPERLINK("#'目次'!B30", "[24]")</f>
        <v>[24]</v>
      </c>
      <c r="C1962" s="42" t="s">
        <v>327</v>
      </c>
    </row>
    <row r="1965" spans="2:18" x14ac:dyDescent="0.25">
      <c r="C1965" s="42" t="s">
        <v>14</v>
      </c>
    </row>
    <row r="1966" spans="2:18" ht="63" x14ac:dyDescent="0.25">
      <c r="C1966" s="102"/>
      <c r="D1966" s="103"/>
      <c r="E1966" s="103"/>
      <c r="F1966" s="103"/>
      <c r="G1966" s="53" t="s">
        <v>15</v>
      </c>
      <c r="H1966" s="50" t="s">
        <v>328</v>
      </c>
      <c r="I1966" s="21" t="s">
        <v>329</v>
      </c>
      <c r="J1966" s="21" t="s">
        <v>330</v>
      </c>
      <c r="K1966" s="21" t="s">
        <v>331</v>
      </c>
      <c r="L1966" s="21" t="s">
        <v>332</v>
      </c>
      <c r="M1966" s="21" t="s">
        <v>333</v>
      </c>
      <c r="N1966" s="21" t="s">
        <v>334</v>
      </c>
      <c r="O1966" s="21" t="s">
        <v>53</v>
      </c>
      <c r="P1966" s="21" t="s">
        <v>335</v>
      </c>
      <c r="Q1966" s="21" t="s">
        <v>38</v>
      </c>
      <c r="R1966" s="57" t="s">
        <v>336</v>
      </c>
    </row>
    <row r="1967" spans="2:18" x14ac:dyDescent="0.25">
      <c r="C1967" s="104"/>
      <c r="D1967" s="105"/>
      <c r="E1967" s="105"/>
      <c r="F1967" s="105"/>
      <c r="G1967" s="47"/>
      <c r="H1967" s="60"/>
      <c r="I1967" s="22"/>
      <c r="J1967" s="22"/>
      <c r="K1967" s="22"/>
      <c r="L1967" s="22"/>
      <c r="M1967" s="22"/>
      <c r="N1967" s="22"/>
      <c r="O1967" s="22"/>
      <c r="P1967" s="22"/>
      <c r="Q1967" s="22"/>
      <c r="R1967" s="55"/>
    </row>
    <row r="1968" spans="2:18" x14ac:dyDescent="0.25">
      <c r="C1968" s="52"/>
      <c r="D1968" s="49"/>
      <c r="E1968" s="46" t="s">
        <v>15</v>
      </c>
      <c r="F1968" s="51"/>
      <c r="G1968" s="59">
        <v>1104</v>
      </c>
      <c r="H1968" s="31">
        <v>659</v>
      </c>
      <c r="I1968" s="31">
        <v>686</v>
      </c>
      <c r="J1968" s="31">
        <v>468</v>
      </c>
      <c r="K1968" s="31">
        <v>179</v>
      </c>
      <c r="L1968" s="31">
        <v>75</v>
      </c>
      <c r="M1968" s="31">
        <v>140</v>
      </c>
      <c r="N1968" s="31">
        <v>240</v>
      </c>
      <c r="O1968" s="31">
        <v>23</v>
      </c>
      <c r="P1968" s="31">
        <v>203</v>
      </c>
      <c r="Q1968" s="31">
        <v>4</v>
      </c>
      <c r="R1968" s="67">
        <v>897</v>
      </c>
    </row>
    <row r="1969" spans="3:18" x14ac:dyDescent="0.25">
      <c r="C1969" s="111" t="s">
        <v>20</v>
      </c>
      <c r="D1969" s="106" t="s">
        <v>21</v>
      </c>
      <c r="E1969" s="10" t="s">
        <v>22</v>
      </c>
      <c r="F1969" s="11"/>
      <c r="G1969" s="14">
        <v>543</v>
      </c>
      <c r="H1969" s="25">
        <v>355</v>
      </c>
      <c r="I1969" s="4">
        <v>355</v>
      </c>
      <c r="J1969" s="4">
        <v>262</v>
      </c>
      <c r="K1969" s="4">
        <v>102</v>
      </c>
      <c r="L1969" s="4">
        <v>45</v>
      </c>
      <c r="M1969" s="4">
        <v>83</v>
      </c>
      <c r="N1969" s="4">
        <v>118</v>
      </c>
      <c r="O1969" s="4">
        <v>12</v>
      </c>
      <c r="P1969" s="4">
        <v>75</v>
      </c>
      <c r="Q1969" s="4">
        <v>1</v>
      </c>
      <c r="R1969" s="27">
        <v>467</v>
      </c>
    </row>
    <row r="1970" spans="3:18" x14ac:dyDescent="0.25">
      <c r="C1970" s="112"/>
      <c r="D1970" s="107"/>
      <c r="E1970" s="9" t="s">
        <v>23</v>
      </c>
      <c r="F1970" s="12"/>
      <c r="G1970" s="8">
        <v>561</v>
      </c>
      <c r="H1970" s="16">
        <v>304</v>
      </c>
      <c r="I1970" s="1">
        <v>331</v>
      </c>
      <c r="J1970" s="1">
        <v>206</v>
      </c>
      <c r="K1970" s="1">
        <v>77</v>
      </c>
      <c r="L1970" s="1">
        <v>30</v>
      </c>
      <c r="M1970" s="1">
        <v>57</v>
      </c>
      <c r="N1970" s="1">
        <v>122</v>
      </c>
      <c r="O1970" s="1">
        <v>11</v>
      </c>
      <c r="P1970" s="1">
        <v>128</v>
      </c>
      <c r="Q1970" s="1">
        <v>3</v>
      </c>
      <c r="R1970" s="18">
        <v>430</v>
      </c>
    </row>
    <row r="1971" spans="3:18" x14ac:dyDescent="0.25">
      <c r="C1971" s="108" t="s">
        <v>24</v>
      </c>
      <c r="D1971" s="108" t="s">
        <v>25</v>
      </c>
      <c r="E1971" s="10" t="s">
        <v>26</v>
      </c>
      <c r="F1971" s="11"/>
      <c r="G1971" s="14">
        <v>261</v>
      </c>
      <c r="H1971" s="25">
        <v>124</v>
      </c>
      <c r="I1971" s="4">
        <v>140</v>
      </c>
      <c r="J1971" s="4">
        <v>88</v>
      </c>
      <c r="K1971" s="4">
        <v>27</v>
      </c>
      <c r="L1971" s="4">
        <v>17</v>
      </c>
      <c r="M1971" s="4">
        <v>26</v>
      </c>
      <c r="N1971" s="4">
        <v>48</v>
      </c>
      <c r="O1971" s="4">
        <v>4</v>
      </c>
      <c r="P1971" s="4">
        <v>77</v>
      </c>
      <c r="Q1971" s="4">
        <v>1</v>
      </c>
      <c r="R1971" s="27">
        <v>183</v>
      </c>
    </row>
    <row r="1972" spans="3:18" x14ac:dyDescent="0.25">
      <c r="C1972" s="112"/>
      <c r="D1972" s="109"/>
      <c r="E1972" s="9" t="s">
        <v>27</v>
      </c>
      <c r="F1972" s="12"/>
      <c r="G1972" s="8">
        <v>267</v>
      </c>
      <c r="H1972" s="16">
        <v>181</v>
      </c>
      <c r="I1972" s="1">
        <v>184</v>
      </c>
      <c r="J1972" s="1">
        <v>121</v>
      </c>
      <c r="K1972" s="1">
        <v>42</v>
      </c>
      <c r="L1972" s="1">
        <v>13</v>
      </c>
      <c r="M1972" s="1">
        <v>42</v>
      </c>
      <c r="N1972" s="1">
        <v>55</v>
      </c>
      <c r="O1972" s="1">
        <v>6</v>
      </c>
      <c r="P1972" s="1">
        <v>35</v>
      </c>
      <c r="Q1972" s="1">
        <v>0</v>
      </c>
      <c r="R1972" s="18">
        <v>232</v>
      </c>
    </row>
    <row r="1973" spans="3:18" x14ac:dyDescent="0.25">
      <c r="C1973" s="112"/>
      <c r="D1973" s="109"/>
      <c r="E1973" s="9" t="s">
        <v>28</v>
      </c>
      <c r="F1973" s="12"/>
      <c r="G1973" s="8">
        <v>261</v>
      </c>
      <c r="H1973" s="16">
        <v>151</v>
      </c>
      <c r="I1973" s="1">
        <v>174</v>
      </c>
      <c r="J1973" s="1">
        <v>114</v>
      </c>
      <c r="K1973" s="1">
        <v>47</v>
      </c>
      <c r="L1973" s="1">
        <v>24</v>
      </c>
      <c r="M1973" s="1">
        <v>26</v>
      </c>
      <c r="N1973" s="1">
        <v>62</v>
      </c>
      <c r="O1973" s="1">
        <v>6</v>
      </c>
      <c r="P1973" s="1">
        <v>47</v>
      </c>
      <c r="Q1973" s="1">
        <v>1</v>
      </c>
      <c r="R1973" s="18">
        <v>213</v>
      </c>
    </row>
    <row r="1974" spans="3:18" x14ac:dyDescent="0.25">
      <c r="C1974" s="112"/>
      <c r="D1974" s="109"/>
      <c r="E1974" s="9" t="s">
        <v>29</v>
      </c>
      <c r="F1974" s="12"/>
      <c r="G1974" s="8">
        <v>195</v>
      </c>
      <c r="H1974" s="16">
        <v>120</v>
      </c>
      <c r="I1974" s="1">
        <v>115</v>
      </c>
      <c r="J1974" s="1">
        <v>81</v>
      </c>
      <c r="K1974" s="1">
        <v>36</v>
      </c>
      <c r="L1974" s="1">
        <v>10</v>
      </c>
      <c r="M1974" s="1">
        <v>29</v>
      </c>
      <c r="N1974" s="1">
        <v>45</v>
      </c>
      <c r="O1974" s="1">
        <v>3</v>
      </c>
      <c r="P1974" s="1">
        <v>31</v>
      </c>
      <c r="Q1974" s="1">
        <v>2</v>
      </c>
      <c r="R1974" s="18">
        <v>162</v>
      </c>
    </row>
    <row r="1975" spans="3:18" x14ac:dyDescent="0.25">
      <c r="C1975" s="112"/>
      <c r="D1975" s="109"/>
      <c r="E1975" s="9" t="s">
        <v>30</v>
      </c>
      <c r="F1975" s="12"/>
      <c r="G1975" s="8">
        <v>120</v>
      </c>
      <c r="H1975" s="16">
        <v>83</v>
      </c>
      <c r="I1975" s="1">
        <v>73</v>
      </c>
      <c r="J1975" s="1">
        <v>64</v>
      </c>
      <c r="K1975" s="1">
        <v>27</v>
      </c>
      <c r="L1975" s="1">
        <v>11</v>
      </c>
      <c r="M1975" s="1">
        <v>17</v>
      </c>
      <c r="N1975" s="1">
        <v>30</v>
      </c>
      <c r="O1975" s="1">
        <v>4</v>
      </c>
      <c r="P1975" s="1">
        <v>13</v>
      </c>
      <c r="Q1975" s="1">
        <v>0</v>
      </c>
      <c r="R1975" s="18">
        <v>107</v>
      </c>
    </row>
    <row r="1976" spans="3:18" x14ac:dyDescent="0.25">
      <c r="C1976" s="112"/>
      <c r="D1976" s="109"/>
      <c r="E1976" s="9" t="s">
        <v>31</v>
      </c>
      <c r="F1976" s="12"/>
      <c r="G1976" s="8">
        <v>843</v>
      </c>
      <c r="H1976" s="16">
        <v>535</v>
      </c>
      <c r="I1976" s="1">
        <v>546</v>
      </c>
      <c r="J1976" s="1">
        <v>380</v>
      </c>
      <c r="K1976" s="1">
        <v>152</v>
      </c>
      <c r="L1976" s="1">
        <v>58</v>
      </c>
      <c r="M1976" s="1">
        <v>114</v>
      </c>
      <c r="N1976" s="1">
        <v>192</v>
      </c>
      <c r="O1976" s="1">
        <v>19</v>
      </c>
      <c r="P1976" s="1">
        <v>126</v>
      </c>
      <c r="Q1976" s="1">
        <v>3</v>
      </c>
      <c r="R1976" s="18">
        <v>714</v>
      </c>
    </row>
    <row r="1977" spans="3:18" x14ac:dyDescent="0.25">
      <c r="C1977" s="112"/>
      <c r="D1977" s="109"/>
      <c r="E1977" s="9" t="s">
        <v>32</v>
      </c>
      <c r="F1977" s="12"/>
      <c r="G1977" s="8">
        <v>315</v>
      </c>
      <c r="H1977" s="16">
        <v>203</v>
      </c>
      <c r="I1977" s="1">
        <v>188</v>
      </c>
      <c r="J1977" s="1">
        <v>145</v>
      </c>
      <c r="K1977" s="1">
        <v>63</v>
      </c>
      <c r="L1977" s="1">
        <v>21</v>
      </c>
      <c r="M1977" s="1">
        <v>46</v>
      </c>
      <c r="N1977" s="1">
        <v>75</v>
      </c>
      <c r="O1977" s="1">
        <v>7</v>
      </c>
      <c r="P1977" s="1">
        <v>44</v>
      </c>
      <c r="Q1977" s="1">
        <v>2</v>
      </c>
      <c r="R1977" s="18">
        <v>269</v>
      </c>
    </row>
    <row r="1978" spans="3:18" x14ac:dyDescent="0.25">
      <c r="C1978" s="112"/>
      <c r="D1978" s="108" t="s">
        <v>22</v>
      </c>
      <c r="E1978" s="10" t="s">
        <v>26</v>
      </c>
      <c r="F1978" s="11"/>
      <c r="G1978" s="14">
        <v>120</v>
      </c>
      <c r="H1978" s="25">
        <v>73</v>
      </c>
      <c r="I1978" s="4">
        <v>82</v>
      </c>
      <c r="J1978" s="4">
        <v>55</v>
      </c>
      <c r="K1978" s="4">
        <v>16</v>
      </c>
      <c r="L1978" s="4">
        <v>11</v>
      </c>
      <c r="M1978" s="4">
        <v>15</v>
      </c>
      <c r="N1978" s="4">
        <v>28</v>
      </c>
      <c r="O1978" s="4">
        <v>1</v>
      </c>
      <c r="P1978" s="4">
        <v>21</v>
      </c>
      <c r="Q1978" s="4">
        <v>0</v>
      </c>
      <c r="R1978" s="27">
        <v>99</v>
      </c>
    </row>
    <row r="1979" spans="3:18" x14ac:dyDescent="0.25">
      <c r="C1979" s="112"/>
      <c r="D1979" s="109"/>
      <c r="E1979" s="9" t="s">
        <v>27</v>
      </c>
      <c r="F1979" s="12"/>
      <c r="G1979" s="8">
        <v>159</v>
      </c>
      <c r="H1979" s="16">
        <v>108</v>
      </c>
      <c r="I1979" s="1">
        <v>104</v>
      </c>
      <c r="J1979" s="1">
        <v>69</v>
      </c>
      <c r="K1979" s="1">
        <v>29</v>
      </c>
      <c r="L1979" s="1">
        <v>11</v>
      </c>
      <c r="M1979" s="1">
        <v>33</v>
      </c>
      <c r="N1979" s="1">
        <v>31</v>
      </c>
      <c r="O1979" s="1">
        <v>4</v>
      </c>
      <c r="P1979" s="1">
        <v>18</v>
      </c>
      <c r="Q1979" s="1">
        <v>0</v>
      </c>
      <c r="R1979" s="18">
        <v>141</v>
      </c>
    </row>
    <row r="1980" spans="3:18" x14ac:dyDescent="0.25">
      <c r="C1980" s="112"/>
      <c r="D1980" s="109"/>
      <c r="E1980" s="9" t="s">
        <v>28</v>
      </c>
      <c r="F1980" s="12"/>
      <c r="G1980" s="8">
        <v>113</v>
      </c>
      <c r="H1980" s="16">
        <v>69</v>
      </c>
      <c r="I1980" s="1">
        <v>80</v>
      </c>
      <c r="J1980" s="1">
        <v>53</v>
      </c>
      <c r="K1980" s="1">
        <v>23</v>
      </c>
      <c r="L1980" s="1">
        <v>10</v>
      </c>
      <c r="M1980" s="1">
        <v>8</v>
      </c>
      <c r="N1980" s="1">
        <v>19</v>
      </c>
      <c r="O1980" s="1">
        <v>3</v>
      </c>
      <c r="P1980" s="1">
        <v>17</v>
      </c>
      <c r="Q1980" s="1">
        <v>0</v>
      </c>
      <c r="R1980" s="18">
        <v>96</v>
      </c>
    </row>
    <row r="1981" spans="3:18" x14ac:dyDescent="0.25">
      <c r="C1981" s="112"/>
      <c r="D1981" s="109"/>
      <c r="E1981" s="9" t="s">
        <v>29</v>
      </c>
      <c r="F1981" s="12"/>
      <c r="G1981" s="8">
        <v>94</v>
      </c>
      <c r="H1981" s="16">
        <v>63</v>
      </c>
      <c r="I1981" s="1">
        <v>55</v>
      </c>
      <c r="J1981" s="1">
        <v>50</v>
      </c>
      <c r="K1981" s="1">
        <v>18</v>
      </c>
      <c r="L1981" s="1">
        <v>7</v>
      </c>
      <c r="M1981" s="1">
        <v>17</v>
      </c>
      <c r="N1981" s="1">
        <v>26</v>
      </c>
      <c r="O1981" s="1">
        <v>1</v>
      </c>
      <c r="P1981" s="1">
        <v>13</v>
      </c>
      <c r="Q1981" s="1">
        <v>1</v>
      </c>
      <c r="R1981" s="18">
        <v>80</v>
      </c>
    </row>
    <row r="1982" spans="3:18" x14ac:dyDescent="0.25">
      <c r="C1982" s="112"/>
      <c r="D1982" s="109"/>
      <c r="E1982" s="9" t="s">
        <v>30</v>
      </c>
      <c r="F1982" s="12"/>
      <c r="G1982" s="8">
        <v>57</v>
      </c>
      <c r="H1982" s="16">
        <v>42</v>
      </c>
      <c r="I1982" s="1">
        <v>34</v>
      </c>
      <c r="J1982" s="1">
        <v>35</v>
      </c>
      <c r="K1982" s="1">
        <v>16</v>
      </c>
      <c r="L1982" s="1">
        <v>6</v>
      </c>
      <c r="M1982" s="1">
        <v>10</v>
      </c>
      <c r="N1982" s="1">
        <v>14</v>
      </c>
      <c r="O1982" s="1">
        <v>3</v>
      </c>
      <c r="P1982" s="1">
        <v>6</v>
      </c>
      <c r="Q1982" s="1">
        <v>0</v>
      </c>
      <c r="R1982" s="18">
        <v>51</v>
      </c>
    </row>
    <row r="1983" spans="3:18" x14ac:dyDescent="0.25">
      <c r="C1983" s="112"/>
      <c r="D1983" s="109"/>
      <c r="E1983" s="9" t="s">
        <v>31</v>
      </c>
      <c r="F1983" s="12"/>
      <c r="G1983" s="8">
        <v>423</v>
      </c>
      <c r="H1983" s="16">
        <v>282</v>
      </c>
      <c r="I1983" s="1">
        <v>273</v>
      </c>
      <c r="J1983" s="1">
        <v>207</v>
      </c>
      <c r="K1983" s="1">
        <v>86</v>
      </c>
      <c r="L1983" s="1">
        <v>34</v>
      </c>
      <c r="M1983" s="1">
        <v>68</v>
      </c>
      <c r="N1983" s="1">
        <v>90</v>
      </c>
      <c r="O1983" s="1">
        <v>11</v>
      </c>
      <c r="P1983" s="1">
        <v>54</v>
      </c>
      <c r="Q1983" s="1">
        <v>1</v>
      </c>
      <c r="R1983" s="18">
        <v>368</v>
      </c>
    </row>
    <row r="1984" spans="3:18" x14ac:dyDescent="0.25">
      <c r="C1984" s="112"/>
      <c r="D1984" s="109"/>
      <c r="E1984" s="9" t="s">
        <v>32</v>
      </c>
      <c r="F1984" s="12"/>
      <c r="G1984" s="8">
        <v>151</v>
      </c>
      <c r="H1984" s="16">
        <v>105</v>
      </c>
      <c r="I1984" s="1">
        <v>89</v>
      </c>
      <c r="J1984" s="1">
        <v>85</v>
      </c>
      <c r="K1984" s="1">
        <v>34</v>
      </c>
      <c r="L1984" s="1">
        <v>13</v>
      </c>
      <c r="M1984" s="1">
        <v>27</v>
      </c>
      <c r="N1984" s="1">
        <v>40</v>
      </c>
      <c r="O1984" s="1">
        <v>4</v>
      </c>
      <c r="P1984" s="1">
        <v>19</v>
      </c>
      <c r="Q1984" s="1">
        <v>1</v>
      </c>
      <c r="R1984" s="18">
        <v>131</v>
      </c>
    </row>
    <row r="1985" spans="3:18" x14ac:dyDescent="0.25">
      <c r="C1985" s="112"/>
      <c r="D1985" s="108" t="s">
        <v>23</v>
      </c>
      <c r="E1985" s="10" t="s">
        <v>26</v>
      </c>
      <c r="F1985" s="11"/>
      <c r="G1985" s="14">
        <v>141</v>
      </c>
      <c r="H1985" s="25">
        <v>51</v>
      </c>
      <c r="I1985" s="4">
        <v>58</v>
      </c>
      <c r="J1985" s="4">
        <v>33</v>
      </c>
      <c r="K1985" s="4">
        <v>11</v>
      </c>
      <c r="L1985" s="4">
        <v>6</v>
      </c>
      <c r="M1985" s="4">
        <v>11</v>
      </c>
      <c r="N1985" s="4">
        <v>20</v>
      </c>
      <c r="O1985" s="4">
        <v>3</v>
      </c>
      <c r="P1985" s="4">
        <v>56</v>
      </c>
      <c r="Q1985" s="4">
        <v>1</v>
      </c>
      <c r="R1985" s="27">
        <v>84</v>
      </c>
    </row>
    <row r="1986" spans="3:18" x14ac:dyDescent="0.25">
      <c r="C1986" s="112"/>
      <c r="D1986" s="109"/>
      <c r="E1986" s="9" t="s">
        <v>27</v>
      </c>
      <c r="F1986" s="12"/>
      <c r="G1986" s="8">
        <v>108</v>
      </c>
      <c r="H1986" s="16">
        <v>73</v>
      </c>
      <c r="I1986" s="1">
        <v>80</v>
      </c>
      <c r="J1986" s="1">
        <v>52</v>
      </c>
      <c r="K1986" s="1">
        <v>13</v>
      </c>
      <c r="L1986" s="1">
        <v>2</v>
      </c>
      <c r="M1986" s="1">
        <v>9</v>
      </c>
      <c r="N1986" s="1">
        <v>24</v>
      </c>
      <c r="O1986" s="1">
        <v>2</v>
      </c>
      <c r="P1986" s="1">
        <v>17</v>
      </c>
      <c r="Q1986" s="1">
        <v>0</v>
      </c>
      <c r="R1986" s="18">
        <v>91</v>
      </c>
    </row>
    <row r="1987" spans="3:18" x14ac:dyDescent="0.25">
      <c r="C1987" s="112"/>
      <c r="D1987" s="109"/>
      <c r="E1987" s="9" t="s">
        <v>28</v>
      </c>
      <c r="F1987" s="12"/>
      <c r="G1987" s="8">
        <v>148</v>
      </c>
      <c r="H1987" s="16">
        <v>82</v>
      </c>
      <c r="I1987" s="1">
        <v>94</v>
      </c>
      <c r="J1987" s="1">
        <v>61</v>
      </c>
      <c r="K1987" s="1">
        <v>24</v>
      </c>
      <c r="L1987" s="1">
        <v>14</v>
      </c>
      <c r="M1987" s="1">
        <v>18</v>
      </c>
      <c r="N1987" s="1">
        <v>43</v>
      </c>
      <c r="O1987" s="1">
        <v>3</v>
      </c>
      <c r="P1987" s="1">
        <v>30</v>
      </c>
      <c r="Q1987" s="1">
        <v>1</v>
      </c>
      <c r="R1987" s="18">
        <v>117</v>
      </c>
    </row>
    <row r="1988" spans="3:18" x14ac:dyDescent="0.25">
      <c r="C1988" s="112"/>
      <c r="D1988" s="109"/>
      <c r="E1988" s="9" t="s">
        <v>29</v>
      </c>
      <c r="F1988" s="12"/>
      <c r="G1988" s="8">
        <v>101</v>
      </c>
      <c r="H1988" s="16">
        <v>57</v>
      </c>
      <c r="I1988" s="1">
        <v>60</v>
      </c>
      <c r="J1988" s="1">
        <v>31</v>
      </c>
      <c r="K1988" s="1">
        <v>18</v>
      </c>
      <c r="L1988" s="1">
        <v>3</v>
      </c>
      <c r="M1988" s="1">
        <v>12</v>
      </c>
      <c r="N1988" s="1">
        <v>19</v>
      </c>
      <c r="O1988" s="1">
        <v>2</v>
      </c>
      <c r="P1988" s="1">
        <v>18</v>
      </c>
      <c r="Q1988" s="1">
        <v>1</v>
      </c>
      <c r="R1988" s="18">
        <v>82</v>
      </c>
    </row>
    <row r="1989" spans="3:18" x14ac:dyDescent="0.25">
      <c r="C1989" s="112"/>
      <c r="D1989" s="109"/>
      <c r="E1989" s="9" t="s">
        <v>30</v>
      </c>
      <c r="F1989" s="12"/>
      <c r="G1989" s="8">
        <v>63</v>
      </c>
      <c r="H1989" s="16">
        <v>41</v>
      </c>
      <c r="I1989" s="1">
        <v>39</v>
      </c>
      <c r="J1989" s="1">
        <v>29</v>
      </c>
      <c r="K1989" s="1">
        <v>11</v>
      </c>
      <c r="L1989" s="1">
        <v>5</v>
      </c>
      <c r="M1989" s="1">
        <v>7</v>
      </c>
      <c r="N1989" s="1">
        <v>16</v>
      </c>
      <c r="O1989" s="1">
        <v>1</v>
      </c>
      <c r="P1989" s="1">
        <v>7</v>
      </c>
      <c r="Q1989" s="1">
        <v>0</v>
      </c>
      <c r="R1989" s="18">
        <v>56</v>
      </c>
    </row>
    <row r="1990" spans="3:18" x14ac:dyDescent="0.25">
      <c r="C1990" s="112"/>
      <c r="D1990" s="109"/>
      <c r="E1990" s="9" t="s">
        <v>31</v>
      </c>
      <c r="F1990" s="12"/>
      <c r="G1990" s="8">
        <v>420</v>
      </c>
      <c r="H1990" s="16">
        <v>253</v>
      </c>
      <c r="I1990" s="1">
        <v>273</v>
      </c>
      <c r="J1990" s="1">
        <v>173</v>
      </c>
      <c r="K1990" s="1">
        <v>66</v>
      </c>
      <c r="L1990" s="1">
        <v>24</v>
      </c>
      <c r="M1990" s="1">
        <v>46</v>
      </c>
      <c r="N1990" s="1">
        <v>102</v>
      </c>
      <c r="O1990" s="1">
        <v>8</v>
      </c>
      <c r="P1990" s="1">
        <v>72</v>
      </c>
      <c r="Q1990" s="1">
        <v>2</v>
      </c>
      <c r="R1990" s="18">
        <v>346</v>
      </c>
    </row>
    <row r="1991" spans="3:18" x14ac:dyDescent="0.25">
      <c r="C1991" s="112"/>
      <c r="D1991" s="109"/>
      <c r="E1991" s="9" t="s">
        <v>32</v>
      </c>
      <c r="F1991" s="12"/>
      <c r="G1991" s="8">
        <v>164</v>
      </c>
      <c r="H1991" s="16">
        <v>98</v>
      </c>
      <c r="I1991" s="1">
        <v>99</v>
      </c>
      <c r="J1991" s="1">
        <v>60</v>
      </c>
      <c r="K1991" s="1">
        <v>29</v>
      </c>
      <c r="L1991" s="1">
        <v>8</v>
      </c>
      <c r="M1991" s="1">
        <v>19</v>
      </c>
      <c r="N1991" s="1">
        <v>35</v>
      </c>
      <c r="O1991" s="1">
        <v>3</v>
      </c>
      <c r="P1991" s="1">
        <v>25</v>
      </c>
      <c r="Q1991" s="1">
        <v>1</v>
      </c>
      <c r="R1991" s="18">
        <v>138</v>
      </c>
    </row>
    <row r="1992" spans="3:18" ht="25.2" x14ac:dyDescent="0.25">
      <c r="C1992" s="108" t="s">
        <v>33</v>
      </c>
      <c r="D1992" s="108" t="s">
        <v>25</v>
      </c>
      <c r="E1992" s="10" t="s">
        <v>34</v>
      </c>
      <c r="F1992" s="11"/>
      <c r="G1992" s="14">
        <v>93</v>
      </c>
      <c r="H1992" s="25">
        <v>43</v>
      </c>
      <c r="I1992" s="4">
        <v>46</v>
      </c>
      <c r="J1992" s="4">
        <v>29</v>
      </c>
      <c r="K1992" s="4">
        <v>7</v>
      </c>
      <c r="L1992" s="4">
        <v>8</v>
      </c>
      <c r="M1992" s="4">
        <v>9</v>
      </c>
      <c r="N1992" s="4">
        <v>5</v>
      </c>
      <c r="O1992" s="4">
        <v>1</v>
      </c>
      <c r="P1992" s="4">
        <v>29</v>
      </c>
      <c r="Q1992" s="4">
        <v>2</v>
      </c>
      <c r="R1992" s="27">
        <v>62</v>
      </c>
    </row>
    <row r="1993" spans="3:18" ht="25.2" x14ac:dyDescent="0.25">
      <c r="C1993" s="112"/>
      <c r="D1993" s="109"/>
      <c r="E1993" s="9" t="s">
        <v>35</v>
      </c>
      <c r="F1993" s="12"/>
      <c r="G1993" s="8">
        <v>623</v>
      </c>
      <c r="H1993" s="16">
        <v>422</v>
      </c>
      <c r="I1993" s="1">
        <v>435</v>
      </c>
      <c r="J1993" s="1">
        <v>326</v>
      </c>
      <c r="K1993" s="1">
        <v>126</v>
      </c>
      <c r="L1993" s="1">
        <v>47</v>
      </c>
      <c r="M1993" s="1">
        <v>88</v>
      </c>
      <c r="N1993" s="1">
        <v>155</v>
      </c>
      <c r="O1993" s="1">
        <v>10</v>
      </c>
      <c r="P1993" s="1">
        <v>81</v>
      </c>
      <c r="Q1993" s="1">
        <v>1</v>
      </c>
      <c r="R1993" s="18">
        <v>541</v>
      </c>
    </row>
    <row r="1994" spans="3:18" ht="25.2" x14ac:dyDescent="0.25">
      <c r="C1994" s="112"/>
      <c r="D1994" s="109"/>
      <c r="E1994" s="9" t="s">
        <v>36</v>
      </c>
      <c r="F1994" s="12"/>
      <c r="G1994" s="8">
        <v>207</v>
      </c>
      <c r="H1994" s="16">
        <v>99</v>
      </c>
      <c r="I1994" s="1">
        <v>113</v>
      </c>
      <c r="J1994" s="1">
        <v>52</v>
      </c>
      <c r="K1994" s="1">
        <v>21</v>
      </c>
      <c r="L1994" s="1">
        <v>10</v>
      </c>
      <c r="M1994" s="1">
        <v>20</v>
      </c>
      <c r="N1994" s="1">
        <v>27</v>
      </c>
      <c r="O1994" s="1">
        <v>9</v>
      </c>
      <c r="P1994" s="1">
        <v>47</v>
      </c>
      <c r="Q1994" s="1">
        <v>1</v>
      </c>
      <c r="R1994" s="18">
        <v>159</v>
      </c>
    </row>
    <row r="1995" spans="3:18" ht="25.2" x14ac:dyDescent="0.25">
      <c r="C1995" s="112"/>
      <c r="D1995" s="109"/>
      <c r="E1995" s="9" t="s">
        <v>37</v>
      </c>
      <c r="F1995" s="12"/>
      <c r="G1995" s="8">
        <v>178</v>
      </c>
      <c r="H1995" s="16">
        <v>95</v>
      </c>
      <c r="I1995" s="1">
        <v>92</v>
      </c>
      <c r="J1995" s="1">
        <v>61</v>
      </c>
      <c r="K1995" s="1">
        <v>25</v>
      </c>
      <c r="L1995" s="1">
        <v>10</v>
      </c>
      <c r="M1995" s="1">
        <v>22</v>
      </c>
      <c r="N1995" s="1">
        <v>53</v>
      </c>
      <c r="O1995" s="1">
        <v>3</v>
      </c>
      <c r="P1995" s="1">
        <v>44</v>
      </c>
      <c r="Q1995" s="1">
        <v>0</v>
      </c>
      <c r="R1995" s="18">
        <v>134</v>
      </c>
    </row>
    <row r="1996" spans="3:18" x14ac:dyDescent="0.25">
      <c r="C1996" s="112"/>
      <c r="D1996" s="109"/>
      <c r="E1996" s="9" t="s">
        <v>38</v>
      </c>
      <c r="F1996" s="12"/>
      <c r="G1996" s="13">
        <v>3</v>
      </c>
      <c r="H1996" s="24">
        <v>0</v>
      </c>
      <c r="I1996" s="3">
        <v>0</v>
      </c>
      <c r="J1996" s="3">
        <v>0</v>
      </c>
      <c r="K1996" s="3">
        <v>0</v>
      </c>
      <c r="L1996" s="3">
        <v>0</v>
      </c>
      <c r="M1996" s="3">
        <v>1</v>
      </c>
      <c r="N1996" s="3">
        <v>0</v>
      </c>
      <c r="O1996" s="3">
        <v>0</v>
      </c>
      <c r="P1996" s="3">
        <v>2</v>
      </c>
      <c r="Q1996" s="3">
        <v>0</v>
      </c>
      <c r="R1996" s="26">
        <v>1</v>
      </c>
    </row>
    <row r="1997" spans="3:18" ht="25.2" x14ac:dyDescent="0.25">
      <c r="C1997" s="112"/>
      <c r="D1997" s="108" t="s">
        <v>22</v>
      </c>
      <c r="E1997" s="10" t="s">
        <v>34</v>
      </c>
      <c r="F1997" s="11"/>
      <c r="G1997" s="40">
        <v>48</v>
      </c>
      <c r="H1997" s="44">
        <v>25</v>
      </c>
      <c r="I1997" s="19">
        <v>27</v>
      </c>
      <c r="J1997" s="19">
        <v>18</v>
      </c>
      <c r="K1997" s="19">
        <v>5</v>
      </c>
      <c r="L1997" s="19">
        <v>7</v>
      </c>
      <c r="M1997" s="19">
        <v>7</v>
      </c>
      <c r="N1997" s="19">
        <v>2</v>
      </c>
      <c r="O1997" s="19">
        <v>1</v>
      </c>
      <c r="P1997" s="19">
        <v>12</v>
      </c>
      <c r="Q1997" s="19">
        <v>0</v>
      </c>
      <c r="R1997" s="45">
        <v>36</v>
      </c>
    </row>
    <row r="1998" spans="3:18" ht="25.2" x14ac:dyDescent="0.25">
      <c r="C1998" s="112"/>
      <c r="D1998" s="109"/>
      <c r="E1998" s="9" t="s">
        <v>35</v>
      </c>
      <c r="F1998" s="12"/>
      <c r="G1998" s="8">
        <v>365</v>
      </c>
      <c r="H1998" s="16">
        <v>254</v>
      </c>
      <c r="I1998" s="1">
        <v>259</v>
      </c>
      <c r="J1998" s="1">
        <v>201</v>
      </c>
      <c r="K1998" s="1">
        <v>79</v>
      </c>
      <c r="L1998" s="1">
        <v>30</v>
      </c>
      <c r="M1998" s="1">
        <v>62</v>
      </c>
      <c r="N1998" s="1">
        <v>91</v>
      </c>
      <c r="O1998" s="1">
        <v>7</v>
      </c>
      <c r="P1998" s="1">
        <v>40</v>
      </c>
      <c r="Q1998" s="1">
        <v>1</v>
      </c>
      <c r="R1998" s="18">
        <v>324</v>
      </c>
    </row>
    <row r="1999" spans="3:18" ht="25.2" x14ac:dyDescent="0.25">
      <c r="C1999" s="112"/>
      <c r="D1999" s="109"/>
      <c r="E1999" s="9" t="s">
        <v>36</v>
      </c>
      <c r="F1999" s="12"/>
      <c r="G1999" s="8">
        <v>80</v>
      </c>
      <c r="H1999" s="16">
        <v>48</v>
      </c>
      <c r="I1999" s="1">
        <v>47</v>
      </c>
      <c r="J1999" s="1">
        <v>23</v>
      </c>
      <c r="K1999" s="1">
        <v>11</v>
      </c>
      <c r="L1999" s="1">
        <v>6</v>
      </c>
      <c r="M1999" s="1">
        <v>7</v>
      </c>
      <c r="N1999" s="1">
        <v>10</v>
      </c>
      <c r="O1999" s="1">
        <v>3</v>
      </c>
      <c r="P1999" s="1">
        <v>13</v>
      </c>
      <c r="Q1999" s="1">
        <v>0</v>
      </c>
      <c r="R1999" s="18">
        <v>67</v>
      </c>
    </row>
    <row r="2000" spans="3:18" ht="25.2" x14ac:dyDescent="0.25">
      <c r="C2000" s="112"/>
      <c r="D2000" s="109"/>
      <c r="E2000" s="9" t="s">
        <v>37</v>
      </c>
      <c r="F2000" s="12"/>
      <c r="G2000" s="13">
        <v>49</v>
      </c>
      <c r="H2000" s="24">
        <v>28</v>
      </c>
      <c r="I2000" s="3">
        <v>22</v>
      </c>
      <c r="J2000" s="3">
        <v>20</v>
      </c>
      <c r="K2000" s="3">
        <v>7</v>
      </c>
      <c r="L2000" s="3">
        <v>2</v>
      </c>
      <c r="M2000" s="3">
        <v>6</v>
      </c>
      <c r="N2000" s="3">
        <v>15</v>
      </c>
      <c r="O2000" s="3">
        <v>1</v>
      </c>
      <c r="P2000" s="3">
        <v>10</v>
      </c>
      <c r="Q2000" s="3">
        <v>0</v>
      </c>
      <c r="R2000" s="26">
        <v>39</v>
      </c>
    </row>
    <row r="2001" spans="3:18" x14ac:dyDescent="0.25">
      <c r="C2001" s="112"/>
      <c r="D2001" s="109"/>
      <c r="E2001" s="9" t="s">
        <v>38</v>
      </c>
      <c r="F2001" s="12"/>
      <c r="G2001" s="13">
        <v>1</v>
      </c>
      <c r="H2001" s="24">
        <v>0</v>
      </c>
      <c r="I2001" s="3">
        <v>0</v>
      </c>
      <c r="J2001" s="3">
        <v>0</v>
      </c>
      <c r="K2001" s="3">
        <v>0</v>
      </c>
      <c r="L2001" s="3">
        <v>0</v>
      </c>
      <c r="M2001" s="3">
        <v>1</v>
      </c>
      <c r="N2001" s="3">
        <v>0</v>
      </c>
      <c r="O2001" s="3">
        <v>0</v>
      </c>
      <c r="P2001" s="3">
        <v>0</v>
      </c>
      <c r="Q2001" s="3">
        <v>0</v>
      </c>
      <c r="R2001" s="26">
        <v>1</v>
      </c>
    </row>
    <row r="2002" spans="3:18" ht="25.2" x14ac:dyDescent="0.25">
      <c r="C2002" s="112"/>
      <c r="D2002" s="108" t="s">
        <v>23</v>
      </c>
      <c r="E2002" s="10" t="s">
        <v>34</v>
      </c>
      <c r="F2002" s="11"/>
      <c r="G2002" s="40">
        <v>45</v>
      </c>
      <c r="H2002" s="44">
        <v>18</v>
      </c>
      <c r="I2002" s="19">
        <v>19</v>
      </c>
      <c r="J2002" s="19">
        <v>11</v>
      </c>
      <c r="K2002" s="19">
        <v>2</v>
      </c>
      <c r="L2002" s="19">
        <v>1</v>
      </c>
      <c r="M2002" s="19">
        <v>2</v>
      </c>
      <c r="N2002" s="19">
        <v>3</v>
      </c>
      <c r="O2002" s="19">
        <v>0</v>
      </c>
      <c r="P2002" s="19">
        <v>17</v>
      </c>
      <c r="Q2002" s="19">
        <v>2</v>
      </c>
      <c r="R2002" s="45">
        <v>26</v>
      </c>
    </row>
    <row r="2003" spans="3:18" ht="25.2" x14ac:dyDescent="0.25">
      <c r="C2003" s="112"/>
      <c r="D2003" s="109"/>
      <c r="E2003" s="9" t="s">
        <v>35</v>
      </c>
      <c r="F2003" s="12"/>
      <c r="G2003" s="8">
        <v>258</v>
      </c>
      <c r="H2003" s="16">
        <v>168</v>
      </c>
      <c r="I2003" s="1">
        <v>176</v>
      </c>
      <c r="J2003" s="1">
        <v>125</v>
      </c>
      <c r="K2003" s="1">
        <v>47</v>
      </c>
      <c r="L2003" s="1">
        <v>17</v>
      </c>
      <c r="M2003" s="1">
        <v>26</v>
      </c>
      <c r="N2003" s="1">
        <v>64</v>
      </c>
      <c r="O2003" s="1">
        <v>3</v>
      </c>
      <c r="P2003" s="1">
        <v>41</v>
      </c>
      <c r="Q2003" s="1">
        <v>0</v>
      </c>
      <c r="R2003" s="18">
        <v>217</v>
      </c>
    </row>
    <row r="2004" spans="3:18" ht="25.2" x14ac:dyDescent="0.25">
      <c r="C2004" s="112"/>
      <c r="D2004" s="109"/>
      <c r="E2004" s="9" t="s">
        <v>36</v>
      </c>
      <c r="F2004" s="12"/>
      <c r="G2004" s="8">
        <v>127</v>
      </c>
      <c r="H2004" s="16">
        <v>51</v>
      </c>
      <c r="I2004" s="1">
        <v>66</v>
      </c>
      <c r="J2004" s="1">
        <v>29</v>
      </c>
      <c r="K2004" s="1">
        <v>10</v>
      </c>
      <c r="L2004" s="1">
        <v>4</v>
      </c>
      <c r="M2004" s="1">
        <v>13</v>
      </c>
      <c r="N2004" s="1">
        <v>17</v>
      </c>
      <c r="O2004" s="1">
        <v>6</v>
      </c>
      <c r="P2004" s="1">
        <v>34</v>
      </c>
      <c r="Q2004" s="1">
        <v>1</v>
      </c>
      <c r="R2004" s="18">
        <v>92</v>
      </c>
    </row>
    <row r="2005" spans="3:18" ht="25.2" x14ac:dyDescent="0.25">
      <c r="C2005" s="112"/>
      <c r="D2005" s="109"/>
      <c r="E2005" s="9" t="s">
        <v>37</v>
      </c>
      <c r="F2005" s="12"/>
      <c r="G2005" s="8">
        <v>129</v>
      </c>
      <c r="H2005" s="16">
        <v>67</v>
      </c>
      <c r="I2005" s="1">
        <v>70</v>
      </c>
      <c r="J2005" s="1">
        <v>41</v>
      </c>
      <c r="K2005" s="1">
        <v>18</v>
      </c>
      <c r="L2005" s="1">
        <v>8</v>
      </c>
      <c r="M2005" s="1">
        <v>16</v>
      </c>
      <c r="N2005" s="1">
        <v>38</v>
      </c>
      <c r="O2005" s="1">
        <v>2</v>
      </c>
      <c r="P2005" s="1">
        <v>34</v>
      </c>
      <c r="Q2005" s="1">
        <v>0</v>
      </c>
      <c r="R2005" s="18">
        <v>95</v>
      </c>
    </row>
    <row r="2006" spans="3:18" x14ac:dyDescent="0.25">
      <c r="C2006" s="112"/>
      <c r="D2006" s="109"/>
      <c r="E2006" s="9" t="s">
        <v>38</v>
      </c>
      <c r="F2006" s="12"/>
      <c r="G2006" s="13">
        <v>2</v>
      </c>
      <c r="H2006" s="24">
        <v>0</v>
      </c>
      <c r="I2006" s="3">
        <v>0</v>
      </c>
      <c r="J2006" s="3">
        <v>0</v>
      </c>
      <c r="K2006" s="3">
        <v>0</v>
      </c>
      <c r="L2006" s="3">
        <v>0</v>
      </c>
      <c r="M2006" s="3">
        <v>0</v>
      </c>
      <c r="N2006" s="3">
        <v>0</v>
      </c>
      <c r="O2006" s="3">
        <v>0</v>
      </c>
      <c r="P2006" s="3">
        <v>2</v>
      </c>
      <c r="Q2006" s="3">
        <v>0</v>
      </c>
      <c r="R2006" s="26">
        <v>0</v>
      </c>
    </row>
    <row r="2007" spans="3:18" ht="25.2" x14ac:dyDescent="0.25">
      <c r="C2007" s="108" t="s">
        <v>39</v>
      </c>
      <c r="D2007" s="108" t="s">
        <v>25</v>
      </c>
      <c r="E2007" s="10" t="s">
        <v>40</v>
      </c>
      <c r="F2007" s="11"/>
      <c r="G2007" s="14">
        <v>320</v>
      </c>
      <c r="H2007" s="25">
        <v>168</v>
      </c>
      <c r="I2007" s="4">
        <v>174</v>
      </c>
      <c r="J2007" s="4">
        <v>98</v>
      </c>
      <c r="K2007" s="4">
        <v>35</v>
      </c>
      <c r="L2007" s="4">
        <v>17</v>
      </c>
      <c r="M2007" s="4">
        <v>30</v>
      </c>
      <c r="N2007" s="4">
        <v>55</v>
      </c>
      <c r="O2007" s="4">
        <v>9</v>
      </c>
      <c r="P2007" s="4">
        <v>77</v>
      </c>
      <c r="Q2007" s="4">
        <v>3</v>
      </c>
      <c r="R2007" s="27">
        <v>240</v>
      </c>
    </row>
    <row r="2008" spans="3:18" ht="25.2" x14ac:dyDescent="0.25">
      <c r="C2008" s="112"/>
      <c r="D2008" s="109"/>
      <c r="E2008" s="9" t="s">
        <v>41</v>
      </c>
      <c r="F2008" s="12"/>
      <c r="G2008" s="8">
        <v>604</v>
      </c>
      <c r="H2008" s="16">
        <v>408</v>
      </c>
      <c r="I2008" s="1">
        <v>424</v>
      </c>
      <c r="J2008" s="1">
        <v>321</v>
      </c>
      <c r="K2008" s="1">
        <v>126</v>
      </c>
      <c r="L2008" s="1">
        <v>45</v>
      </c>
      <c r="M2008" s="1">
        <v>88</v>
      </c>
      <c r="N2008" s="1">
        <v>152</v>
      </c>
      <c r="O2008" s="1">
        <v>10</v>
      </c>
      <c r="P2008" s="1">
        <v>73</v>
      </c>
      <c r="Q2008" s="1">
        <v>1</v>
      </c>
      <c r="R2008" s="18">
        <v>530</v>
      </c>
    </row>
    <row r="2009" spans="3:18" x14ac:dyDescent="0.25">
      <c r="C2009" s="112"/>
      <c r="D2009" s="109"/>
      <c r="E2009" s="9" t="s">
        <v>42</v>
      </c>
      <c r="F2009" s="12"/>
      <c r="G2009" s="13">
        <v>20</v>
      </c>
      <c r="H2009" s="24">
        <v>10</v>
      </c>
      <c r="I2009" s="3">
        <v>10</v>
      </c>
      <c r="J2009" s="3">
        <v>6</v>
      </c>
      <c r="K2009" s="3">
        <v>1</v>
      </c>
      <c r="L2009" s="3">
        <v>2</v>
      </c>
      <c r="M2009" s="3">
        <v>1</v>
      </c>
      <c r="N2009" s="3">
        <v>3</v>
      </c>
      <c r="O2009" s="3">
        <v>2</v>
      </c>
      <c r="P2009" s="3">
        <v>4</v>
      </c>
      <c r="Q2009" s="3">
        <v>0</v>
      </c>
      <c r="R2009" s="26">
        <v>16</v>
      </c>
    </row>
    <row r="2010" spans="3:18" x14ac:dyDescent="0.25">
      <c r="C2010" s="112"/>
      <c r="D2010" s="109"/>
      <c r="E2010" s="9" t="s">
        <v>43</v>
      </c>
      <c r="F2010" s="12"/>
      <c r="G2010" s="8">
        <v>162</v>
      </c>
      <c r="H2010" s="16">
        <v>74</v>
      </c>
      <c r="I2010" s="1">
        <v>91</v>
      </c>
      <c r="J2010" s="1">
        <v>53</v>
      </c>
      <c r="K2010" s="1">
        <v>20</v>
      </c>
      <c r="L2010" s="1">
        <v>9</v>
      </c>
      <c r="M2010" s="1">
        <v>29</v>
      </c>
      <c r="N2010" s="1">
        <v>34</v>
      </c>
      <c r="O2010" s="1">
        <v>3</v>
      </c>
      <c r="P2010" s="1">
        <v>43</v>
      </c>
      <c r="Q2010" s="1">
        <v>1</v>
      </c>
      <c r="R2010" s="18">
        <v>118</v>
      </c>
    </row>
    <row r="2011" spans="3:18" x14ac:dyDescent="0.25">
      <c r="C2011" s="112"/>
      <c r="D2011" s="109"/>
      <c r="E2011" s="9" t="s">
        <v>44</v>
      </c>
      <c r="F2011" s="12"/>
      <c r="G2011" s="8">
        <v>50</v>
      </c>
      <c r="H2011" s="16">
        <v>21</v>
      </c>
      <c r="I2011" s="1">
        <v>27</v>
      </c>
      <c r="J2011" s="1">
        <v>16</v>
      </c>
      <c r="K2011" s="1">
        <v>5</v>
      </c>
      <c r="L2011" s="1">
        <v>5</v>
      </c>
      <c r="M2011" s="1">
        <v>10</v>
      </c>
      <c r="N2011" s="1">
        <v>13</v>
      </c>
      <c r="O2011" s="1">
        <v>1</v>
      </c>
      <c r="P2011" s="1">
        <v>12</v>
      </c>
      <c r="Q2011" s="1">
        <v>0</v>
      </c>
      <c r="R2011" s="18">
        <v>38</v>
      </c>
    </row>
    <row r="2012" spans="3:18" ht="25.2" x14ac:dyDescent="0.25">
      <c r="C2012" s="112"/>
      <c r="D2012" s="109"/>
      <c r="E2012" s="9" t="s">
        <v>45</v>
      </c>
      <c r="F2012" s="12"/>
      <c r="G2012" s="8">
        <v>53</v>
      </c>
      <c r="H2012" s="16">
        <v>28</v>
      </c>
      <c r="I2012" s="1">
        <v>30</v>
      </c>
      <c r="J2012" s="1">
        <v>22</v>
      </c>
      <c r="K2012" s="1">
        <v>8</v>
      </c>
      <c r="L2012" s="1">
        <v>8</v>
      </c>
      <c r="M2012" s="1">
        <v>3</v>
      </c>
      <c r="N2012" s="1">
        <v>8</v>
      </c>
      <c r="O2012" s="1">
        <v>1</v>
      </c>
      <c r="P2012" s="1">
        <v>12</v>
      </c>
      <c r="Q2012" s="1">
        <v>0</v>
      </c>
      <c r="R2012" s="18">
        <v>41</v>
      </c>
    </row>
    <row r="2013" spans="3:18" x14ac:dyDescent="0.25">
      <c r="C2013" s="112"/>
      <c r="D2013" s="109"/>
      <c r="E2013" s="9" t="s">
        <v>38</v>
      </c>
      <c r="F2013" s="12"/>
      <c r="G2013" s="13">
        <v>37</v>
      </c>
      <c r="H2013" s="24">
        <v>23</v>
      </c>
      <c r="I2013" s="3">
        <v>16</v>
      </c>
      <c r="J2013" s="3">
        <v>9</v>
      </c>
      <c r="K2013" s="3">
        <v>6</v>
      </c>
      <c r="L2013" s="3">
        <v>1</v>
      </c>
      <c r="M2013" s="3">
        <v>5</v>
      </c>
      <c r="N2013" s="3">
        <v>6</v>
      </c>
      <c r="O2013" s="3">
        <v>0</v>
      </c>
      <c r="P2013" s="3">
        <v>12</v>
      </c>
      <c r="Q2013" s="3">
        <v>0</v>
      </c>
      <c r="R2013" s="26">
        <v>25</v>
      </c>
    </row>
    <row r="2014" spans="3:18" ht="25.2" x14ac:dyDescent="0.25">
      <c r="C2014" s="112"/>
      <c r="D2014" s="108" t="s">
        <v>22</v>
      </c>
      <c r="E2014" s="10" t="s">
        <v>40</v>
      </c>
      <c r="F2014" s="11"/>
      <c r="G2014" s="14">
        <v>118</v>
      </c>
      <c r="H2014" s="25">
        <v>68</v>
      </c>
      <c r="I2014" s="4">
        <v>64</v>
      </c>
      <c r="J2014" s="4">
        <v>40</v>
      </c>
      <c r="K2014" s="4">
        <v>15</v>
      </c>
      <c r="L2014" s="4">
        <v>7</v>
      </c>
      <c r="M2014" s="4">
        <v>12</v>
      </c>
      <c r="N2014" s="4">
        <v>16</v>
      </c>
      <c r="O2014" s="4">
        <v>3</v>
      </c>
      <c r="P2014" s="4">
        <v>26</v>
      </c>
      <c r="Q2014" s="4">
        <v>0</v>
      </c>
      <c r="R2014" s="27">
        <v>92</v>
      </c>
    </row>
    <row r="2015" spans="3:18" ht="25.2" x14ac:dyDescent="0.25">
      <c r="C2015" s="112"/>
      <c r="D2015" s="109"/>
      <c r="E2015" s="9" t="s">
        <v>41</v>
      </c>
      <c r="F2015" s="12"/>
      <c r="G2015" s="8">
        <v>351</v>
      </c>
      <c r="H2015" s="16">
        <v>243</v>
      </c>
      <c r="I2015" s="1">
        <v>251</v>
      </c>
      <c r="J2015" s="1">
        <v>199</v>
      </c>
      <c r="K2015" s="1">
        <v>79</v>
      </c>
      <c r="L2015" s="1">
        <v>29</v>
      </c>
      <c r="M2015" s="1">
        <v>61</v>
      </c>
      <c r="N2015" s="1">
        <v>89</v>
      </c>
      <c r="O2015" s="1">
        <v>7</v>
      </c>
      <c r="P2015" s="1">
        <v>34</v>
      </c>
      <c r="Q2015" s="1">
        <v>1</v>
      </c>
      <c r="R2015" s="18">
        <v>316</v>
      </c>
    </row>
    <row r="2016" spans="3:18" x14ac:dyDescent="0.25">
      <c r="C2016" s="112"/>
      <c r="D2016" s="109"/>
      <c r="E2016" s="9" t="s">
        <v>42</v>
      </c>
      <c r="F2016" s="12"/>
      <c r="G2016" s="13">
        <v>9</v>
      </c>
      <c r="H2016" s="24">
        <v>4</v>
      </c>
      <c r="I2016" s="3">
        <v>7</v>
      </c>
      <c r="J2016" s="3">
        <v>3</v>
      </c>
      <c r="K2016" s="3">
        <v>1</v>
      </c>
      <c r="L2016" s="3">
        <v>2</v>
      </c>
      <c r="M2016" s="3">
        <v>0</v>
      </c>
      <c r="N2016" s="3">
        <v>1</v>
      </c>
      <c r="O2016" s="3">
        <v>1</v>
      </c>
      <c r="P2016" s="3">
        <v>1</v>
      </c>
      <c r="Q2016" s="3">
        <v>0</v>
      </c>
      <c r="R2016" s="26">
        <v>8</v>
      </c>
    </row>
    <row r="2017" spans="3:18" x14ac:dyDescent="0.25">
      <c r="C2017" s="112"/>
      <c r="D2017" s="109"/>
      <c r="E2017" s="9" t="s">
        <v>43</v>
      </c>
      <c r="F2017" s="12"/>
      <c r="G2017" s="8">
        <v>64</v>
      </c>
      <c r="H2017" s="16">
        <v>35</v>
      </c>
      <c r="I2017" s="1">
        <v>37</v>
      </c>
      <c r="J2017" s="1">
        <v>25</v>
      </c>
      <c r="K2017" s="1">
        <v>7</v>
      </c>
      <c r="L2017" s="1">
        <v>3</v>
      </c>
      <c r="M2017" s="1">
        <v>14</v>
      </c>
      <c r="N2017" s="1">
        <v>14</v>
      </c>
      <c r="O2017" s="1">
        <v>2</v>
      </c>
      <c r="P2017" s="1">
        <v>10</v>
      </c>
      <c r="Q2017" s="1">
        <v>1</v>
      </c>
      <c r="R2017" s="18">
        <v>53</v>
      </c>
    </row>
    <row r="2018" spans="3:18" x14ac:dyDescent="0.25">
      <c r="C2018" s="112"/>
      <c r="D2018" s="109"/>
      <c r="E2018" s="9" t="s">
        <v>44</v>
      </c>
      <c r="F2018" s="12"/>
      <c r="G2018" s="13">
        <v>19</v>
      </c>
      <c r="H2018" s="24">
        <v>12</v>
      </c>
      <c r="I2018" s="3">
        <v>11</v>
      </c>
      <c r="J2018" s="3">
        <v>10</v>
      </c>
      <c r="K2018" s="3">
        <v>2</v>
      </c>
      <c r="L2018" s="3">
        <v>2</v>
      </c>
      <c r="M2018" s="3">
        <v>6</v>
      </c>
      <c r="N2018" s="3">
        <v>6</v>
      </c>
      <c r="O2018" s="3">
        <v>0</v>
      </c>
      <c r="P2018" s="3">
        <v>2</v>
      </c>
      <c r="Q2018" s="3">
        <v>0</v>
      </c>
      <c r="R2018" s="26">
        <v>17</v>
      </c>
    </row>
    <row r="2019" spans="3:18" ht="25.2" x14ac:dyDescent="0.25">
      <c r="C2019" s="112"/>
      <c r="D2019" s="109"/>
      <c r="E2019" s="9" t="s">
        <v>45</v>
      </c>
      <c r="F2019" s="12"/>
      <c r="G2019" s="13">
        <v>30</v>
      </c>
      <c r="H2019" s="24">
        <v>17</v>
      </c>
      <c r="I2019" s="3">
        <v>17</v>
      </c>
      <c r="J2019" s="3">
        <v>14</v>
      </c>
      <c r="K2019" s="3">
        <v>4</v>
      </c>
      <c r="L2019" s="3">
        <v>7</v>
      </c>
      <c r="M2019" s="3">
        <v>2</v>
      </c>
      <c r="N2019" s="3">
        <v>4</v>
      </c>
      <c r="O2019" s="3">
        <v>0</v>
      </c>
      <c r="P2019" s="3">
        <v>5</v>
      </c>
      <c r="Q2019" s="3">
        <v>0</v>
      </c>
      <c r="R2019" s="26">
        <v>25</v>
      </c>
    </row>
    <row r="2020" spans="3:18" x14ac:dyDescent="0.25">
      <c r="C2020" s="112"/>
      <c r="D2020" s="109"/>
      <c r="E2020" s="9" t="s">
        <v>38</v>
      </c>
      <c r="F2020" s="12"/>
      <c r="G2020" s="13">
        <v>23</v>
      </c>
      <c r="H2020" s="24">
        <v>16</v>
      </c>
      <c r="I2020" s="3">
        <v>13</v>
      </c>
      <c r="J2020" s="3">
        <v>7</v>
      </c>
      <c r="K2020" s="3">
        <v>4</v>
      </c>
      <c r="L2020" s="3">
        <v>0</v>
      </c>
      <c r="M2020" s="3">
        <v>5</v>
      </c>
      <c r="N2020" s="3">
        <v>4</v>
      </c>
      <c r="O2020" s="3">
        <v>0</v>
      </c>
      <c r="P2020" s="3">
        <v>5</v>
      </c>
      <c r="Q2020" s="3">
        <v>0</v>
      </c>
      <c r="R2020" s="26">
        <v>18</v>
      </c>
    </row>
    <row r="2021" spans="3:18" ht="25.2" x14ac:dyDescent="0.25">
      <c r="C2021" s="112"/>
      <c r="D2021" s="108" t="s">
        <v>23</v>
      </c>
      <c r="E2021" s="10" t="s">
        <v>40</v>
      </c>
      <c r="F2021" s="11"/>
      <c r="G2021" s="14">
        <v>202</v>
      </c>
      <c r="H2021" s="25">
        <v>100</v>
      </c>
      <c r="I2021" s="4">
        <v>110</v>
      </c>
      <c r="J2021" s="4">
        <v>58</v>
      </c>
      <c r="K2021" s="4">
        <v>20</v>
      </c>
      <c r="L2021" s="4">
        <v>10</v>
      </c>
      <c r="M2021" s="4">
        <v>18</v>
      </c>
      <c r="N2021" s="4">
        <v>39</v>
      </c>
      <c r="O2021" s="4">
        <v>6</v>
      </c>
      <c r="P2021" s="4">
        <v>51</v>
      </c>
      <c r="Q2021" s="4">
        <v>3</v>
      </c>
      <c r="R2021" s="27">
        <v>148</v>
      </c>
    </row>
    <row r="2022" spans="3:18" ht="25.2" x14ac:dyDescent="0.25">
      <c r="C2022" s="112"/>
      <c r="D2022" s="109"/>
      <c r="E2022" s="9" t="s">
        <v>41</v>
      </c>
      <c r="F2022" s="12"/>
      <c r="G2022" s="8">
        <v>253</v>
      </c>
      <c r="H2022" s="16">
        <v>165</v>
      </c>
      <c r="I2022" s="1">
        <v>173</v>
      </c>
      <c r="J2022" s="1">
        <v>122</v>
      </c>
      <c r="K2022" s="1">
        <v>47</v>
      </c>
      <c r="L2022" s="1">
        <v>16</v>
      </c>
      <c r="M2022" s="1">
        <v>27</v>
      </c>
      <c r="N2022" s="1">
        <v>63</v>
      </c>
      <c r="O2022" s="1">
        <v>3</v>
      </c>
      <c r="P2022" s="1">
        <v>39</v>
      </c>
      <c r="Q2022" s="1">
        <v>0</v>
      </c>
      <c r="R2022" s="18">
        <v>214</v>
      </c>
    </row>
    <row r="2023" spans="3:18" x14ac:dyDescent="0.25">
      <c r="C2023" s="112"/>
      <c r="D2023" s="109"/>
      <c r="E2023" s="9" t="s">
        <v>42</v>
      </c>
      <c r="F2023" s="12"/>
      <c r="G2023" s="13">
        <v>11</v>
      </c>
      <c r="H2023" s="24">
        <v>6</v>
      </c>
      <c r="I2023" s="3">
        <v>3</v>
      </c>
      <c r="J2023" s="3">
        <v>3</v>
      </c>
      <c r="K2023" s="3">
        <v>0</v>
      </c>
      <c r="L2023" s="3">
        <v>0</v>
      </c>
      <c r="M2023" s="3">
        <v>1</v>
      </c>
      <c r="N2023" s="3">
        <v>2</v>
      </c>
      <c r="O2023" s="3">
        <v>1</v>
      </c>
      <c r="P2023" s="3">
        <v>3</v>
      </c>
      <c r="Q2023" s="3">
        <v>0</v>
      </c>
      <c r="R2023" s="26">
        <v>8</v>
      </c>
    </row>
    <row r="2024" spans="3:18" x14ac:dyDescent="0.25">
      <c r="C2024" s="112"/>
      <c r="D2024" s="109"/>
      <c r="E2024" s="9" t="s">
        <v>43</v>
      </c>
      <c r="F2024" s="12"/>
      <c r="G2024" s="8">
        <v>98</v>
      </c>
      <c r="H2024" s="16">
        <v>39</v>
      </c>
      <c r="I2024" s="1">
        <v>54</v>
      </c>
      <c r="J2024" s="1">
        <v>28</v>
      </c>
      <c r="K2024" s="1">
        <v>13</v>
      </c>
      <c r="L2024" s="1">
        <v>6</v>
      </c>
      <c r="M2024" s="1">
        <v>15</v>
      </c>
      <c r="N2024" s="1">
        <v>20</v>
      </c>
      <c r="O2024" s="1">
        <v>1</v>
      </c>
      <c r="P2024" s="1">
        <v>33</v>
      </c>
      <c r="Q2024" s="1">
        <v>0</v>
      </c>
      <c r="R2024" s="18">
        <v>65</v>
      </c>
    </row>
    <row r="2025" spans="3:18" x14ac:dyDescent="0.25">
      <c r="C2025" s="112"/>
      <c r="D2025" s="109"/>
      <c r="E2025" s="9" t="s">
        <v>44</v>
      </c>
      <c r="F2025" s="12"/>
      <c r="G2025" s="13">
        <v>31</v>
      </c>
      <c r="H2025" s="24">
        <v>9</v>
      </c>
      <c r="I2025" s="3">
        <v>16</v>
      </c>
      <c r="J2025" s="3">
        <v>6</v>
      </c>
      <c r="K2025" s="3">
        <v>3</v>
      </c>
      <c r="L2025" s="3">
        <v>3</v>
      </c>
      <c r="M2025" s="3">
        <v>4</v>
      </c>
      <c r="N2025" s="3">
        <v>7</v>
      </c>
      <c r="O2025" s="3">
        <v>1</v>
      </c>
      <c r="P2025" s="3">
        <v>10</v>
      </c>
      <c r="Q2025" s="3">
        <v>0</v>
      </c>
      <c r="R2025" s="26">
        <v>21</v>
      </c>
    </row>
    <row r="2026" spans="3:18" ht="25.2" x14ac:dyDescent="0.25">
      <c r="C2026" s="112"/>
      <c r="D2026" s="109"/>
      <c r="E2026" s="9" t="s">
        <v>45</v>
      </c>
      <c r="F2026" s="12"/>
      <c r="G2026" s="13">
        <v>23</v>
      </c>
      <c r="H2026" s="24">
        <v>11</v>
      </c>
      <c r="I2026" s="3">
        <v>13</v>
      </c>
      <c r="J2026" s="3">
        <v>8</v>
      </c>
      <c r="K2026" s="3">
        <v>4</v>
      </c>
      <c r="L2026" s="3">
        <v>1</v>
      </c>
      <c r="M2026" s="3">
        <v>1</v>
      </c>
      <c r="N2026" s="3">
        <v>4</v>
      </c>
      <c r="O2026" s="3">
        <v>1</v>
      </c>
      <c r="P2026" s="3">
        <v>7</v>
      </c>
      <c r="Q2026" s="3">
        <v>0</v>
      </c>
      <c r="R2026" s="26">
        <v>16</v>
      </c>
    </row>
    <row r="2027" spans="3:18" x14ac:dyDescent="0.25">
      <c r="C2027" s="112"/>
      <c r="D2027" s="109"/>
      <c r="E2027" s="9" t="s">
        <v>38</v>
      </c>
      <c r="F2027" s="12"/>
      <c r="G2027" s="13">
        <v>14</v>
      </c>
      <c r="H2027" s="24">
        <v>7</v>
      </c>
      <c r="I2027" s="3">
        <v>3</v>
      </c>
      <c r="J2027" s="3">
        <v>2</v>
      </c>
      <c r="K2027" s="3">
        <v>2</v>
      </c>
      <c r="L2027" s="3">
        <v>1</v>
      </c>
      <c r="M2027" s="3">
        <v>0</v>
      </c>
      <c r="N2027" s="3">
        <v>2</v>
      </c>
      <c r="O2027" s="3">
        <v>0</v>
      </c>
      <c r="P2027" s="3">
        <v>7</v>
      </c>
      <c r="Q2027" s="3">
        <v>0</v>
      </c>
      <c r="R2027" s="26">
        <v>7</v>
      </c>
    </row>
    <row r="2028" spans="3:18" x14ac:dyDescent="0.25">
      <c r="C2028" s="108" t="s">
        <v>46</v>
      </c>
      <c r="D2028" s="106" t="s">
        <v>21</v>
      </c>
      <c r="E2028" s="10" t="s">
        <v>47</v>
      </c>
      <c r="F2028" s="11"/>
      <c r="G2028" s="14">
        <v>815</v>
      </c>
      <c r="H2028" s="25">
        <v>552</v>
      </c>
      <c r="I2028" s="4">
        <v>553</v>
      </c>
      <c r="J2028" s="4">
        <v>392</v>
      </c>
      <c r="K2028" s="4">
        <v>154</v>
      </c>
      <c r="L2028" s="4">
        <v>58</v>
      </c>
      <c r="M2028" s="4">
        <v>110</v>
      </c>
      <c r="N2028" s="4">
        <v>194</v>
      </c>
      <c r="O2028" s="4">
        <v>16</v>
      </c>
      <c r="P2028" s="4">
        <v>108</v>
      </c>
      <c r="Q2028" s="4">
        <v>1</v>
      </c>
      <c r="R2028" s="27">
        <v>706</v>
      </c>
    </row>
    <row r="2029" spans="3:18" ht="25.2" x14ac:dyDescent="0.25">
      <c r="C2029" s="112"/>
      <c r="D2029" s="107"/>
      <c r="E2029" s="9" t="s">
        <v>48</v>
      </c>
      <c r="F2029" s="12"/>
      <c r="G2029" s="8">
        <v>86</v>
      </c>
      <c r="H2029" s="16">
        <v>51</v>
      </c>
      <c r="I2029" s="1">
        <v>56</v>
      </c>
      <c r="J2029" s="1">
        <v>40</v>
      </c>
      <c r="K2029" s="1">
        <v>16</v>
      </c>
      <c r="L2029" s="1">
        <v>8</v>
      </c>
      <c r="M2029" s="1">
        <v>9</v>
      </c>
      <c r="N2029" s="1">
        <v>19</v>
      </c>
      <c r="O2029" s="1">
        <v>0</v>
      </c>
      <c r="P2029" s="1">
        <v>8</v>
      </c>
      <c r="Q2029" s="1">
        <v>1</v>
      </c>
      <c r="R2029" s="18">
        <v>77</v>
      </c>
    </row>
    <row r="2030" spans="3:18" x14ac:dyDescent="0.25">
      <c r="C2030" s="112"/>
      <c r="D2030" s="107"/>
      <c r="E2030" s="9" t="s">
        <v>49</v>
      </c>
      <c r="F2030" s="12"/>
      <c r="G2030" s="13">
        <v>46</v>
      </c>
      <c r="H2030" s="24">
        <v>13</v>
      </c>
      <c r="I2030" s="3">
        <v>18</v>
      </c>
      <c r="J2030" s="3">
        <v>9</v>
      </c>
      <c r="K2030" s="3">
        <v>3</v>
      </c>
      <c r="L2030" s="3">
        <v>2</v>
      </c>
      <c r="M2030" s="3">
        <v>5</v>
      </c>
      <c r="N2030" s="3">
        <v>7</v>
      </c>
      <c r="O2030" s="3">
        <v>0</v>
      </c>
      <c r="P2030" s="3">
        <v>20</v>
      </c>
      <c r="Q2030" s="3">
        <v>0</v>
      </c>
      <c r="R2030" s="26">
        <v>26</v>
      </c>
    </row>
    <row r="2031" spans="3:18" ht="25.2" x14ac:dyDescent="0.25">
      <c r="C2031" s="112"/>
      <c r="D2031" s="107"/>
      <c r="E2031" s="9" t="s">
        <v>50</v>
      </c>
      <c r="F2031" s="12"/>
      <c r="G2031" s="8">
        <v>95</v>
      </c>
      <c r="H2031" s="16">
        <v>25</v>
      </c>
      <c r="I2031" s="1">
        <v>42</v>
      </c>
      <c r="J2031" s="1">
        <v>17</v>
      </c>
      <c r="K2031" s="1">
        <v>4</v>
      </c>
      <c r="L2031" s="1">
        <v>6</v>
      </c>
      <c r="M2031" s="1">
        <v>13</v>
      </c>
      <c r="N2031" s="1">
        <v>16</v>
      </c>
      <c r="O2031" s="1">
        <v>5</v>
      </c>
      <c r="P2031" s="1">
        <v>36</v>
      </c>
      <c r="Q2031" s="1">
        <v>1</v>
      </c>
      <c r="R2031" s="18">
        <v>58</v>
      </c>
    </row>
    <row r="2032" spans="3:18" ht="25.2" x14ac:dyDescent="0.25">
      <c r="C2032" s="112"/>
      <c r="D2032" s="107"/>
      <c r="E2032" s="9" t="s">
        <v>51</v>
      </c>
      <c r="F2032" s="12"/>
      <c r="G2032" s="13">
        <v>30</v>
      </c>
      <c r="H2032" s="24">
        <v>4</v>
      </c>
      <c r="I2032" s="3">
        <v>2</v>
      </c>
      <c r="J2032" s="3">
        <v>0</v>
      </c>
      <c r="K2032" s="3">
        <v>0</v>
      </c>
      <c r="L2032" s="3">
        <v>0</v>
      </c>
      <c r="M2032" s="3">
        <v>2</v>
      </c>
      <c r="N2032" s="3">
        <v>0</v>
      </c>
      <c r="O2032" s="3">
        <v>0</v>
      </c>
      <c r="P2032" s="3">
        <v>22</v>
      </c>
      <c r="Q2032" s="3">
        <v>1</v>
      </c>
      <c r="R2032" s="26">
        <v>7</v>
      </c>
    </row>
    <row r="2033" spans="2:18" x14ac:dyDescent="0.25">
      <c r="C2033" s="112"/>
      <c r="D2033" s="107"/>
      <c r="E2033" s="9" t="s">
        <v>52</v>
      </c>
      <c r="F2033" s="12"/>
      <c r="G2033" s="13">
        <v>8</v>
      </c>
      <c r="H2033" s="24">
        <v>5</v>
      </c>
      <c r="I2033" s="3">
        <v>5</v>
      </c>
      <c r="J2033" s="3">
        <v>2</v>
      </c>
      <c r="K2033" s="3">
        <v>0</v>
      </c>
      <c r="L2033" s="3">
        <v>1</v>
      </c>
      <c r="M2033" s="3">
        <v>0</v>
      </c>
      <c r="N2033" s="3">
        <v>1</v>
      </c>
      <c r="O2033" s="3">
        <v>0</v>
      </c>
      <c r="P2033" s="3">
        <v>2</v>
      </c>
      <c r="Q2033" s="3">
        <v>0</v>
      </c>
      <c r="R2033" s="26">
        <v>6</v>
      </c>
    </row>
    <row r="2034" spans="2:18" x14ac:dyDescent="0.25">
      <c r="C2034" s="112"/>
      <c r="D2034" s="107"/>
      <c r="E2034" s="9" t="s">
        <v>53</v>
      </c>
      <c r="F2034" s="12"/>
      <c r="G2034" s="13">
        <v>23</v>
      </c>
      <c r="H2034" s="24">
        <v>9</v>
      </c>
      <c r="I2034" s="3">
        <v>9</v>
      </c>
      <c r="J2034" s="3">
        <v>8</v>
      </c>
      <c r="K2034" s="3">
        <v>2</v>
      </c>
      <c r="L2034" s="3">
        <v>0</v>
      </c>
      <c r="M2034" s="3">
        <v>1</v>
      </c>
      <c r="N2034" s="3">
        <v>3</v>
      </c>
      <c r="O2034" s="3">
        <v>2</v>
      </c>
      <c r="P2034" s="3">
        <v>7</v>
      </c>
      <c r="Q2034" s="3">
        <v>0</v>
      </c>
      <c r="R2034" s="26">
        <v>16</v>
      </c>
    </row>
    <row r="2035" spans="2:18" x14ac:dyDescent="0.25">
      <c r="C2035" s="112"/>
      <c r="D2035" s="107"/>
      <c r="E2035" s="9" t="s">
        <v>38</v>
      </c>
      <c r="F2035" s="12"/>
      <c r="G2035" s="13">
        <v>1</v>
      </c>
      <c r="H2035" s="24">
        <v>0</v>
      </c>
      <c r="I2035" s="3">
        <v>1</v>
      </c>
      <c r="J2035" s="3">
        <v>0</v>
      </c>
      <c r="K2035" s="3">
        <v>0</v>
      </c>
      <c r="L2035" s="3">
        <v>0</v>
      </c>
      <c r="M2035" s="3">
        <v>0</v>
      </c>
      <c r="N2035" s="3">
        <v>0</v>
      </c>
      <c r="O2035" s="3">
        <v>0</v>
      </c>
      <c r="P2035" s="3">
        <v>0</v>
      </c>
      <c r="Q2035" s="3">
        <v>0</v>
      </c>
      <c r="R2035" s="26">
        <v>1</v>
      </c>
    </row>
    <row r="2036" spans="2:18" x14ac:dyDescent="0.25">
      <c r="C2036" s="112"/>
      <c r="D2036" s="107"/>
      <c r="E2036" s="9" t="s">
        <v>54</v>
      </c>
      <c r="F2036" s="12"/>
      <c r="G2036" s="8">
        <v>901</v>
      </c>
      <c r="H2036" s="16">
        <v>603</v>
      </c>
      <c r="I2036" s="1">
        <v>609</v>
      </c>
      <c r="J2036" s="1">
        <v>432</v>
      </c>
      <c r="K2036" s="1">
        <v>170</v>
      </c>
      <c r="L2036" s="1">
        <v>66</v>
      </c>
      <c r="M2036" s="1">
        <v>119</v>
      </c>
      <c r="N2036" s="1">
        <v>213</v>
      </c>
      <c r="O2036" s="1">
        <v>16</v>
      </c>
      <c r="P2036" s="1">
        <v>116</v>
      </c>
      <c r="Q2036" s="1">
        <v>2</v>
      </c>
      <c r="R2036" s="18">
        <v>783</v>
      </c>
    </row>
    <row r="2037" spans="2:18" x14ac:dyDescent="0.25">
      <c r="C2037" s="112"/>
      <c r="D2037" s="107"/>
      <c r="E2037" s="9" t="s">
        <v>55</v>
      </c>
      <c r="F2037" s="12"/>
      <c r="G2037" s="8">
        <v>171</v>
      </c>
      <c r="H2037" s="16">
        <v>42</v>
      </c>
      <c r="I2037" s="1">
        <v>62</v>
      </c>
      <c r="J2037" s="1">
        <v>26</v>
      </c>
      <c r="K2037" s="1">
        <v>7</v>
      </c>
      <c r="L2037" s="1">
        <v>8</v>
      </c>
      <c r="M2037" s="1">
        <v>20</v>
      </c>
      <c r="N2037" s="1">
        <v>23</v>
      </c>
      <c r="O2037" s="1">
        <v>5</v>
      </c>
      <c r="P2037" s="1">
        <v>78</v>
      </c>
      <c r="Q2037" s="1">
        <v>2</v>
      </c>
      <c r="R2037" s="18">
        <v>91</v>
      </c>
    </row>
    <row r="2038" spans="2:18" x14ac:dyDescent="0.25">
      <c r="C2038" s="108" t="s">
        <v>56</v>
      </c>
      <c r="D2038" s="106" t="s">
        <v>21</v>
      </c>
      <c r="E2038" s="10" t="s">
        <v>57</v>
      </c>
      <c r="F2038" s="11"/>
      <c r="G2038" s="14">
        <v>465</v>
      </c>
      <c r="H2038" s="25">
        <v>264</v>
      </c>
      <c r="I2038" s="4">
        <v>290</v>
      </c>
      <c r="J2038" s="4">
        <v>192</v>
      </c>
      <c r="K2038" s="4">
        <v>75</v>
      </c>
      <c r="L2038" s="4">
        <v>35</v>
      </c>
      <c r="M2038" s="4">
        <v>71</v>
      </c>
      <c r="N2038" s="4">
        <v>112</v>
      </c>
      <c r="O2038" s="4">
        <v>13</v>
      </c>
      <c r="P2038" s="4">
        <v>87</v>
      </c>
      <c r="Q2038" s="4">
        <v>3</v>
      </c>
      <c r="R2038" s="27">
        <v>375</v>
      </c>
    </row>
    <row r="2039" spans="2:18" x14ac:dyDescent="0.25">
      <c r="C2039" s="112"/>
      <c r="D2039" s="107"/>
      <c r="E2039" s="9" t="s">
        <v>58</v>
      </c>
      <c r="F2039" s="12"/>
      <c r="G2039" s="8">
        <v>396</v>
      </c>
      <c r="H2039" s="16">
        <v>250</v>
      </c>
      <c r="I2039" s="1">
        <v>256</v>
      </c>
      <c r="J2039" s="1">
        <v>180</v>
      </c>
      <c r="K2039" s="1">
        <v>68</v>
      </c>
      <c r="L2039" s="1">
        <v>27</v>
      </c>
      <c r="M2039" s="1">
        <v>48</v>
      </c>
      <c r="N2039" s="1">
        <v>80</v>
      </c>
      <c r="O2039" s="1">
        <v>4</v>
      </c>
      <c r="P2039" s="1">
        <v>68</v>
      </c>
      <c r="Q2039" s="1">
        <v>1</v>
      </c>
      <c r="R2039" s="18">
        <v>327</v>
      </c>
    </row>
    <row r="2040" spans="2:18" x14ac:dyDescent="0.25">
      <c r="C2040" s="112"/>
      <c r="D2040" s="107"/>
      <c r="E2040" s="9" t="s">
        <v>59</v>
      </c>
      <c r="F2040" s="12"/>
      <c r="G2040" s="8">
        <v>90</v>
      </c>
      <c r="H2040" s="16">
        <v>57</v>
      </c>
      <c r="I2040" s="1">
        <v>53</v>
      </c>
      <c r="J2040" s="1">
        <v>39</v>
      </c>
      <c r="K2040" s="1">
        <v>14</v>
      </c>
      <c r="L2040" s="1">
        <v>5</v>
      </c>
      <c r="M2040" s="1">
        <v>6</v>
      </c>
      <c r="N2040" s="1">
        <v>19</v>
      </c>
      <c r="O2040" s="1">
        <v>4</v>
      </c>
      <c r="P2040" s="1">
        <v>17</v>
      </c>
      <c r="Q2040" s="1">
        <v>0</v>
      </c>
      <c r="R2040" s="18">
        <v>73</v>
      </c>
    </row>
    <row r="2041" spans="2:18" x14ac:dyDescent="0.25">
      <c r="C2041" s="112"/>
      <c r="D2041" s="107"/>
      <c r="E2041" s="9" t="s">
        <v>60</v>
      </c>
      <c r="F2041" s="12"/>
      <c r="G2041" s="8">
        <v>153</v>
      </c>
      <c r="H2041" s="16">
        <v>88</v>
      </c>
      <c r="I2041" s="1">
        <v>87</v>
      </c>
      <c r="J2041" s="1">
        <v>57</v>
      </c>
      <c r="K2041" s="1">
        <v>22</v>
      </c>
      <c r="L2041" s="1">
        <v>8</v>
      </c>
      <c r="M2041" s="1">
        <v>15</v>
      </c>
      <c r="N2041" s="1">
        <v>29</v>
      </c>
      <c r="O2041" s="1">
        <v>2</v>
      </c>
      <c r="P2041" s="1">
        <v>31</v>
      </c>
      <c r="Q2041" s="1">
        <v>0</v>
      </c>
      <c r="R2041" s="18">
        <v>122</v>
      </c>
    </row>
    <row r="2042" spans="2:18" x14ac:dyDescent="0.25">
      <c r="C2042" s="108" t="s">
        <v>61</v>
      </c>
      <c r="D2042" s="106" t="s">
        <v>21</v>
      </c>
      <c r="E2042" s="10" t="s">
        <v>62</v>
      </c>
      <c r="F2042" s="11"/>
      <c r="G2042" s="14">
        <v>205</v>
      </c>
      <c r="H2042" s="25">
        <v>120</v>
      </c>
      <c r="I2042" s="4">
        <v>128</v>
      </c>
      <c r="J2042" s="4">
        <v>81</v>
      </c>
      <c r="K2042" s="4">
        <v>24</v>
      </c>
      <c r="L2042" s="4">
        <v>9</v>
      </c>
      <c r="M2042" s="4">
        <v>29</v>
      </c>
      <c r="N2042" s="4">
        <v>43</v>
      </c>
      <c r="O2042" s="4">
        <v>3</v>
      </c>
      <c r="P2042" s="4">
        <v>38</v>
      </c>
      <c r="Q2042" s="4">
        <v>2</v>
      </c>
      <c r="R2042" s="27">
        <v>165</v>
      </c>
    </row>
    <row r="2043" spans="2:18" x14ac:dyDescent="0.25">
      <c r="C2043" s="109"/>
      <c r="D2043" s="107"/>
      <c r="E2043" s="9" t="s">
        <v>63</v>
      </c>
      <c r="F2043" s="12"/>
      <c r="G2043" s="8">
        <v>256</v>
      </c>
      <c r="H2043" s="16">
        <v>160</v>
      </c>
      <c r="I2043" s="1">
        <v>162</v>
      </c>
      <c r="J2043" s="1">
        <v>112</v>
      </c>
      <c r="K2043" s="1">
        <v>45</v>
      </c>
      <c r="L2043" s="1">
        <v>14</v>
      </c>
      <c r="M2043" s="1">
        <v>23</v>
      </c>
      <c r="N2043" s="1">
        <v>56</v>
      </c>
      <c r="O2043" s="1">
        <v>2</v>
      </c>
      <c r="P2043" s="1">
        <v>46</v>
      </c>
      <c r="Q2043" s="1">
        <v>0</v>
      </c>
      <c r="R2043" s="18">
        <v>210</v>
      </c>
    </row>
    <row r="2044" spans="2:18" x14ac:dyDescent="0.25">
      <c r="C2044" s="109"/>
      <c r="D2044" s="107"/>
      <c r="E2044" s="9" t="s">
        <v>64</v>
      </c>
      <c r="F2044" s="12"/>
      <c r="G2044" s="8">
        <v>404</v>
      </c>
      <c r="H2044" s="16">
        <v>236</v>
      </c>
      <c r="I2044" s="1">
        <v>249</v>
      </c>
      <c r="J2044" s="1">
        <v>166</v>
      </c>
      <c r="K2044" s="1">
        <v>59</v>
      </c>
      <c r="L2044" s="1">
        <v>31</v>
      </c>
      <c r="M2044" s="1">
        <v>45</v>
      </c>
      <c r="N2044" s="1">
        <v>87</v>
      </c>
      <c r="O2044" s="1">
        <v>12</v>
      </c>
      <c r="P2044" s="1">
        <v>78</v>
      </c>
      <c r="Q2044" s="1">
        <v>1</v>
      </c>
      <c r="R2044" s="18">
        <v>325</v>
      </c>
    </row>
    <row r="2045" spans="2:18" x14ac:dyDescent="0.25">
      <c r="C2045" s="113"/>
      <c r="D2045" s="110"/>
      <c r="E2045" s="56" t="s">
        <v>65</v>
      </c>
      <c r="F2045" s="48"/>
      <c r="G2045" s="61">
        <v>239</v>
      </c>
      <c r="H2045" s="65">
        <v>143</v>
      </c>
      <c r="I2045" s="35">
        <v>147</v>
      </c>
      <c r="J2045" s="35">
        <v>109</v>
      </c>
      <c r="K2045" s="35">
        <v>51</v>
      </c>
      <c r="L2045" s="35">
        <v>21</v>
      </c>
      <c r="M2045" s="35">
        <v>43</v>
      </c>
      <c r="N2045" s="35">
        <v>54</v>
      </c>
      <c r="O2045" s="35">
        <v>6</v>
      </c>
      <c r="P2045" s="35">
        <v>41</v>
      </c>
      <c r="Q2045" s="35">
        <v>1</v>
      </c>
      <c r="R2045" s="66">
        <v>197</v>
      </c>
    </row>
    <row r="2047" spans="2:18" x14ac:dyDescent="0.25">
      <c r="B2047" s="54" t="str">
        <f xml:space="preserve"> HYPERLINK("#'目次'!B31", "[25]")</f>
        <v>[25]</v>
      </c>
      <c r="C2047" s="42" t="s">
        <v>339</v>
      </c>
    </row>
    <row r="2050" spans="3:16" x14ac:dyDescent="0.25">
      <c r="C2050" s="42" t="s">
        <v>14</v>
      </c>
    </row>
    <row r="2051" spans="3:16" ht="88.2" x14ac:dyDescent="0.25">
      <c r="C2051" s="102"/>
      <c r="D2051" s="103"/>
      <c r="E2051" s="103"/>
      <c r="F2051" s="103"/>
      <c r="G2051" s="53" t="s">
        <v>15</v>
      </c>
      <c r="H2051" s="50" t="s">
        <v>340</v>
      </c>
      <c r="I2051" s="21" t="s">
        <v>341</v>
      </c>
      <c r="J2051" s="21" t="s">
        <v>342</v>
      </c>
      <c r="K2051" s="21" t="s">
        <v>343</v>
      </c>
      <c r="L2051" s="21" t="s">
        <v>344</v>
      </c>
      <c r="M2051" s="21" t="s">
        <v>162</v>
      </c>
      <c r="N2051" s="21" t="s">
        <v>38</v>
      </c>
      <c r="O2051" s="21" t="s">
        <v>345</v>
      </c>
      <c r="P2051" s="57" t="s">
        <v>346</v>
      </c>
    </row>
    <row r="2052" spans="3:16" x14ac:dyDescent="0.25">
      <c r="C2052" s="104"/>
      <c r="D2052" s="105"/>
      <c r="E2052" s="105"/>
      <c r="F2052" s="105"/>
      <c r="G2052" s="47"/>
      <c r="H2052" s="60"/>
      <c r="I2052" s="22"/>
      <c r="J2052" s="22"/>
      <c r="K2052" s="22"/>
      <c r="L2052" s="22"/>
      <c r="M2052" s="22"/>
      <c r="N2052" s="22"/>
      <c r="O2052" s="22"/>
      <c r="P2052" s="55"/>
    </row>
    <row r="2053" spans="3:16" x14ac:dyDescent="0.25">
      <c r="C2053" s="52"/>
      <c r="D2053" s="49"/>
      <c r="E2053" s="46" t="s">
        <v>15</v>
      </c>
      <c r="F2053" s="51"/>
      <c r="G2053" s="59">
        <v>1104</v>
      </c>
      <c r="H2053" s="31">
        <v>21</v>
      </c>
      <c r="I2053" s="31">
        <v>288</v>
      </c>
      <c r="J2053" s="31">
        <v>401</v>
      </c>
      <c r="K2053" s="31">
        <v>150</v>
      </c>
      <c r="L2053" s="31">
        <v>187</v>
      </c>
      <c r="M2053" s="31">
        <v>52</v>
      </c>
      <c r="N2053" s="31">
        <v>5</v>
      </c>
      <c r="O2053" s="31">
        <v>689</v>
      </c>
      <c r="P2053" s="67">
        <v>337</v>
      </c>
    </row>
    <row r="2054" spans="3:16" x14ac:dyDescent="0.25">
      <c r="C2054" s="111" t="s">
        <v>20</v>
      </c>
      <c r="D2054" s="106" t="s">
        <v>21</v>
      </c>
      <c r="E2054" s="10" t="s">
        <v>22</v>
      </c>
      <c r="F2054" s="11"/>
      <c r="G2054" s="14">
        <v>543</v>
      </c>
      <c r="H2054" s="25">
        <v>7</v>
      </c>
      <c r="I2054" s="4">
        <v>163</v>
      </c>
      <c r="J2054" s="4">
        <v>193</v>
      </c>
      <c r="K2054" s="4">
        <v>83</v>
      </c>
      <c r="L2054" s="4">
        <v>70</v>
      </c>
      <c r="M2054" s="4">
        <v>24</v>
      </c>
      <c r="N2054" s="4">
        <v>3</v>
      </c>
      <c r="O2054" s="4">
        <v>356</v>
      </c>
      <c r="P2054" s="27">
        <v>153</v>
      </c>
    </row>
    <row r="2055" spans="3:16" x14ac:dyDescent="0.25">
      <c r="C2055" s="112"/>
      <c r="D2055" s="107"/>
      <c r="E2055" s="9" t="s">
        <v>23</v>
      </c>
      <c r="F2055" s="12"/>
      <c r="G2055" s="8">
        <v>561</v>
      </c>
      <c r="H2055" s="16">
        <v>14</v>
      </c>
      <c r="I2055" s="1">
        <v>125</v>
      </c>
      <c r="J2055" s="1">
        <v>208</v>
      </c>
      <c r="K2055" s="1">
        <v>67</v>
      </c>
      <c r="L2055" s="1">
        <v>117</v>
      </c>
      <c r="M2055" s="1">
        <v>28</v>
      </c>
      <c r="N2055" s="1">
        <v>2</v>
      </c>
      <c r="O2055" s="1">
        <v>333</v>
      </c>
      <c r="P2055" s="18">
        <v>184</v>
      </c>
    </row>
    <row r="2056" spans="3:16" x14ac:dyDescent="0.25">
      <c r="C2056" s="108" t="s">
        <v>24</v>
      </c>
      <c r="D2056" s="108" t="s">
        <v>25</v>
      </c>
      <c r="E2056" s="10" t="s">
        <v>26</v>
      </c>
      <c r="F2056" s="11"/>
      <c r="G2056" s="14">
        <v>261</v>
      </c>
      <c r="H2056" s="25">
        <v>3</v>
      </c>
      <c r="I2056" s="4">
        <v>40</v>
      </c>
      <c r="J2056" s="4">
        <v>76</v>
      </c>
      <c r="K2056" s="4">
        <v>42</v>
      </c>
      <c r="L2056" s="4">
        <v>80</v>
      </c>
      <c r="M2056" s="4">
        <v>18</v>
      </c>
      <c r="N2056" s="4">
        <v>2</v>
      </c>
      <c r="O2056" s="4">
        <v>116</v>
      </c>
      <c r="P2056" s="27">
        <v>122</v>
      </c>
    </row>
    <row r="2057" spans="3:16" x14ac:dyDescent="0.25">
      <c r="C2057" s="112"/>
      <c r="D2057" s="109"/>
      <c r="E2057" s="9" t="s">
        <v>27</v>
      </c>
      <c r="F2057" s="12"/>
      <c r="G2057" s="8">
        <v>267</v>
      </c>
      <c r="H2057" s="16">
        <v>5</v>
      </c>
      <c r="I2057" s="1">
        <v>64</v>
      </c>
      <c r="J2057" s="1">
        <v>112</v>
      </c>
      <c r="K2057" s="1">
        <v>37</v>
      </c>
      <c r="L2057" s="1">
        <v>39</v>
      </c>
      <c r="M2057" s="1">
        <v>10</v>
      </c>
      <c r="N2057" s="1">
        <v>0</v>
      </c>
      <c r="O2057" s="1">
        <v>176</v>
      </c>
      <c r="P2057" s="18">
        <v>76</v>
      </c>
    </row>
    <row r="2058" spans="3:16" x14ac:dyDescent="0.25">
      <c r="C2058" s="112"/>
      <c r="D2058" s="109"/>
      <c r="E2058" s="9" t="s">
        <v>28</v>
      </c>
      <c r="F2058" s="12"/>
      <c r="G2058" s="8">
        <v>261</v>
      </c>
      <c r="H2058" s="16">
        <v>7</v>
      </c>
      <c r="I2058" s="1">
        <v>70</v>
      </c>
      <c r="J2058" s="1">
        <v>101</v>
      </c>
      <c r="K2058" s="1">
        <v>33</v>
      </c>
      <c r="L2058" s="1">
        <v>36</v>
      </c>
      <c r="M2058" s="1">
        <v>12</v>
      </c>
      <c r="N2058" s="1">
        <v>2</v>
      </c>
      <c r="O2058" s="1">
        <v>171</v>
      </c>
      <c r="P2058" s="18">
        <v>69</v>
      </c>
    </row>
    <row r="2059" spans="3:16" x14ac:dyDescent="0.25">
      <c r="C2059" s="112"/>
      <c r="D2059" s="109"/>
      <c r="E2059" s="9" t="s">
        <v>29</v>
      </c>
      <c r="F2059" s="12"/>
      <c r="G2059" s="8">
        <v>195</v>
      </c>
      <c r="H2059" s="16">
        <v>5</v>
      </c>
      <c r="I2059" s="1">
        <v>68</v>
      </c>
      <c r="J2059" s="1">
        <v>66</v>
      </c>
      <c r="K2059" s="1">
        <v>22</v>
      </c>
      <c r="L2059" s="1">
        <v>25</v>
      </c>
      <c r="M2059" s="1">
        <v>8</v>
      </c>
      <c r="N2059" s="1">
        <v>1</v>
      </c>
      <c r="O2059" s="1">
        <v>134</v>
      </c>
      <c r="P2059" s="18">
        <v>47</v>
      </c>
    </row>
    <row r="2060" spans="3:16" x14ac:dyDescent="0.25">
      <c r="C2060" s="112"/>
      <c r="D2060" s="109"/>
      <c r="E2060" s="9" t="s">
        <v>30</v>
      </c>
      <c r="F2060" s="12"/>
      <c r="G2060" s="8">
        <v>120</v>
      </c>
      <c r="H2060" s="16">
        <v>1</v>
      </c>
      <c r="I2060" s="1">
        <v>46</v>
      </c>
      <c r="J2060" s="1">
        <v>46</v>
      </c>
      <c r="K2060" s="1">
        <v>16</v>
      </c>
      <c r="L2060" s="1">
        <v>7</v>
      </c>
      <c r="M2060" s="1">
        <v>4</v>
      </c>
      <c r="N2060" s="1">
        <v>0</v>
      </c>
      <c r="O2060" s="1">
        <v>92</v>
      </c>
      <c r="P2060" s="18">
        <v>23</v>
      </c>
    </row>
    <row r="2061" spans="3:16" x14ac:dyDescent="0.25">
      <c r="C2061" s="112"/>
      <c r="D2061" s="109"/>
      <c r="E2061" s="9" t="s">
        <v>31</v>
      </c>
      <c r="F2061" s="12"/>
      <c r="G2061" s="8">
        <v>843</v>
      </c>
      <c r="H2061" s="16">
        <v>18</v>
      </c>
      <c r="I2061" s="1">
        <v>248</v>
      </c>
      <c r="J2061" s="1">
        <v>325</v>
      </c>
      <c r="K2061" s="1">
        <v>108</v>
      </c>
      <c r="L2061" s="1">
        <v>107</v>
      </c>
      <c r="M2061" s="1">
        <v>34</v>
      </c>
      <c r="N2061" s="1">
        <v>3</v>
      </c>
      <c r="O2061" s="1">
        <v>573</v>
      </c>
      <c r="P2061" s="18">
        <v>215</v>
      </c>
    </row>
    <row r="2062" spans="3:16" x14ac:dyDescent="0.25">
      <c r="C2062" s="112"/>
      <c r="D2062" s="109"/>
      <c r="E2062" s="9" t="s">
        <v>32</v>
      </c>
      <c r="F2062" s="12"/>
      <c r="G2062" s="8">
        <v>315</v>
      </c>
      <c r="H2062" s="16">
        <v>6</v>
      </c>
      <c r="I2062" s="1">
        <v>114</v>
      </c>
      <c r="J2062" s="1">
        <v>112</v>
      </c>
      <c r="K2062" s="1">
        <v>38</v>
      </c>
      <c r="L2062" s="1">
        <v>32</v>
      </c>
      <c r="M2062" s="1">
        <v>12</v>
      </c>
      <c r="N2062" s="1">
        <v>1</v>
      </c>
      <c r="O2062" s="1">
        <v>226</v>
      </c>
      <c r="P2062" s="18">
        <v>70</v>
      </c>
    </row>
    <row r="2063" spans="3:16" x14ac:dyDescent="0.25">
      <c r="C2063" s="112"/>
      <c r="D2063" s="108" t="s">
        <v>22</v>
      </c>
      <c r="E2063" s="10" t="s">
        <v>26</v>
      </c>
      <c r="F2063" s="11"/>
      <c r="G2063" s="14">
        <v>120</v>
      </c>
      <c r="H2063" s="25">
        <v>0</v>
      </c>
      <c r="I2063" s="4">
        <v>23</v>
      </c>
      <c r="J2063" s="4">
        <v>40</v>
      </c>
      <c r="K2063" s="4">
        <v>25</v>
      </c>
      <c r="L2063" s="4">
        <v>23</v>
      </c>
      <c r="M2063" s="4">
        <v>8</v>
      </c>
      <c r="N2063" s="4">
        <v>1</v>
      </c>
      <c r="O2063" s="4">
        <v>63</v>
      </c>
      <c r="P2063" s="27">
        <v>48</v>
      </c>
    </row>
    <row r="2064" spans="3:16" x14ac:dyDescent="0.25">
      <c r="C2064" s="112"/>
      <c r="D2064" s="109"/>
      <c r="E2064" s="9" t="s">
        <v>27</v>
      </c>
      <c r="F2064" s="12"/>
      <c r="G2064" s="8">
        <v>159</v>
      </c>
      <c r="H2064" s="16">
        <v>4</v>
      </c>
      <c r="I2064" s="1">
        <v>38</v>
      </c>
      <c r="J2064" s="1">
        <v>63</v>
      </c>
      <c r="K2064" s="1">
        <v>25</v>
      </c>
      <c r="L2064" s="1">
        <v>23</v>
      </c>
      <c r="M2064" s="1">
        <v>6</v>
      </c>
      <c r="N2064" s="1">
        <v>0</v>
      </c>
      <c r="O2064" s="1">
        <v>101</v>
      </c>
      <c r="P2064" s="18">
        <v>48</v>
      </c>
    </row>
    <row r="2065" spans="3:16" x14ac:dyDescent="0.25">
      <c r="C2065" s="112"/>
      <c r="D2065" s="109"/>
      <c r="E2065" s="9" t="s">
        <v>28</v>
      </c>
      <c r="F2065" s="12"/>
      <c r="G2065" s="8">
        <v>113</v>
      </c>
      <c r="H2065" s="16">
        <v>2</v>
      </c>
      <c r="I2065" s="1">
        <v>34</v>
      </c>
      <c r="J2065" s="1">
        <v>45</v>
      </c>
      <c r="K2065" s="1">
        <v>14</v>
      </c>
      <c r="L2065" s="1">
        <v>10</v>
      </c>
      <c r="M2065" s="1">
        <v>6</v>
      </c>
      <c r="N2065" s="1">
        <v>2</v>
      </c>
      <c r="O2065" s="1">
        <v>79</v>
      </c>
      <c r="P2065" s="18">
        <v>24</v>
      </c>
    </row>
    <row r="2066" spans="3:16" x14ac:dyDescent="0.25">
      <c r="C2066" s="112"/>
      <c r="D2066" s="109"/>
      <c r="E2066" s="9" t="s">
        <v>29</v>
      </c>
      <c r="F2066" s="12"/>
      <c r="G2066" s="8">
        <v>94</v>
      </c>
      <c r="H2066" s="16">
        <v>1</v>
      </c>
      <c r="I2066" s="1">
        <v>40</v>
      </c>
      <c r="J2066" s="1">
        <v>27</v>
      </c>
      <c r="K2066" s="1">
        <v>13</v>
      </c>
      <c r="L2066" s="1">
        <v>11</v>
      </c>
      <c r="M2066" s="1">
        <v>2</v>
      </c>
      <c r="N2066" s="1">
        <v>0</v>
      </c>
      <c r="O2066" s="1">
        <v>67</v>
      </c>
      <c r="P2066" s="18">
        <v>24</v>
      </c>
    </row>
    <row r="2067" spans="3:16" x14ac:dyDescent="0.25">
      <c r="C2067" s="112"/>
      <c r="D2067" s="109"/>
      <c r="E2067" s="9" t="s">
        <v>30</v>
      </c>
      <c r="F2067" s="12"/>
      <c r="G2067" s="8">
        <v>57</v>
      </c>
      <c r="H2067" s="16">
        <v>0</v>
      </c>
      <c r="I2067" s="1">
        <v>28</v>
      </c>
      <c r="J2067" s="1">
        <v>18</v>
      </c>
      <c r="K2067" s="1">
        <v>6</v>
      </c>
      <c r="L2067" s="1">
        <v>3</v>
      </c>
      <c r="M2067" s="1">
        <v>2</v>
      </c>
      <c r="N2067" s="1">
        <v>0</v>
      </c>
      <c r="O2067" s="1">
        <v>46</v>
      </c>
      <c r="P2067" s="18">
        <v>9</v>
      </c>
    </row>
    <row r="2068" spans="3:16" x14ac:dyDescent="0.25">
      <c r="C2068" s="112"/>
      <c r="D2068" s="109"/>
      <c r="E2068" s="9" t="s">
        <v>31</v>
      </c>
      <c r="F2068" s="12"/>
      <c r="G2068" s="8">
        <v>423</v>
      </c>
      <c r="H2068" s="16">
        <v>7</v>
      </c>
      <c r="I2068" s="1">
        <v>140</v>
      </c>
      <c r="J2068" s="1">
        <v>153</v>
      </c>
      <c r="K2068" s="1">
        <v>58</v>
      </c>
      <c r="L2068" s="1">
        <v>47</v>
      </c>
      <c r="M2068" s="1">
        <v>16</v>
      </c>
      <c r="N2068" s="1">
        <v>2</v>
      </c>
      <c r="O2068" s="1">
        <v>293</v>
      </c>
      <c r="P2068" s="18">
        <v>105</v>
      </c>
    </row>
    <row r="2069" spans="3:16" x14ac:dyDescent="0.25">
      <c r="C2069" s="112"/>
      <c r="D2069" s="109"/>
      <c r="E2069" s="9" t="s">
        <v>32</v>
      </c>
      <c r="F2069" s="12"/>
      <c r="G2069" s="8">
        <v>151</v>
      </c>
      <c r="H2069" s="16">
        <v>1</v>
      </c>
      <c r="I2069" s="1">
        <v>68</v>
      </c>
      <c r="J2069" s="1">
        <v>45</v>
      </c>
      <c r="K2069" s="1">
        <v>19</v>
      </c>
      <c r="L2069" s="1">
        <v>14</v>
      </c>
      <c r="M2069" s="1">
        <v>4</v>
      </c>
      <c r="N2069" s="1">
        <v>0</v>
      </c>
      <c r="O2069" s="1">
        <v>113</v>
      </c>
      <c r="P2069" s="18">
        <v>33</v>
      </c>
    </row>
    <row r="2070" spans="3:16" x14ac:dyDescent="0.25">
      <c r="C2070" s="112"/>
      <c r="D2070" s="108" t="s">
        <v>23</v>
      </c>
      <c r="E2070" s="10" t="s">
        <v>26</v>
      </c>
      <c r="F2070" s="11"/>
      <c r="G2070" s="14">
        <v>141</v>
      </c>
      <c r="H2070" s="25">
        <v>3</v>
      </c>
      <c r="I2070" s="4">
        <v>17</v>
      </c>
      <c r="J2070" s="4">
        <v>36</v>
      </c>
      <c r="K2070" s="4">
        <v>17</v>
      </c>
      <c r="L2070" s="4">
        <v>57</v>
      </c>
      <c r="M2070" s="4">
        <v>10</v>
      </c>
      <c r="N2070" s="4">
        <v>1</v>
      </c>
      <c r="O2070" s="4">
        <v>53</v>
      </c>
      <c r="P2070" s="27">
        <v>74</v>
      </c>
    </row>
    <row r="2071" spans="3:16" x14ac:dyDescent="0.25">
      <c r="C2071" s="112"/>
      <c r="D2071" s="109"/>
      <c r="E2071" s="9" t="s">
        <v>27</v>
      </c>
      <c r="F2071" s="12"/>
      <c r="G2071" s="8">
        <v>108</v>
      </c>
      <c r="H2071" s="16">
        <v>1</v>
      </c>
      <c r="I2071" s="1">
        <v>26</v>
      </c>
      <c r="J2071" s="1">
        <v>49</v>
      </c>
      <c r="K2071" s="1">
        <v>12</v>
      </c>
      <c r="L2071" s="1">
        <v>16</v>
      </c>
      <c r="M2071" s="1">
        <v>4</v>
      </c>
      <c r="N2071" s="1">
        <v>0</v>
      </c>
      <c r="O2071" s="1">
        <v>75</v>
      </c>
      <c r="P2071" s="18">
        <v>28</v>
      </c>
    </row>
    <row r="2072" spans="3:16" x14ac:dyDescent="0.25">
      <c r="C2072" s="112"/>
      <c r="D2072" s="109"/>
      <c r="E2072" s="9" t="s">
        <v>28</v>
      </c>
      <c r="F2072" s="12"/>
      <c r="G2072" s="8">
        <v>148</v>
      </c>
      <c r="H2072" s="16">
        <v>5</v>
      </c>
      <c r="I2072" s="1">
        <v>36</v>
      </c>
      <c r="J2072" s="1">
        <v>56</v>
      </c>
      <c r="K2072" s="1">
        <v>19</v>
      </c>
      <c r="L2072" s="1">
        <v>26</v>
      </c>
      <c r="M2072" s="1">
        <v>6</v>
      </c>
      <c r="N2072" s="1">
        <v>0</v>
      </c>
      <c r="O2072" s="1">
        <v>92</v>
      </c>
      <c r="P2072" s="18">
        <v>45</v>
      </c>
    </row>
    <row r="2073" spans="3:16" x14ac:dyDescent="0.25">
      <c r="C2073" s="112"/>
      <c r="D2073" s="109"/>
      <c r="E2073" s="9" t="s">
        <v>29</v>
      </c>
      <c r="F2073" s="12"/>
      <c r="G2073" s="8">
        <v>101</v>
      </c>
      <c r="H2073" s="16">
        <v>4</v>
      </c>
      <c r="I2073" s="1">
        <v>28</v>
      </c>
      <c r="J2073" s="1">
        <v>39</v>
      </c>
      <c r="K2073" s="1">
        <v>9</v>
      </c>
      <c r="L2073" s="1">
        <v>14</v>
      </c>
      <c r="M2073" s="1">
        <v>6</v>
      </c>
      <c r="N2073" s="1">
        <v>1</v>
      </c>
      <c r="O2073" s="1">
        <v>67</v>
      </c>
      <c r="P2073" s="18">
        <v>23</v>
      </c>
    </row>
    <row r="2074" spans="3:16" x14ac:dyDescent="0.25">
      <c r="C2074" s="112"/>
      <c r="D2074" s="109"/>
      <c r="E2074" s="9" t="s">
        <v>30</v>
      </c>
      <c r="F2074" s="12"/>
      <c r="G2074" s="8">
        <v>63</v>
      </c>
      <c r="H2074" s="16">
        <v>1</v>
      </c>
      <c r="I2074" s="1">
        <v>18</v>
      </c>
      <c r="J2074" s="1">
        <v>28</v>
      </c>
      <c r="K2074" s="1">
        <v>10</v>
      </c>
      <c r="L2074" s="1">
        <v>4</v>
      </c>
      <c r="M2074" s="1">
        <v>2</v>
      </c>
      <c r="N2074" s="1">
        <v>0</v>
      </c>
      <c r="O2074" s="1">
        <v>46</v>
      </c>
      <c r="P2074" s="18">
        <v>14</v>
      </c>
    </row>
    <row r="2075" spans="3:16" x14ac:dyDescent="0.25">
      <c r="C2075" s="112"/>
      <c r="D2075" s="109"/>
      <c r="E2075" s="9" t="s">
        <v>31</v>
      </c>
      <c r="F2075" s="12"/>
      <c r="G2075" s="8">
        <v>420</v>
      </c>
      <c r="H2075" s="16">
        <v>11</v>
      </c>
      <c r="I2075" s="1">
        <v>108</v>
      </c>
      <c r="J2075" s="1">
        <v>172</v>
      </c>
      <c r="K2075" s="1">
        <v>50</v>
      </c>
      <c r="L2075" s="1">
        <v>60</v>
      </c>
      <c r="M2075" s="1">
        <v>18</v>
      </c>
      <c r="N2075" s="1">
        <v>1</v>
      </c>
      <c r="O2075" s="1">
        <v>280</v>
      </c>
      <c r="P2075" s="18">
        <v>110</v>
      </c>
    </row>
    <row r="2076" spans="3:16" x14ac:dyDescent="0.25">
      <c r="C2076" s="112"/>
      <c r="D2076" s="109"/>
      <c r="E2076" s="9" t="s">
        <v>32</v>
      </c>
      <c r="F2076" s="12"/>
      <c r="G2076" s="8">
        <v>164</v>
      </c>
      <c r="H2076" s="16">
        <v>5</v>
      </c>
      <c r="I2076" s="1">
        <v>46</v>
      </c>
      <c r="J2076" s="1">
        <v>67</v>
      </c>
      <c r="K2076" s="1">
        <v>19</v>
      </c>
      <c r="L2076" s="1">
        <v>18</v>
      </c>
      <c r="M2076" s="1">
        <v>8</v>
      </c>
      <c r="N2076" s="1">
        <v>1</v>
      </c>
      <c r="O2076" s="1">
        <v>113</v>
      </c>
      <c r="P2076" s="18">
        <v>37</v>
      </c>
    </row>
    <row r="2077" spans="3:16" ht="25.2" x14ac:dyDescent="0.25">
      <c r="C2077" s="108" t="s">
        <v>33</v>
      </c>
      <c r="D2077" s="108" t="s">
        <v>25</v>
      </c>
      <c r="E2077" s="10" t="s">
        <v>34</v>
      </c>
      <c r="F2077" s="11"/>
      <c r="G2077" s="14">
        <v>93</v>
      </c>
      <c r="H2077" s="25">
        <v>5</v>
      </c>
      <c r="I2077" s="4">
        <v>15</v>
      </c>
      <c r="J2077" s="4">
        <v>31</v>
      </c>
      <c r="K2077" s="4">
        <v>12</v>
      </c>
      <c r="L2077" s="4">
        <v>25</v>
      </c>
      <c r="M2077" s="4">
        <v>4</v>
      </c>
      <c r="N2077" s="4">
        <v>1</v>
      </c>
      <c r="O2077" s="4">
        <v>46</v>
      </c>
      <c r="P2077" s="27">
        <v>37</v>
      </c>
    </row>
    <row r="2078" spans="3:16" ht="25.2" x14ac:dyDescent="0.25">
      <c r="C2078" s="112"/>
      <c r="D2078" s="109"/>
      <c r="E2078" s="9" t="s">
        <v>35</v>
      </c>
      <c r="F2078" s="12"/>
      <c r="G2078" s="8">
        <v>623</v>
      </c>
      <c r="H2078" s="16">
        <v>3</v>
      </c>
      <c r="I2078" s="1">
        <v>196</v>
      </c>
      <c r="J2078" s="1">
        <v>239</v>
      </c>
      <c r="K2078" s="1">
        <v>83</v>
      </c>
      <c r="L2078" s="1">
        <v>72</v>
      </c>
      <c r="M2078" s="1">
        <v>28</v>
      </c>
      <c r="N2078" s="1">
        <v>2</v>
      </c>
      <c r="O2078" s="1">
        <v>435</v>
      </c>
      <c r="P2078" s="18">
        <v>155</v>
      </c>
    </row>
    <row r="2079" spans="3:16" ht="25.2" x14ac:dyDescent="0.25">
      <c r="C2079" s="112"/>
      <c r="D2079" s="109"/>
      <c r="E2079" s="9" t="s">
        <v>36</v>
      </c>
      <c r="F2079" s="12"/>
      <c r="G2079" s="8">
        <v>207</v>
      </c>
      <c r="H2079" s="16">
        <v>5</v>
      </c>
      <c r="I2079" s="1">
        <v>32</v>
      </c>
      <c r="J2079" s="1">
        <v>65</v>
      </c>
      <c r="K2079" s="1">
        <v>34</v>
      </c>
      <c r="L2079" s="1">
        <v>58</v>
      </c>
      <c r="M2079" s="1">
        <v>11</v>
      </c>
      <c r="N2079" s="1">
        <v>2</v>
      </c>
      <c r="O2079" s="1">
        <v>97</v>
      </c>
      <c r="P2079" s="18">
        <v>92</v>
      </c>
    </row>
    <row r="2080" spans="3:16" ht="25.2" x14ac:dyDescent="0.25">
      <c r="C2080" s="112"/>
      <c r="D2080" s="109"/>
      <c r="E2080" s="9" t="s">
        <v>37</v>
      </c>
      <c r="F2080" s="12"/>
      <c r="G2080" s="8">
        <v>178</v>
      </c>
      <c r="H2080" s="16">
        <v>8</v>
      </c>
      <c r="I2080" s="1">
        <v>45</v>
      </c>
      <c r="J2080" s="1">
        <v>66</v>
      </c>
      <c r="K2080" s="1">
        <v>20</v>
      </c>
      <c r="L2080" s="1">
        <v>31</v>
      </c>
      <c r="M2080" s="1">
        <v>8</v>
      </c>
      <c r="N2080" s="1">
        <v>0</v>
      </c>
      <c r="O2080" s="1">
        <v>111</v>
      </c>
      <c r="P2080" s="18">
        <v>51</v>
      </c>
    </row>
    <row r="2081" spans="3:16" x14ac:dyDescent="0.25">
      <c r="C2081" s="112"/>
      <c r="D2081" s="109"/>
      <c r="E2081" s="9" t="s">
        <v>38</v>
      </c>
      <c r="F2081" s="12"/>
      <c r="G2081" s="13">
        <v>3</v>
      </c>
      <c r="H2081" s="24">
        <v>0</v>
      </c>
      <c r="I2081" s="3">
        <v>0</v>
      </c>
      <c r="J2081" s="3">
        <v>0</v>
      </c>
      <c r="K2081" s="3">
        <v>1</v>
      </c>
      <c r="L2081" s="3">
        <v>1</v>
      </c>
      <c r="M2081" s="3">
        <v>1</v>
      </c>
      <c r="N2081" s="3">
        <v>0</v>
      </c>
      <c r="O2081" s="3">
        <v>0</v>
      </c>
      <c r="P2081" s="26">
        <v>2</v>
      </c>
    </row>
    <row r="2082" spans="3:16" ht="25.2" x14ac:dyDescent="0.25">
      <c r="C2082" s="112"/>
      <c r="D2082" s="108" t="s">
        <v>22</v>
      </c>
      <c r="E2082" s="10" t="s">
        <v>34</v>
      </c>
      <c r="F2082" s="11"/>
      <c r="G2082" s="40">
        <v>48</v>
      </c>
      <c r="H2082" s="44">
        <v>3</v>
      </c>
      <c r="I2082" s="19">
        <v>8</v>
      </c>
      <c r="J2082" s="19">
        <v>14</v>
      </c>
      <c r="K2082" s="19">
        <v>9</v>
      </c>
      <c r="L2082" s="19">
        <v>13</v>
      </c>
      <c r="M2082" s="19">
        <v>1</v>
      </c>
      <c r="N2082" s="19">
        <v>0</v>
      </c>
      <c r="O2082" s="19">
        <v>22</v>
      </c>
      <c r="P2082" s="45">
        <v>22</v>
      </c>
    </row>
    <row r="2083" spans="3:16" ht="25.2" x14ac:dyDescent="0.25">
      <c r="C2083" s="112"/>
      <c r="D2083" s="109"/>
      <c r="E2083" s="9" t="s">
        <v>35</v>
      </c>
      <c r="F2083" s="12"/>
      <c r="G2083" s="8">
        <v>365</v>
      </c>
      <c r="H2083" s="16">
        <v>2</v>
      </c>
      <c r="I2083" s="1">
        <v>124</v>
      </c>
      <c r="J2083" s="1">
        <v>139</v>
      </c>
      <c r="K2083" s="1">
        <v>50</v>
      </c>
      <c r="L2083" s="1">
        <v>35</v>
      </c>
      <c r="M2083" s="1">
        <v>14</v>
      </c>
      <c r="N2083" s="1">
        <v>1</v>
      </c>
      <c r="O2083" s="1">
        <v>263</v>
      </c>
      <c r="P2083" s="18">
        <v>85</v>
      </c>
    </row>
    <row r="2084" spans="3:16" ht="25.2" x14ac:dyDescent="0.25">
      <c r="C2084" s="112"/>
      <c r="D2084" s="109"/>
      <c r="E2084" s="9" t="s">
        <v>36</v>
      </c>
      <c r="F2084" s="12"/>
      <c r="G2084" s="8">
        <v>80</v>
      </c>
      <c r="H2084" s="16">
        <v>1</v>
      </c>
      <c r="I2084" s="1">
        <v>16</v>
      </c>
      <c r="J2084" s="1">
        <v>23</v>
      </c>
      <c r="K2084" s="1">
        <v>19</v>
      </c>
      <c r="L2084" s="1">
        <v>14</v>
      </c>
      <c r="M2084" s="1">
        <v>5</v>
      </c>
      <c r="N2084" s="1">
        <v>2</v>
      </c>
      <c r="O2084" s="1">
        <v>39</v>
      </c>
      <c r="P2084" s="18">
        <v>33</v>
      </c>
    </row>
    <row r="2085" spans="3:16" ht="25.2" x14ac:dyDescent="0.25">
      <c r="C2085" s="112"/>
      <c r="D2085" s="109"/>
      <c r="E2085" s="9" t="s">
        <v>37</v>
      </c>
      <c r="F2085" s="12"/>
      <c r="G2085" s="13">
        <v>49</v>
      </c>
      <c r="H2085" s="24">
        <v>1</v>
      </c>
      <c r="I2085" s="3">
        <v>15</v>
      </c>
      <c r="J2085" s="3">
        <v>17</v>
      </c>
      <c r="K2085" s="3">
        <v>4</v>
      </c>
      <c r="L2085" s="3">
        <v>8</v>
      </c>
      <c r="M2085" s="3">
        <v>4</v>
      </c>
      <c r="N2085" s="3">
        <v>0</v>
      </c>
      <c r="O2085" s="3">
        <v>32</v>
      </c>
      <c r="P2085" s="26">
        <v>12</v>
      </c>
    </row>
    <row r="2086" spans="3:16" x14ac:dyDescent="0.25">
      <c r="C2086" s="112"/>
      <c r="D2086" s="109"/>
      <c r="E2086" s="9" t="s">
        <v>38</v>
      </c>
      <c r="F2086" s="12"/>
      <c r="G2086" s="13">
        <v>1</v>
      </c>
      <c r="H2086" s="24">
        <v>0</v>
      </c>
      <c r="I2086" s="3">
        <v>0</v>
      </c>
      <c r="J2086" s="3">
        <v>0</v>
      </c>
      <c r="K2086" s="3">
        <v>1</v>
      </c>
      <c r="L2086" s="3">
        <v>0</v>
      </c>
      <c r="M2086" s="3">
        <v>0</v>
      </c>
      <c r="N2086" s="3">
        <v>0</v>
      </c>
      <c r="O2086" s="3">
        <v>0</v>
      </c>
      <c r="P2086" s="26">
        <v>1</v>
      </c>
    </row>
    <row r="2087" spans="3:16" ht="25.2" x14ac:dyDescent="0.25">
      <c r="C2087" s="112"/>
      <c r="D2087" s="108" t="s">
        <v>23</v>
      </c>
      <c r="E2087" s="10" t="s">
        <v>34</v>
      </c>
      <c r="F2087" s="11"/>
      <c r="G2087" s="40">
        <v>45</v>
      </c>
      <c r="H2087" s="44">
        <v>2</v>
      </c>
      <c r="I2087" s="19">
        <v>7</v>
      </c>
      <c r="J2087" s="19">
        <v>17</v>
      </c>
      <c r="K2087" s="19">
        <v>3</v>
      </c>
      <c r="L2087" s="19">
        <v>12</v>
      </c>
      <c r="M2087" s="19">
        <v>3</v>
      </c>
      <c r="N2087" s="19">
        <v>1</v>
      </c>
      <c r="O2087" s="19">
        <v>24</v>
      </c>
      <c r="P2087" s="45">
        <v>15</v>
      </c>
    </row>
    <row r="2088" spans="3:16" ht="25.2" x14ac:dyDescent="0.25">
      <c r="C2088" s="112"/>
      <c r="D2088" s="109"/>
      <c r="E2088" s="9" t="s">
        <v>35</v>
      </c>
      <c r="F2088" s="12"/>
      <c r="G2088" s="8">
        <v>258</v>
      </c>
      <c r="H2088" s="16">
        <v>1</v>
      </c>
      <c r="I2088" s="1">
        <v>72</v>
      </c>
      <c r="J2088" s="1">
        <v>100</v>
      </c>
      <c r="K2088" s="1">
        <v>33</v>
      </c>
      <c r="L2088" s="1">
        <v>37</v>
      </c>
      <c r="M2088" s="1">
        <v>14</v>
      </c>
      <c r="N2088" s="1">
        <v>1</v>
      </c>
      <c r="O2088" s="1">
        <v>172</v>
      </c>
      <c r="P2088" s="18">
        <v>70</v>
      </c>
    </row>
    <row r="2089" spans="3:16" ht="25.2" x14ac:dyDescent="0.25">
      <c r="C2089" s="112"/>
      <c r="D2089" s="109"/>
      <c r="E2089" s="9" t="s">
        <v>36</v>
      </c>
      <c r="F2089" s="12"/>
      <c r="G2089" s="8">
        <v>127</v>
      </c>
      <c r="H2089" s="16">
        <v>4</v>
      </c>
      <c r="I2089" s="1">
        <v>16</v>
      </c>
      <c r="J2089" s="1">
        <v>42</v>
      </c>
      <c r="K2089" s="1">
        <v>15</v>
      </c>
      <c r="L2089" s="1">
        <v>44</v>
      </c>
      <c r="M2089" s="1">
        <v>6</v>
      </c>
      <c r="N2089" s="1">
        <v>0</v>
      </c>
      <c r="O2089" s="1">
        <v>58</v>
      </c>
      <c r="P2089" s="18">
        <v>59</v>
      </c>
    </row>
    <row r="2090" spans="3:16" ht="25.2" x14ac:dyDescent="0.25">
      <c r="C2090" s="112"/>
      <c r="D2090" s="109"/>
      <c r="E2090" s="9" t="s">
        <v>37</v>
      </c>
      <c r="F2090" s="12"/>
      <c r="G2090" s="8">
        <v>129</v>
      </c>
      <c r="H2090" s="16">
        <v>7</v>
      </c>
      <c r="I2090" s="1">
        <v>30</v>
      </c>
      <c r="J2090" s="1">
        <v>49</v>
      </c>
      <c r="K2090" s="1">
        <v>16</v>
      </c>
      <c r="L2090" s="1">
        <v>23</v>
      </c>
      <c r="M2090" s="1">
        <v>4</v>
      </c>
      <c r="N2090" s="1">
        <v>0</v>
      </c>
      <c r="O2090" s="1">
        <v>79</v>
      </c>
      <c r="P2090" s="18">
        <v>39</v>
      </c>
    </row>
    <row r="2091" spans="3:16" x14ac:dyDescent="0.25">
      <c r="C2091" s="112"/>
      <c r="D2091" s="109"/>
      <c r="E2091" s="9" t="s">
        <v>38</v>
      </c>
      <c r="F2091" s="12"/>
      <c r="G2091" s="13">
        <v>2</v>
      </c>
      <c r="H2091" s="24">
        <v>0</v>
      </c>
      <c r="I2091" s="3">
        <v>0</v>
      </c>
      <c r="J2091" s="3">
        <v>0</v>
      </c>
      <c r="K2091" s="3">
        <v>0</v>
      </c>
      <c r="L2091" s="3">
        <v>1</v>
      </c>
      <c r="M2091" s="3">
        <v>1</v>
      </c>
      <c r="N2091" s="3">
        <v>0</v>
      </c>
      <c r="O2091" s="3">
        <v>0</v>
      </c>
      <c r="P2091" s="26">
        <v>1</v>
      </c>
    </row>
    <row r="2092" spans="3:16" ht="25.2" x14ac:dyDescent="0.25">
      <c r="C2092" s="108" t="s">
        <v>39</v>
      </c>
      <c r="D2092" s="108" t="s">
        <v>25</v>
      </c>
      <c r="E2092" s="10" t="s">
        <v>40</v>
      </c>
      <c r="F2092" s="11"/>
      <c r="G2092" s="14">
        <v>320</v>
      </c>
      <c r="H2092" s="25">
        <v>14</v>
      </c>
      <c r="I2092" s="4">
        <v>65</v>
      </c>
      <c r="J2092" s="4">
        <v>117</v>
      </c>
      <c r="K2092" s="4">
        <v>36</v>
      </c>
      <c r="L2092" s="4">
        <v>71</v>
      </c>
      <c r="M2092" s="4">
        <v>15</v>
      </c>
      <c r="N2092" s="4">
        <v>2</v>
      </c>
      <c r="O2092" s="4">
        <v>182</v>
      </c>
      <c r="P2092" s="27">
        <v>107</v>
      </c>
    </row>
    <row r="2093" spans="3:16" ht="25.2" x14ac:dyDescent="0.25">
      <c r="C2093" s="112"/>
      <c r="D2093" s="109"/>
      <c r="E2093" s="9" t="s">
        <v>41</v>
      </c>
      <c r="F2093" s="12"/>
      <c r="G2093" s="8">
        <v>604</v>
      </c>
      <c r="H2093" s="16">
        <v>2</v>
      </c>
      <c r="I2093" s="1">
        <v>195</v>
      </c>
      <c r="J2093" s="1">
        <v>229</v>
      </c>
      <c r="K2093" s="1">
        <v>81</v>
      </c>
      <c r="L2093" s="1">
        <v>68</v>
      </c>
      <c r="M2093" s="1">
        <v>27</v>
      </c>
      <c r="N2093" s="1">
        <v>2</v>
      </c>
      <c r="O2093" s="1">
        <v>424</v>
      </c>
      <c r="P2093" s="18">
        <v>149</v>
      </c>
    </row>
    <row r="2094" spans="3:16" x14ac:dyDescent="0.25">
      <c r="C2094" s="112"/>
      <c r="D2094" s="109"/>
      <c r="E2094" s="9" t="s">
        <v>42</v>
      </c>
      <c r="F2094" s="12"/>
      <c r="G2094" s="13">
        <v>20</v>
      </c>
      <c r="H2094" s="24">
        <v>1</v>
      </c>
      <c r="I2094" s="3">
        <v>3</v>
      </c>
      <c r="J2094" s="3">
        <v>5</v>
      </c>
      <c r="K2094" s="3">
        <v>5</v>
      </c>
      <c r="L2094" s="3">
        <v>4</v>
      </c>
      <c r="M2094" s="3">
        <v>2</v>
      </c>
      <c r="N2094" s="3">
        <v>0</v>
      </c>
      <c r="O2094" s="3">
        <v>8</v>
      </c>
      <c r="P2094" s="26">
        <v>9</v>
      </c>
    </row>
    <row r="2095" spans="3:16" x14ac:dyDescent="0.25">
      <c r="C2095" s="112"/>
      <c r="D2095" s="109"/>
      <c r="E2095" s="9" t="s">
        <v>43</v>
      </c>
      <c r="F2095" s="12"/>
      <c r="G2095" s="8">
        <v>162</v>
      </c>
      <c r="H2095" s="16">
        <v>2</v>
      </c>
      <c r="I2095" s="1">
        <v>23</v>
      </c>
      <c r="J2095" s="1">
        <v>62</v>
      </c>
      <c r="K2095" s="1">
        <v>27</v>
      </c>
      <c r="L2095" s="1">
        <v>38</v>
      </c>
      <c r="M2095" s="1">
        <v>9</v>
      </c>
      <c r="N2095" s="1">
        <v>1</v>
      </c>
      <c r="O2095" s="1">
        <v>85</v>
      </c>
      <c r="P2095" s="18">
        <v>65</v>
      </c>
    </row>
    <row r="2096" spans="3:16" x14ac:dyDescent="0.25">
      <c r="C2096" s="112"/>
      <c r="D2096" s="109"/>
      <c r="E2096" s="9" t="s">
        <v>44</v>
      </c>
      <c r="F2096" s="12"/>
      <c r="G2096" s="8">
        <v>50</v>
      </c>
      <c r="H2096" s="16">
        <v>0</v>
      </c>
      <c r="I2096" s="1">
        <v>2</v>
      </c>
      <c r="J2096" s="1">
        <v>19</v>
      </c>
      <c r="K2096" s="1">
        <v>10</v>
      </c>
      <c r="L2096" s="1">
        <v>15</v>
      </c>
      <c r="M2096" s="1">
        <v>3</v>
      </c>
      <c r="N2096" s="1">
        <v>1</v>
      </c>
      <c r="O2096" s="1">
        <v>21</v>
      </c>
      <c r="P2096" s="18">
        <v>25</v>
      </c>
    </row>
    <row r="2097" spans="3:16" ht="25.2" x14ac:dyDescent="0.25">
      <c r="C2097" s="112"/>
      <c r="D2097" s="109"/>
      <c r="E2097" s="9" t="s">
        <v>45</v>
      </c>
      <c r="F2097" s="12"/>
      <c r="G2097" s="8">
        <v>53</v>
      </c>
      <c r="H2097" s="16">
        <v>1</v>
      </c>
      <c r="I2097" s="1">
        <v>9</v>
      </c>
      <c r="J2097" s="1">
        <v>16</v>
      </c>
      <c r="K2097" s="1">
        <v>10</v>
      </c>
      <c r="L2097" s="1">
        <v>15</v>
      </c>
      <c r="M2097" s="1">
        <v>2</v>
      </c>
      <c r="N2097" s="1">
        <v>0</v>
      </c>
      <c r="O2097" s="1">
        <v>25</v>
      </c>
      <c r="P2097" s="18">
        <v>25</v>
      </c>
    </row>
    <row r="2098" spans="3:16" x14ac:dyDescent="0.25">
      <c r="C2098" s="112"/>
      <c r="D2098" s="109"/>
      <c r="E2098" s="9" t="s">
        <v>38</v>
      </c>
      <c r="F2098" s="12"/>
      <c r="G2098" s="13">
        <v>37</v>
      </c>
      <c r="H2098" s="24">
        <v>2</v>
      </c>
      <c r="I2098" s="3">
        <v>6</v>
      </c>
      <c r="J2098" s="3">
        <v>12</v>
      </c>
      <c r="K2098" s="3">
        <v>7</v>
      </c>
      <c r="L2098" s="3">
        <v>7</v>
      </c>
      <c r="M2098" s="3">
        <v>3</v>
      </c>
      <c r="N2098" s="3">
        <v>0</v>
      </c>
      <c r="O2098" s="3">
        <v>18</v>
      </c>
      <c r="P2098" s="26">
        <v>14</v>
      </c>
    </row>
    <row r="2099" spans="3:16" ht="25.2" x14ac:dyDescent="0.25">
      <c r="C2099" s="112"/>
      <c r="D2099" s="108" t="s">
        <v>22</v>
      </c>
      <c r="E2099" s="10" t="s">
        <v>40</v>
      </c>
      <c r="F2099" s="11"/>
      <c r="G2099" s="14">
        <v>118</v>
      </c>
      <c r="H2099" s="25">
        <v>5</v>
      </c>
      <c r="I2099" s="4">
        <v>28</v>
      </c>
      <c r="J2099" s="4">
        <v>37</v>
      </c>
      <c r="K2099" s="4">
        <v>18</v>
      </c>
      <c r="L2099" s="4">
        <v>23</v>
      </c>
      <c r="M2099" s="4">
        <v>5</v>
      </c>
      <c r="N2099" s="4">
        <v>2</v>
      </c>
      <c r="O2099" s="4">
        <v>65</v>
      </c>
      <c r="P2099" s="27">
        <v>41</v>
      </c>
    </row>
    <row r="2100" spans="3:16" ht="25.2" x14ac:dyDescent="0.25">
      <c r="C2100" s="112"/>
      <c r="D2100" s="109"/>
      <c r="E2100" s="9" t="s">
        <v>41</v>
      </c>
      <c r="F2100" s="12"/>
      <c r="G2100" s="8">
        <v>351</v>
      </c>
      <c r="H2100" s="16">
        <v>1</v>
      </c>
      <c r="I2100" s="1">
        <v>123</v>
      </c>
      <c r="J2100" s="1">
        <v>131</v>
      </c>
      <c r="K2100" s="1">
        <v>50</v>
      </c>
      <c r="L2100" s="1">
        <v>32</v>
      </c>
      <c r="M2100" s="1">
        <v>13</v>
      </c>
      <c r="N2100" s="1">
        <v>1</v>
      </c>
      <c r="O2100" s="1">
        <v>254</v>
      </c>
      <c r="P2100" s="18">
        <v>82</v>
      </c>
    </row>
    <row r="2101" spans="3:16" x14ac:dyDescent="0.25">
      <c r="C2101" s="112"/>
      <c r="D2101" s="109"/>
      <c r="E2101" s="9" t="s">
        <v>42</v>
      </c>
      <c r="F2101" s="12"/>
      <c r="G2101" s="13">
        <v>9</v>
      </c>
      <c r="H2101" s="24">
        <v>0</v>
      </c>
      <c r="I2101" s="3">
        <v>1</v>
      </c>
      <c r="J2101" s="3">
        <v>4</v>
      </c>
      <c r="K2101" s="3">
        <v>2</v>
      </c>
      <c r="L2101" s="3">
        <v>1</v>
      </c>
      <c r="M2101" s="3">
        <v>1</v>
      </c>
      <c r="N2101" s="3">
        <v>0</v>
      </c>
      <c r="O2101" s="3">
        <v>5</v>
      </c>
      <c r="P2101" s="26">
        <v>3</v>
      </c>
    </row>
    <row r="2102" spans="3:16" x14ac:dyDescent="0.25">
      <c r="C2102" s="112"/>
      <c r="D2102" s="109"/>
      <c r="E2102" s="9" t="s">
        <v>43</v>
      </c>
      <c r="F2102" s="12"/>
      <c r="G2102" s="8">
        <v>64</v>
      </c>
      <c r="H2102" s="16">
        <v>0</v>
      </c>
      <c r="I2102" s="1">
        <v>10</v>
      </c>
      <c r="J2102" s="1">
        <v>27</v>
      </c>
      <c r="K2102" s="1">
        <v>13</v>
      </c>
      <c r="L2102" s="1">
        <v>10</v>
      </c>
      <c r="M2102" s="1">
        <v>4</v>
      </c>
      <c r="N2102" s="1">
        <v>0</v>
      </c>
      <c r="O2102" s="1">
        <v>37</v>
      </c>
      <c r="P2102" s="18">
        <v>23</v>
      </c>
    </row>
    <row r="2103" spans="3:16" x14ac:dyDescent="0.25">
      <c r="C2103" s="112"/>
      <c r="D2103" s="109"/>
      <c r="E2103" s="9" t="s">
        <v>44</v>
      </c>
      <c r="F2103" s="12"/>
      <c r="G2103" s="13">
        <v>19</v>
      </c>
      <c r="H2103" s="24">
        <v>0</v>
      </c>
      <c r="I2103" s="3">
        <v>1</v>
      </c>
      <c r="J2103" s="3">
        <v>10</v>
      </c>
      <c r="K2103" s="3">
        <v>6</v>
      </c>
      <c r="L2103" s="3">
        <v>1</v>
      </c>
      <c r="M2103" s="3">
        <v>1</v>
      </c>
      <c r="N2103" s="3">
        <v>0</v>
      </c>
      <c r="O2103" s="3">
        <v>11</v>
      </c>
      <c r="P2103" s="26">
        <v>7</v>
      </c>
    </row>
    <row r="2104" spans="3:16" ht="25.2" x14ac:dyDescent="0.25">
      <c r="C2104" s="112"/>
      <c r="D2104" s="109"/>
      <c r="E2104" s="9" t="s">
        <v>45</v>
      </c>
      <c r="F2104" s="12"/>
      <c r="G2104" s="13">
        <v>30</v>
      </c>
      <c r="H2104" s="24">
        <v>0</v>
      </c>
      <c r="I2104" s="3">
        <v>5</v>
      </c>
      <c r="J2104" s="3">
        <v>10</v>
      </c>
      <c r="K2104" s="3">
        <v>7</v>
      </c>
      <c r="L2104" s="3">
        <v>6</v>
      </c>
      <c r="M2104" s="3">
        <v>2</v>
      </c>
      <c r="N2104" s="3">
        <v>0</v>
      </c>
      <c r="O2104" s="3">
        <v>15</v>
      </c>
      <c r="P2104" s="26">
        <v>13</v>
      </c>
    </row>
    <row r="2105" spans="3:16" x14ac:dyDescent="0.25">
      <c r="C2105" s="112"/>
      <c r="D2105" s="109"/>
      <c r="E2105" s="9" t="s">
        <v>38</v>
      </c>
      <c r="F2105" s="12"/>
      <c r="G2105" s="13">
        <v>23</v>
      </c>
      <c r="H2105" s="24">
        <v>1</v>
      </c>
      <c r="I2105" s="3">
        <v>5</v>
      </c>
      <c r="J2105" s="3">
        <v>7</v>
      </c>
      <c r="K2105" s="3">
        <v>4</v>
      </c>
      <c r="L2105" s="3">
        <v>4</v>
      </c>
      <c r="M2105" s="3">
        <v>2</v>
      </c>
      <c r="N2105" s="3">
        <v>0</v>
      </c>
      <c r="O2105" s="3">
        <v>12</v>
      </c>
      <c r="P2105" s="26">
        <v>8</v>
      </c>
    </row>
    <row r="2106" spans="3:16" ht="25.2" x14ac:dyDescent="0.25">
      <c r="C2106" s="112"/>
      <c r="D2106" s="108" t="s">
        <v>23</v>
      </c>
      <c r="E2106" s="10" t="s">
        <v>40</v>
      </c>
      <c r="F2106" s="11"/>
      <c r="G2106" s="14">
        <v>202</v>
      </c>
      <c r="H2106" s="25">
        <v>9</v>
      </c>
      <c r="I2106" s="4">
        <v>37</v>
      </c>
      <c r="J2106" s="4">
        <v>80</v>
      </c>
      <c r="K2106" s="4">
        <v>18</v>
      </c>
      <c r="L2106" s="4">
        <v>48</v>
      </c>
      <c r="M2106" s="4">
        <v>10</v>
      </c>
      <c r="N2106" s="4">
        <v>0</v>
      </c>
      <c r="O2106" s="4">
        <v>117</v>
      </c>
      <c r="P2106" s="27">
        <v>66</v>
      </c>
    </row>
    <row r="2107" spans="3:16" ht="25.2" x14ac:dyDescent="0.25">
      <c r="C2107" s="112"/>
      <c r="D2107" s="109"/>
      <c r="E2107" s="9" t="s">
        <v>41</v>
      </c>
      <c r="F2107" s="12"/>
      <c r="G2107" s="8">
        <v>253</v>
      </c>
      <c r="H2107" s="16">
        <v>1</v>
      </c>
      <c r="I2107" s="1">
        <v>72</v>
      </c>
      <c r="J2107" s="1">
        <v>98</v>
      </c>
      <c r="K2107" s="1">
        <v>31</v>
      </c>
      <c r="L2107" s="1">
        <v>36</v>
      </c>
      <c r="M2107" s="1">
        <v>14</v>
      </c>
      <c r="N2107" s="1">
        <v>1</v>
      </c>
      <c r="O2107" s="1">
        <v>170</v>
      </c>
      <c r="P2107" s="18">
        <v>67</v>
      </c>
    </row>
    <row r="2108" spans="3:16" x14ac:dyDescent="0.25">
      <c r="C2108" s="112"/>
      <c r="D2108" s="109"/>
      <c r="E2108" s="9" t="s">
        <v>42</v>
      </c>
      <c r="F2108" s="12"/>
      <c r="G2108" s="13">
        <v>11</v>
      </c>
      <c r="H2108" s="24">
        <v>1</v>
      </c>
      <c r="I2108" s="3">
        <v>2</v>
      </c>
      <c r="J2108" s="3">
        <v>1</v>
      </c>
      <c r="K2108" s="3">
        <v>3</v>
      </c>
      <c r="L2108" s="3">
        <v>3</v>
      </c>
      <c r="M2108" s="3">
        <v>1</v>
      </c>
      <c r="N2108" s="3">
        <v>0</v>
      </c>
      <c r="O2108" s="3">
        <v>3</v>
      </c>
      <c r="P2108" s="26">
        <v>6</v>
      </c>
    </row>
    <row r="2109" spans="3:16" x14ac:dyDescent="0.25">
      <c r="C2109" s="112"/>
      <c r="D2109" s="109"/>
      <c r="E2109" s="9" t="s">
        <v>43</v>
      </c>
      <c r="F2109" s="12"/>
      <c r="G2109" s="8">
        <v>98</v>
      </c>
      <c r="H2109" s="16">
        <v>2</v>
      </c>
      <c r="I2109" s="1">
        <v>13</v>
      </c>
      <c r="J2109" s="1">
        <v>35</v>
      </c>
      <c r="K2109" s="1">
        <v>14</v>
      </c>
      <c r="L2109" s="1">
        <v>28</v>
      </c>
      <c r="M2109" s="1">
        <v>5</v>
      </c>
      <c r="N2109" s="1">
        <v>1</v>
      </c>
      <c r="O2109" s="1">
        <v>48</v>
      </c>
      <c r="P2109" s="18">
        <v>42</v>
      </c>
    </row>
    <row r="2110" spans="3:16" x14ac:dyDescent="0.25">
      <c r="C2110" s="112"/>
      <c r="D2110" s="109"/>
      <c r="E2110" s="9" t="s">
        <v>44</v>
      </c>
      <c r="F2110" s="12"/>
      <c r="G2110" s="13">
        <v>31</v>
      </c>
      <c r="H2110" s="24">
        <v>0</v>
      </c>
      <c r="I2110" s="3">
        <v>1</v>
      </c>
      <c r="J2110" s="3">
        <v>9</v>
      </c>
      <c r="K2110" s="3">
        <v>4</v>
      </c>
      <c r="L2110" s="3">
        <v>14</v>
      </c>
      <c r="M2110" s="3">
        <v>2</v>
      </c>
      <c r="N2110" s="3">
        <v>1</v>
      </c>
      <c r="O2110" s="3">
        <v>10</v>
      </c>
      <c r="P2110" s="26">
        <v>18</v>
      </c>
    </row>
    <row r="2111" spans="3:16" ht="25.2" x14ac:dyDescent="0.25">
      <c r="C2111" s="112"/>
      <c r="D2111" s="109"/>
      <c r="E2111" s="9" t="s">
        <v>45</v>
      </c>
      <c r="F2111" s="12"/>
      <c r="G2111" s="13">
        <v>23</v>
      </c>
      <c r="H2111" s="24">
        <v>1</v>
      </c>
      <c r="I2111" s="3">
        <v>4</v>
      </c>
      <c r="J2111" s="3">
        <v>6</v>
      </c>
      <c r="K2111" s="3">
        <v>3</v>
      </c>
      <c r="L2111" s="3">
        <v>9</v>
      </c>
      <c r="M2111" s="3">
        <v>0</v>
      </c>
      <c r="N2111" s="3">
        <v>0</v>
      </c>
      <c r="O2111" s="3">
        <v>10</v>
      </c>
      <c r="P2111" s="26">
        <v>12</v>
      </c>
    </row>
    <row r="2112" spans="3:16" x14ac:dyDescent="0.25">
      <c r="C2112" s="112"/>
      <c r="D2112" s="109"/>
      <c r="E2112" s="9" t="s">
        <v>38</v>
      </c>
      <c r="F2112" s="12"/>
      <c r="G2112" s="13">
        <v>14</v>
      </c>
      <c r="H2112" s="24">
        <v>1</v>
      </c>
      <c r="I2112" s="3">
        <v>1</v>
      </c>
      <c r="J2112" s="3">
        <v>5</v>
      </c>
      <c r="K2112" s="3">
        <v>3</v>
      </c>
      <c r="L2112" s="3">
        <v>3</v>
      </c>
      <c r="M2112" s="3">
        <v>1</v>
      </c>
      <c r="N2112" s="3">
        <v>0</v>
      </c>
      <c r="O2112" s="3">
        <v>6</v>
      </c>
      <c r="P2112" s="26">
        <v>6</v>
      </c>
    </row>
    <row r="2113" spans="3:16" x14ac:dyDescent="0.25">
      <c r="C2113" s="108" t="s">
        <v>46</v>
      </c>
      <c r="D2113" s="106" t="s">
        <v>21</v>
      </c>
      <c r="E2113" s="10" t="s">
        <v>47</v>
      </c>
      <c r="F2113" s="11"/>
      <c r="G2113" s="14">
        <v>815</v>
      </c>
      <c r="H2113" s="25">
        <v>10</v>
      </c>
      <c r="I2113" s="4">
        <v>256</v>
      </c>
      <c r="J2113" s="4">
        <v>307</v>
      </c>
      <c r="K2113" s="4">
        <v>106</v>
      </c>
      <c r="L2113" s="4">
        <v>98</v>
      </c>
      <c r="M2113" s="4">
        <v>36</v>
      </c>
      <c r="N2113" s="4">
        <v>2</v>
      </c>
      <c r="O2113" s="4">
        <v>563</v>
      </c>
      <c r="P2113" s="27">
        <v>204</v>
      </c>
    </row>
    <row r="2114" spans="3:16" ht="25.2" x14ac:dyDescent="0.25">
      <c r="C2114" s="112"/>
      <c r="D2114" s="107"/>
      <c r="E2114" s="9" t="s">
        <v>48</v>
      </c>
      <c r="F2114" s="12"/>
      <c r="G2114" s="8">
        <v>86</v>
      </c>
      <c r="H2114" s="16">
        <v>0</v>
      </c>
      <c r="I2114" s="1">
        <v>15</v>
      </c>
      <c r="J2114" s="1">
        <v>44</v>
      </c>
      <c r="K2114" s="1">
        <v>10</v>
      </c>
      <c r="L2114" s="1">
        <v>14</v>
      </c>
      <c r="M2114" s="1">
        <v>2</v>
      </c>
      <c r="N2114" s="1">
        <v>1</v>
      </c>
      <c r="O2114" s="1">
        <v>59</v>
      </c>
      <c r="P2114" s="18">
        <v>24</v>
      </c>
    </row>
    <row r="2115" spans="3:16" x14ac:dyDescent="0.25">
      <c r="C2115" s="112"/>
      <c r="D2115" s="107"/>
      <c r="E2115" s="9" t="s">
        <v>49</v>
      </c>
      <c r="F2115" s="12"/>
      <c r="G2115" s="13">
        <v>46</v>
      </c>
      <c r="H2115" s="24">
        <v>2</v>
      </c>
      <c r="I2115" s="3">
        <v>2</v>
      </c>
      <c r="J2115" s="3">
        <v>12</v>
      </c>
      <c r="K2115" s="3">
        <v>8</v>
      </c>
      <c r="L2115" s="3">
        <v>18</v>
      </c>
      <c r="M2115" s="3">
        <v>3</v>
      </c>
      <c r="N2115" s="3">
        <v>1</v>
      </c>
      <c r="O2115" s="3">
        <v>14</v>
      </c>
      <c r="P2115" s="26">
        <v>26</v>
      </c>
    </row>
    <row r="2116" spans="3:16" ht="25.2" x14ac:dyDescent="0.25">
      <c r="C2116" s="112"/>
      <c r="D2116" s="107"/>
      <c r="E2116" s="9" t="s">
        <v>50</v>
      </c>
      <c r="F2116" s="12"/>
      <c r="G2116" s="8">
        <v>95</v>
      </c>
      <c r="H2116" s="16">
        <v>3</v>
      </c>
      <c r="I2116" s="1">
        <v>10</v>
      </c>
      <c r="J2116" s="1">
        <v>23</v>
      </c>
      <c r="K2116" s="1">
        <v>19</v>
      </c>
      <c r="L2116" s="1">
        <v>34</v>
      </c>
      <c r="M2116" s="1">
        <v>5</v>
      </c>
      <c r="N2116" s="1">
        <v>1</v>
      </c>
      <c r="O2116" s="1">
        <v>33</v>
      </c>
      <c r="P2116" s="18">
        <v>53</v>
      </c>
    </row>
    <row r="2117" spans="3:16" ht="25.2" x14ac:dyDescent="0.25">
      <c r="C2117" s="112"/>
      <c r="D2117" s="107"/>
      <c r="E2117" s="9" t="s">
        <v>51</v>
      </c>
      <c r="F2117" s="12"/>
      <c r="G2117" s="13">
        <v>30</v>
      </c>
      <c r="H2117" s="24">
        <v>3</v>
      </c>
      <c r="I2117" s="3">
        <v>0</v>
      </c>
      <c r="J2117" s="3">
        <v>6</v>
      </c>
      <c r="K2117" s="3">
        <v>6</v>
      </c>
      <c r="L2117" s="3">
        <v>13</v>
      </c>
      <c r="M2117" s="3">
        <v>2</v>
      </c>
      <c r="N2117" s="3">
        <v>0</v>
      </c>
      <c r="O2117" s="3">
        <v>6</v>
      </c>
      <c r="P2117" s="26">
        <v>19</v>
      </c>
    </row>
    <row r="2118" spans="3:16" x14ac:dyDescent="0.25">
      <c r="C2118" s="112"/>
      <c r="D2118" s="107"/>
      <c r="E2118" s="9" t="s">
        <v>52</v>
      </c>
      <c r="F2118" s="12"/>
      <c r="G2118" s="13">
        <v>8</v>
      </c>
      <c r="H2118" s="24">
        <v>1</v>
      </c>
      <c r="I2118" s="3">
        <v>2</v>
      </c>
      <c r="J2118" s="3">
        <v>2</v>
      </c>
      <c r="K2118" s="3">
        <v>0</v>
      </c>
      <c r="L2118" s="3">
        <v>2</v>
      </c>
      <c r="M2118" s="3">
        <v>1</v>
      </c>
      <c r="N2118" s="3">
        <v>0</v>
      </c>
      <c r="O2118" s="3">
        <v>4</v>
      </c>
      <c r="P2118" s="26">
        <v>2</v>
      </c>
    </row>
    <row r="2119" spans="3:16" x14ac:dyDescent="0.25">
      <c r="C2119" s="112"/>
      <c r="D2119" s="107"/>
      <c r="E2119" s="9" t="s">
        <v>53</v>
      </c>
      <c r="F2119" s="12"/>
      <c r="G2119" s="13">
        <v>23</v>
      </c>
      <c r="H2119" s="24">
        <v>2</v>
      </c>
      <c r="I2119" s="3">
        <v>3</v>
      </c>
      <c r="J2119" s="3">
        <v>7</v>
      </c>
      <c r="K2119" s="3">
        <v>1</v>
      </c>
      <c r="L2119" s="3">
        <v>7</v>
      </c>
      <c r="M2119" s="3">
        <v>3</v>
      </c>
      <c r="N2119" s="3">
        <v>0</v>
      </c>
      <c r="O2119" s="3">
        <v>10</v>
      </c>
      <c r="P2119" s="26">
        <v>8</v>
      </c>
    </row>
    <row r="2120" spans="3:16" x14ac:dyDescent="0.25">
      <c r="C2120" s="112"/>
      <c r="D2120" s="107"/>
      <c r="E2120" s="9" t="s">
        <v>38</v>
      </c>
      <c r="F2120" s="12"/>
      <c r="G2120" s="13">
        <v>1</v>
      </c>
      <c r="H2120" s="24">
        <v>0</v>
      </c>
      <c r="I2120" s="3">
        <v>0</v>
      </c>
      <c r="J2120" s="3">
        <v>0</v>
      </c>
      <c r="K2120" s="3">
        <v>0</v>
      </c>
      <c r="L2120" s="3">
        <v>1</v>
      </c>
      <c r="M2120" s="3">
        <v>0</v>
      </c>
      <c r="N2120" s="3">
        <v>0</v>
      </c>
      <c r="O2120" s="3">
        <v>0</v>
      </c>
      <c r="P2120" s="26">
        <v>1</v>
      </c>
    </row>
    <row r="2121" spans="3:16" x14ac:dyDescent="0.25">
      <c r="C2121" s="112"/>
      <c r="D2121" s="107"/>
      <c r="E2121" s="9" t="s">
        <v>54</v>
      </c>
      <c r="F2121" s="12"/>
      <c r="G2121" s="8">
        <v>901</v>
      </c>
      <c r="H2121" s="16">
        <v>10</v>
      </c>
      <c r="I2121" s="1">
        <v>271</v>
      </c>
      <c r="J2121" s="1">
        <v>351</v>
      </c>
      <c r="K2121" s="1">
        <v>116</v>
      </c>
      <c r="L2121" s="1">
        <v>112</v>
      </c>
      <c r="M2121" s="1">
        <v>38</v>
      </c>
      <c r="N2121" s="1">
        <v>3</v>
      </c>
      <c r="O2121" s="1">
        <v>622</v>
      </c>
      <c r="P2121" s="18">
        <v>228</v>
      </c>
    </row>
    <row r="2122" spans="3:16" x14ac:dyDescent="0.25">
      <c r="C2122" s="112"/>
      <c r="D2122" s="107"/>
      <c r="E2122" s="9" t="s">
        <v>55</v>
      </c>
      <c r="F2122" s="12"/>
      <c r="G2122" s="8">
        <v>171</v>
      </c>
      <c r="H2122" s="16">
        <v>8</v>
      </c>
      <c r="I2122" s="1">
        <v>12</v>
      </c>
      <c r="J2122" s="1">
        <v>41</v>
      </c>
      <c r="K2122" s="1">
        <v>33</v>
      </c>
      <c r="L2122" s="1">
        <v>65</v>
      </c>
      <c r="M2122" s="1">
        <v>10</v>
      </c>
      <c r="N2122" s="1">
        <v>2</v>
      </c>
      <c r="O2122" s="1">
        <v>53</v>
      </c>
      <c r="P2122" s="18">
        <v>98</v>
      </c>
    </row>
    <row r="2123" spans="3:16" x14ac:dyDescent="0.25">
      <c r="C2123" s="108" t="s">
        <v>56</v>
      </c>
      <c r="D2123" s="106" t="s">
        <v>21</v>
      </c>
      <c r="E2123" s="10" t="s">
        <v>57</v>
      </c>
      <c r="F2123" s="11"/>
      <c r="G2123" s="14">
        <v>465</v>
      </c>
      <c r="H2123" s="25">
        <v>9</v>
      </c>
      <c r="I2123" s="4">
        <v>118</v>
      </c>
      <c r="J2123" s="4">
        <v>171</v>
      </c>
      <c r="K2123" s="4">
        <v>60</v>
      </c>
      <c r="L2123" s="4">
        <v>77</v>
      </c>
      <c r="M2123" s="4">
        <v>28</v>
      </c>
      <c r="N2123" s="4">
        <v>2</v>
      </c>
      <c r="O2123" s="4">
        <v>289</v>
      </c>
      <c r="P2123" s="27">
        <v>137</v>
      </c>
    </row>
    <row r="2124" spans="3:16" x14ac:dyDescent="0.25">
      <c r="C2124" s="112"/>
      <c r="D2124" s="107"/>
      <c r="E2124" s="9" t="s">
        <v>58</v>
      </c>
      <c r="F2124" s="12"/>
      <c r="G2124" s="8">
        <v>396</v>
      </c>
      <c r="H2124" s="16">
        <v>10</v>
      </c>
      <c r="I2124" s="1">
        <v>106</v>
      </c>
      <c r="J2124" s="1">
        <v>149</v>
      </c>
      <c r="K2124" s="1">
        <v>55</v>
      </c>
      <c r="L2124" s="1">
        <v>60</v>
      </c>
      <c r="M2124" s="1">
        <v>14</v>
      </c>
      <c r="N2124" s="1">
        <v>2</v>
      </c>
      <c r="O2124" s="1">
        <v>255</v>
      </c>
      <c r="P2124" s="18">
        <v>115</v>
      </c>
    </row>
    <row r="2125" spans="3:16" x14ac:dyDescent="0.25">
      <c r="C2125" s="112"/>
      <c r="D2125" s="107"/>
      <c r="E2125" s="9" t="s">
        <v>59</v>
      </c>
      <c r="F2125" s="12"/>
      <c r="G2125" s="8">
        <v>90</v>
      </c>
      <c r="H2125" s="16">
        <v>0</v>
      </c>
      <c r="I2125" s="1">
        <v>23</v>
      </c>
      <c r="J2125" s="1">
        <v>28</v>
      </c>
      <c r="K2125" s="1">
        <v>12</v>
      </c>
      <c r="L2125" s="1">
        <v>24</v>
      </c>
      <c r="M2125" s="1">
        <v>3</v>
      </c>
      <c r="N2125" s="1">
        <v>0</v>
      </c>
      <c r="O2125" s="1">
        <v>51</v>
      </c>
      <c r="P2125" s="18">
        <v>36</v>
      </c>
    </row>
    <row r="2126" spans="3:16" x14ac:dyDescent="0.25">
      <c r="C2126" s="112"/>
      <c r="D2126" s="107"/>
      <c r="E2126" s="9" t="s">
        <v>60</v>
      </c>
      <c r="F2126" s="12"/>
      <c r="G2126" s="8">
        <v>153</v>
      </c>
      <c r="H2126" s="16">
        <v>2</v>
      </c>
      <c r="I2126" s="1">
        <v>41</v>
      </c>
      <c r="J2126" s="1">
        <v>53</v>
      </c>
      <c r="K2126" s="1">
        <v>23</v>
      </c>
      <c r="L2126" s="1">
        <v>26</v>
      </c>
      <c r="M2126" s="1">
        <v>7</v>
      </c>
      <c r="N2126" s="1">
        <v>1</v>
      </c>
      <c r="O2126" s="1">
        <v>94</v>
      </c>
      <c r="P2126" s="18">
        <v>49</v>
      </c>
    </row>
    <row r="2127" spans="3:16" x14ac:dyDescent="0.25">
      <c r="C2127" s="108" t="s">
        <v>61</v>
      </c>
      <c r="D2127" s="106" t="s">
        <v>21</v>
      </c>
      <c r="E2127" s="10" t="s">
        <v>62</v>
      </c>
      <c r="F2127" s="11"/>
      <c r="G2127" s="14">
        <v>205</v>
      </c>
      <c r="H2127" s="25">
        <v>5</v>
      </c>
      <c r="I2127" s="4">
        <v>48</v>
      </c>
      <c r="J2127" s="4">
        <v>76</v>
      </c>
      <c r="K2127" s="4">
        <v>24</v>
      </c>
      <c r="L2127" s="4">
        <v>40</v>
      </c>
      <c r="M2127" s="4">
        <v>12</v>
      </c>
      <c r="N2127" s="4">
        <v>0</v>
      </c>
      <c r="O2127" s="4">
        <v>124</v>
      </c>
      <c r="P2127" s="27">
        <v>64</v>
      </c>
    </row>
    <row r="2128" spans="3:16" x14ac:dyDescent="0.25">
      <c r="C2128" s="109"/>
      <c r="D2128" s="107"/>
      <c r="E2128" s="9" t="s">
        <v>63</v>
      </c>
      <c r="F2128" s="12"/>
      <c r="G2128" s="8">
        <v>256</v>
      </c>
      <c r="H2128" s="16">
        <v>3</v>
      </c>
      <c r="I2128" s="1">
        <v>74</v>
      </c>
      <c r="J2128" s="1">
        <v>84</v>
      </c>
      <c r="K2128" s="1">
        <v>37</v>
      </c>
      <c r="L2128" s="1">
        <v>45</v>
      </c>
      <c r="M2128" s="1">
        <v>11</v>
      </c>
      <c r="N2128" s="1">
        <v>2</v>
      </c>
      <c r="O2128" s="1">
        <v>158</v>
      </c>
      <c r="P2128" s="18">
        <v>82</v>
      </c>
    </row>
    <row r="2129" spans="2:16" x14ac:dyDescent="0.25">
      <c r="C2129" s="109"/>
      <c r="D2129" s="107"/>
      <c r="E2129" s="9" t="s">
        <v>64</v>
      </c>
      <c r="F2129" s="12"/>
      <c r="G2129" s="8">
        <v>404</v>
      </c>
      <c r="H2129" s="16">
        <v>8</v>
      </c>
      <c r="I2129" s="1">
        <v>108</v>
      </c>
      <c r="J2129" s="1">
        <v>142</v>
      </c>
      <c r="K2129" s="1">
        <v>56</v>
      </c>
      <c r="L2129" s="1">
        <v>69</v>
      </c>
      <c r="M2129" s="1">
        <v>19</v>
      </c>
      <c r="N2129" s="1">
        <v>2</v>
      </c>
      <c r="O2129" s="1">
        <v>250</v>
      </c>
      <c r="P2129" s="18">
        <v>125</v>
      </c>
    </row>
    <row r="2130" spans="2:16" x14ac:dyDescent="0.25">
      <c r="C2130" s="113"/>
      <c r="D2130" s="110"/>
      <c r="E2130" s="56" t="s">
        <v>65</v>
      </c>
      <c r="F2130" s="48"/>
      <c r="G2130" s="61">
        <v>239</v>
      </c>
      <c r="H2130" s="65">
        <v>5</v>
      </c>
      <c r="I2130" s="35">
        <v>58</v>
      </c>
      <c r="J2130" s="35">
        <v>99</v>
      </c>
      <c r="K2130" s="35">
        <v>33</v>
      </c>
      <c r="L2130" s="35">
        <v>33</v>
      </c>
      <c r="M2130" s="35">
        <v>10</v>
      </c>
      <c r="N2130" s="35">
        <v>1</v>
      </c>
      <c r="O2130" s="35">
        <v>157</v>
      </c>
      <c r="P2130" s="66">
        <v>66</v>
      </c>
    </row>
    <row r="2132" spans="2:16" x14ac:dyDescent="0.25">
      <c r="B2132" s="54" t="str">
        <f xml:space="preserve"> HYPERLINK("#'目次'!B32", "[26]")</f>
        <v>[26]</v>
      </c>
      <c r="C2132" s="42" t="s">
        <v>349</v>
      </c>
    </row>
    <row r="2135" spans="2:16" x14ac:dyDescent="0.25">
      <c r="C2135" s="42" t="s">
        <v>14</v>
      </c>
    </row>
    <row r="2136" spans="2:16" ht="50.4" x14ac:dyDescent="0.25">
      <c r="C2136" s="102"/>
      <c r="D2136" s="103"/>
      <c r="E2136" s="103"/>
      <c r="F2136" s="103"/>
      <c r="G2136" s="53" t="s">
        <v>15</v>
      </c>
      <c r="H2136" s="50" t="s">
        <v>350</v>
      </c>
      <c r="I2136" s="21" t="s">
        <v>351</v>
      </c>
      <c r="J2136" s="21" t="s">
        <v>352</v>
      </c>
      <c r="K2136" s="21" t="s">
        <v>353</v>
      </c>
      <c r="L2136" s="21" t="s">
        <v>354</v>
      </c>
      <c r="M2136" s="21" t="s">
        <v>355</v>
      </c>
      <c r="N2136" s="21" t="s">
        <v>38</v>
      </c>
      <c r="O2136" s="57" t="s">
        <v>356</v>
      </c>
    </row>
    <row r="2137" spans="2:16" x14ac:dyDescent="0.25">
      <c r="C2137" s="104"/>
      <c r="D2137" s="105"/>
      <c r="E2137" s="105"/>
      <c r="F2137" s="105"/>
      <c r="G2137" s="47"/>
      <c r="H2137" s="60"/>
      <c r="I2137" s="22"/>
      <c r="J2137" s="22"/>
      <c r="K2137" s="22"/>
      <c r="L2137" s="22"/>
      <c r="M2137" s="22"/>
      <c r="N2137" s="22"/>
      <c r="O2137" s="55"/>
    </row>
    <row r="2138" spans="2:16" x14ac:dyDescent="0.25">
      <c r="C2138" s="52"/>
      <c r="D2138" s="49"/>
      <c r="E2138" s="46" t="s">
        <v>15</v>
      </c>
      <c r="F2138" s="51"/>
      <c r="G2138" s="59">
        <v>1104</v>
      </c>
      <c r="H2138" s="31">
        <v>17</v>
      </c>
      <c r="I2138" s="31">
        <v>50</v>
      </c>
      <c r="J2138" s="31">
        <v>12</v>
      </c>
      <c r="K2138" s="31">
        <v>116</v>
      </c>
      <c r="L2138" s="31">
        <v>102</v>
      </c>
      <c r="M2138" s="31">
        <v>800</v>
      </c>
      <c r="N2138" s="31">
        <v>7</v>
      </c>
      <c r="O2138" s="67">
        <v>297</v>
      </c>
    </row>
    <row r="2139" spans="2:16" x14ac:dyDescent="0.25">
      <c r="C2139" s="111" t="s">
        <v>20</v>
      </c>
      <c r="D2139" s="106" t="s">
        <v>21</v>
      </c>
      <c r="E2139" s="10" t="s">
        <v>22</v>
      </c>
      <c r="F2139" s="11"/>
      <c r="G2139" s="14">
        <v>543</v>
      </c>
      <c r="H2139" s="25">
        <v>9</v>
      </c>
      <c r="I2139" s="4">
        <v>34</v>
      </c>
      <c r="J2139" s="4">
        <v>9</v>
      </c>
      <c r="K2139" s="4">
        <v>64</v>
      </c>
      <c r="L2139" s="4">
        <v>44</v>
      </c>
      <c r="M2139" s="4">
        <v>379</v>
      </c>
      <c r="N2139" s="4">
        <v>4</v>
      </c>
      <c r="O2139" s="27">
        <v>160</v>
      </c>
    </row>
    <row r="2140" spans="2:16" x14ac:dyDescent="0.25">
      <c r="C2140" s="112"/>
      <c r="D2140" s="107"/>
      <c r="E2140" s="9" t="s">
        <v>23</v>
      </c>
      <c r="F2140" s="12"/>
      <c r="G2140" s="8">
        <v>561</v>
      </c>
      <c r="H2140" s="16">
        <v>8</v>
      </c>
      <c r="I2140" s="1">
        <v>16</v>
      </c>
      <c r="J2140" s="1">
        <v>3</v>
      </c>
      <c r="K2140" s="1">
        <v>52</v>
      </c>
      <c r="L2140" s="1">
        <v>58</v>
      </c>
      <c r="M2140" s="1">
        <v>421</v>
      </c>
      <c r="N2140" s="1">
        <v>3</v>
      </c>
      <c r="O2140" s="18">
        <v>137</v>
      </c>
    </row>
    <row r="2141" spans="2:16" x14ac:dyDescent="0.25">
      <c r="C2141" s="108" t="s">
        <v>24</v>
      </c>
      <c r="D2141" s="108" t="s">
        <v>25</v>
      </c>
      <c r="E2141" s="10" t="s">
        <v>26</v>
      </c>
      <c r="F2141" s="11"/>
      <c r="G2141" s="14">
        <v>261</v>
      </c>
      <c r="H2141" s="25">
        <v>7</v>
      </c>
      <c r="I2141" s="4">
        <v>12</v>
      </c>
      <c r="J2141" s="4">
        <v>10</v>
      </c>
      <c r="K2141" s="4">
        <v>79</v>
      </c>
      <c r="L2141" s="4">
        <v>31</v>
      </c>
      <c r="M2141" s="4">
        <v>120</v>
      </c>
      <c r="N2141" s="4">
        <v>2</v>
      </c>
      <c r="O2141" s="27">
        <v>139</v>
      </c>
    </row>
    <row r="2142" spans="2:16" x14ac:dyDescent="0.25">
      <c r="C2142" s="112"/>
      <c r="D2142" s="109"/>
      <c r="E2142" s="9" t="s">
        <v>27</v>
      </c>
      <c r="F2142" s="12"/>
      <c r="G2142" s="8">
        <v>267</v>
      </c>
      <c r="H2142" s="16">
        <v>3</v>
      </c>
      <c r="I2142" s="1">
        <v>17</v>
      </c>
      <c r="J2142" s="1">
        <v>0</v>
      </c>
      <c r="K2142" s="1">
        <v>23</v>
      </c>
      <c r="L2142" s="1">
        <v>35</v>
      </c>
      <c r="M2142" s="1">
        <v>187</v>
      </c>
      <c r="N2142" s="1">
        <v>2</v>
      </c>
      <c r="O2142" s="18">
        <v>78</v>
      </c>
    </row>
    <row r="2143" spans="2:16" x14ac:dyDescent="0.25">
      <c r="C2143" s="112"/>
      <c r="D2143" s="109"/>
      <c r="E2143" s="9" t="s">
        <v>28</v>
      </c>
      <c r="F2143" s="12"/>
      <c r="G2143" s="8">
        <v>261</v>
      </c>
      <c r="H2143" s="16">
        <v>4</v>
      </c>
      <c r="I2143" s="1">
        <v>13</v>
      </c>
      <c r="J2143" s="1">
        <v>1</v>
      </c>
      <c r="K2143" s="1">
        <v>10</v>
      </c>
      <c r="L2143" s="1">
        <v>23</v>
      </c>
      <c r="M2143" s="1">
        <v>209</v>
      </c>
      <c r="N2143" s="1">
        <v>1</v>
      </c>
      <c r="O2143" s="18">
        <v>51</v>
      </c>
    </row>
    <row r="2144" spans="2:16" x14ac:dyDescent="0.25">
      <c r="C2144" s="112"/>
      <c r="D2144" s="109"/>
      <c r="E2144" s="9" t="s">
        <v>29</v>
      </c>
      <c r="F2144" s="12"/>
      <c r="G2144" s="8">
        <v>195</v>
      </c>
      <c r="H2144" s="16">
        <v>1</v>
      </c>
      <c r="I2144" s="1">
        <v>8</v>
      </c>
      <c r="J2144" s="1">
        <v>1</v>
      </c>
      <c r="K2144" s="1">
        <v>2</v>
      </c>
      <c r="L2144" s="1">
        <v>10</v>
      </c>
      <c r="M2144" s="1">
        <v>173</v>
      </c>
      <c r="N2144" s="1">
        <v>0</v>
      </c>
      <c r="O2144" s="18">
        <v>22</v>
      </c>
    </row>
    <row r="2145" spans="3:15" x14ac:dyDescent="0.25">
      <c r="C2145" s="112"/>
      <c r="D2145" s="109"/>
      <c r="E2145" s="9" t="s">
        <v>30</v>
      </c>
      <c r="F2145" s="12"/>
      <c r="G2145" s="8">
        <v>120</v>
      </c>
      <c r="H2145" s="16">
        <v>2</v>
      </c>
      <c r="I2145" s="1">
        <v>0</v>
      </c>
      <c r="J2145" s="1">
        <v>0</v>
      </c>
      <c r="K2145" s="1">
        <v>2</v>
      </c>
      <c r="L2145" s="1">
        <v>3</v>
      </c>
      <c r="M2145" s="1">
        <v>111</v>
      </c>
      <c r="N2145" s="1">
        <v>2</v>
      </c>
      <c r="O2145" s="18">
        <v>7</v>
      </c>
    </row>
    <row r="2146" spans="3:15" x14ac:dyDescent="0.25">
      <c r="C2146" s="112"/>
      <c r="D2146" s="109"/>
      <c r="E2146" s="9" t="s">
        <v>31</v>
      </c>
      <c r="F2146" s="12"/>
      <c r="G2146" s="8">
        <v>843</v>
      </c>
      <c r="H2146" s="16">
        <v>10</v>
      </c>
      <c r="I2146" s="1">
        <v>38</v>
      </c>
      <c r="J2146" s="1">
        <v>2</v>
      </c>
      <c r="K2146" s="1">
        <v>37</v>
      </c>
      <c r="L2146" s="1">
        <v>71</v>
      </c>
      <c r="M2146" s="1">
        <v>680</v>
      </c>
      <c r="N2146" s="1">
        <v>5</v>
      </c>
      <c r="O2146" s="18">
        <v>158</v>
      </c>
    </row>
    <row r="2147" spans="3:15" x14ac:dyDescent="0.25">
      <c r="C2147" s="112"/>
      <c r="D2147" s="109"/>
      <c r="E2147" s="9" t="s">
        <v>32</v>
      </c>
      <c r="F2147" s="12"/>
      <c r="G2147" s="8">
        <v>315</v>
      </c>
      <c r="H2147" s="16">
        <v>3</v>
      </c>
      <c r="I2147" s="1">
        <v>8</v>
      </c>
      <c r="J2147" s="1">
        <v>1</v>
      </c>
      <c r="K2147" s="1">
        <v>4</v>
      </c>
      <c r="L2147" s="1">
        <v>13</v>
      </c>
      <c r="M2147" s="1">
        <v>284</v>
      </c>
      <c r="N2147" s="1">
        <v>2</v>
      </c>
      <c r="O2147" s="18">
        <v>29</v>
      </c>
    </row>
    <row r="2148" spans="3:15" x14ac:dyDescent="0.25">
      <c r="C2148" s="112"/>
      <c r="D2148" s="108" t="s">
        <v>22</v>
      </c>
      <c r="E2148" s="10" t="s">
        <v>26</v>
      </c>
      <c r="F2148" s="11"/>
      <c r="G2148" s="14">
        <v>120</v>
      </c>
      <c r="H2148" s="25">
        <v>3</v>
      </c>
      <c r="I2148" s="4">
        <v>7</v>
      </c>
      <c r="J2148" s="4">
        <v>8</v>
      </c>
      <c r="K2148" s="4">
        <v>38</v>
      </c>
      <c r="L2148" s="4">
        <v>12</v>
      </c>
      <c r="M2148" s="4">
        <v>50</v>
      </c>
      <c r="N2148" s="4">
        <v>2</v>
      </c>
      <c r="O2148" s="27">
        <v>68</v>
      </c>
    </row>
    <row r="2149" spans="3:15" x14ac:dyDescent="0.25">
      <c r="C2149" s="112"/>
      <c r="D2149" s="109"/>
      <c r="E2149" s="9" t="s">
        <v>27</v>
      </c>
      <c r="F2149" s="12"/>
      <c r="G2149" s="8">
        <v>159</v>
      </c>
      <c r="H2149" s="16">
        <v>3</v>
      </c>
      <c r="I2149" s="1">
        <v>11</v>
      </c>
      <c r="J2149" s="1">
        <v>0</v>
      </c>
      <c r="K2149" s="1">
        <v>18</v>
      </c>
      <c r="L2149" s="1">
        <v>20</v>
      </c>
      <c r="M2149" s="1">
        <v>106</v>
      </c>
      <c r="N2149" s="1">
        <v>1</v>
      </c>
      <c r="O2149" s="18">
        <v>52</v>
      </c>
    </row>
    <row r="2150" spans="3:15" x14ac:dyDescent="0.25">
      <c r="C2150" s="112"/>
      <c r="D2150" s="109"/>
      <c r="E2150" s="9" t="s">
        <v>28</v>
      </c>
      <c r="F2150" s="12"/>
      <c r="G2150" s="8">
        <v>113</v>
      </c>
      <c r="H2150" s="16">
        <v>1</v>
      </c>
      <c r="I2150" s="1">
        <v>10</v>
      </c>
      <c r="J2150" s="1">
        <v>1</v>
      </c>
      <c r="K2150" s="1">
        <v>5</v>
      </c>
      <c r="L2150" s="1">
        <v>5</v>
      </c>
      <c r="M2150" s="1">
        <v>91</v>
      </c>
      <c r="N2150" s="1">
        <v>0</v>
      </c>
      <c r="O2150" s="18">
        <v>22</v>
      </c>
    </row>
    <row r="2151" spans="3:15" x14ac:dyDescent="0.25">
      <c r="C2151" s="112"/>
      <c r="D2151" s="109"/>
      <c r="E2151" s="9" t="s">
        <v>29</v>
      </c>
      <c r="F2151" s="12"/>
      <c r="G2151" s="8">
        <v>94</v>
      </c>
      <c r="H2151" s="16">
        <v>0</v>
      </c>
      <c r="I2151" s="1">
        <v>6</v>
      </c>
      <c r="J2151" s="1">
        <v>0</v>
      </c>
      <c r="K2151" s="1">
        <v>1</v>
      </c>
      <c r="L2151" s="1">
        <v>5</v>
      </c>
      <c r="M2151" s="1">
        <v>82</v>
      </c>
      <c r="N2151" s="1">
        <v>0</v>
      </c>
      <c r="O2151" s="18">
        <v>12</v>
      </c>
    </row>
    <row r="2152" spans="3:15" x14ac:dyDescent="0.25">
      <c r="C2152" s="112"/>
      <c r="D2152" s="109"/>
      <c r="E2152" s="9" t="s">
        <v>30</v>
      </c>
      <c r="F2152" s="12"/>
      <c r="G2152" s="8">
        <v>57</v>
      </c>
      <c r="H2152" s="16">
        <v>2</v>
      </c>
      <c r="I2152" s="1">
        <v>0</v>
      </c>
      <c r="J2152" s="1">
        <v>0</v>
      </c>
      <c r="K2152" s="1">
        <v>2</v>
      </c>
      <c r="L2152" s="1">
        <v>2</v>
      </c>
      <c r="M2152" s="1">
        <v>50</v>
      </c>
      <c r="N2152" s="1">
        <v>1</v>
      </c>
      <c r="O2152" s="18">
        <v>6</v>
      </c>
    </row>
    <row r="2153" spans="3:15" x14ac:dyDescent="0.25">
      <c r="C2153" s="112"/>
      <c r="D2153" s="109"/>
      <c r="E2153" s="9" t="s">
        <v>31</v>
      </c>
      <c r="F2153" s="12"/>
      <c r="G2153" s="8">
        <v>423</v>
      </c>
      <c r="H2153" s="16">
        <v>6</v>
      </c>
      <c r="I2153" s="1">
        <v>27</v>
      </c>
      <c r="J2153" s="1">
        <v>1</v>
      </c>
      <c r="K2153" s="1">
        <v>26</v>
      </c>
      <c r="L2153" s="1">
        <v>32</v>
      </c>
      <c r="M2153" s="1">
        <v>329</v>
      </c>
      <c r="N2153" s="1">
        <v>2</v>
      </c>
      <c r="O2153" s="18">
        <v>92</v>
      </c>
    </row>
    <row r="2154" spans="3:15" x14ac:dyDescent="0.25">
      <c r="C2154" s="112"/>
      <c r="D2154" s="109"/>
      <c r="E2154" s="9" t="s">
        <v>32</v>
      </c>
      <c r="F2154" s="12"/>
      <c r="G2154" s="8">
        <v>151</v>
      </c>
      <c r="H2154" s="16">
        <v>2</v>
      </c>
      <c r="I2154" s="1">
        <v>6</v>
      </c>
      <c r="J2154" s="1">
        <v>0</v>
      </c>
      <c r="K2154" s="1">
        <v>3</v>
      </c>
      <c r="L2154" s="1">
        <v>7</v>
      </c>
      <c r="M2154" s="1">
        <v>132</v>
      </c>
      <c r="N2154" s="1">
        <v>1</v>
      </c>
      <c r="O2154" s="18">
        <v>18</v>
      </c>
    </row>
    <row r="2155" spans="3:15" x14ac:dyDescent="0.25">
      <c r="C2155" s="112"/>
      <c r="D2155" s="108" t="s">
        <v>23</v>
      </c>
      <c r="E2155" s="10" t="s">
        <v>26</v>
      </c>
      <c r="F2155" s="11"/>
      <c r="G2155" s="14">
        <v>141</v>
      </c>
      <c r="H2155" s="25">
        <v>4</v>
      </c>
      <c r="I2155" s="4">
        <v>5</v>
      </c>
      <c r="J2155" s="4">
        <v>2</v>
      </c>
      <c r="K2155" s="4">
        <v>41</v>
      </c>
      <c r="L2155" s="4">
        <v>19</v>
      </c>
      <c r="M2155" s="4">
        <v>70</v>
      </c>
      <c r="N2155" s="4">
        <v>0</v>
      </c>
      <c r="O2155" s="27">
        <v>71</v>
      </c>
    </row>
    <row r="2156" spans="3:15" x14ac:dyDescent="0.25">
      <c r="C2156" s="112"/>
      <c r="D2156" s="109"/>
      <c r="E2156" s="9" t="s">
        <v>27</v>
      </c>
      <c r="F2156" s="12"/>
      <c r="G2156" s="8">
        <v>108</v>
      </c>
      <c r="H2156" s="16">
        <v>0</v>
      </c>
      <c r="I2156" s="1">
        <v>6</v>
      </c>
      <c r="J2156" s="1">
        <v>0</v>
      </c>
      <c r="K2156" s="1">
        <v>5</v>
      </c>
      <c r="L2156" s="1">
        <v>15</v>
      </c>
      <c r="M2156" s="1">
        <v>81</v>
      </c>
      <c r="N2156" s="1">
        <v>1</v>
      </c>
      <c r="O2156" s="18">
        <v>26</v>
      </c>
    </row>
    <row r="2157" spans="3:15" x14ac:dyDescent="0.25">
      <c r="C2157" s="112"/>
      <c r="D2157" s="109"/>
      <c r="E2157" s="9" t="s">
        <v>28</v>
      </c>
      <c r="F2157" s="12"/>
      <c r="G2157" s="8">
        <v>148</v>
      </c>
      <c r="H2157" s="16">
        <v>3</v>
      </c>
      <c r="I2157" s="1">
        <v>3</v>
      </c>
      <c r="J2157" s="1">
        <v>0</v>
      </c>
      <c r="K2157" s="1">
        <v>5</v>
      </c>
      <c r="L2157" s="1">
        <v>18</v>
      </c>
      <c r="M2157" s="1">
        <v>118</v>
      </c>
      <c r="N2157" s="1">
        <v>1</v>
      </c>
      <c r="O2157" s="18">
        <v>29</v>
      </c>
    </row>
    <row r="2158" spans="3:15" x14ac:dyDescent="0.25">
      <c r="C2158" s="112"/>
      <c r="D2158" s="109"/>
      <c r="E2158" s="9" t="s">
        <v>29</v>
      </c>
      <c r="F2158" s="12"/>
      <c r="G2158" s="8">
        <v>101</v>
      </c>
      <c r="H2158" s="16">
        <v>1</v>
      </c>
      <c r="I2158" s="1">
        <v>2</v>
      </c>
      <c r="J2158" s="1">
        <v>1</v>
      </c>
      <c r="K2158" s="1">
        <v>1</v>
      </c>
      <c r="L2158" s="1">
        <v>5</v>
      </c>
      <c r="M2158" s="1">
        <v>91</v>
      </c>
      <c r="N2158" s="1">
        <v>0</v>
      </c>
      <c r="O2158" s="18">
        <v>10</v>
      </c>
    </row>
    <row r="2159" spans="3:15" x14ac:dyDescent="0.25">
      <c r="C2159" s="112"/>
      <c r="D2159" s="109"/>
      <c r="E2159" s="9" t="s">
        <v>30</v>
      </c>
      <c r="F2159" s="12"/>
      <c r="G2159" s="8">
        <v>63</v>
      </c>
      <c r="H2159" s="16">
        <v>0</v>
      </c>
      <c r="I2159" s="1">
        <v>0</v>
      </c>
      <c r="J2159" s="1">
        <v>0</v>
      </c>
      <c r="K2159" s="1">
        <v>0</v>
      </c>
      <c r="L2159" s="1">
        <v>1</v>
      </c>
      <c r="M2159" s="1">
        <v>61</v>
      </c>
      <c r="N2159" s="1">
        <v>1</v>
      </c>
      <c r="O2159" s="18">
        <v>1</v>
      </c>
    </row>
    <row r="2160" spans="3:15" x14ac:dyDescent="0.25">
      <c r="C2160" s="112"/>
      <c r="D2160" s="109"/>
      <c r="E2160" s="9" t="s">
        <v>31</v>
      </c>
      <c r="F2160" s="12"/>
      <c r="G2160" s="8">
        <v>420</v>
      </c>
      <c r="H2160" s="16">
        <v>4</v>
      </c>
      <c r="I2160" s="1">
        <v>11</v>
      </c>
      <c r="J2160" s="1">
        <v>1</v>
      </c>
      <c r="K2160" s="1">
        <v>11</v>
      </c>
      <c r="L2160" s="1">
        <v>39</v>
      </c>
      <c r="M2160" s="1">
        <v>351</v>
      </c>
      <c r="N2160" s="1">
        <v>3</v>
      </c>
      <c r="O2160" s="18">
        <v>66</v>
      </c>
    </row>
    <row r="2161" spans="3:15" x14ac:dyDescent="0.25">
      <c r="C2161" s="112"/>
      <c r="D2161" s="109"/>
      <c r="E2161" s="9" t="s">
        <v>32</v>
      </c>
      <c r="F2161" s="12"/>
      <c r="G2161" s="8">
        <v>164</v>
      </c>
      <c r="H2161" s="16">
        <v>1</v>
      </c>
      <c r="I2161" s="1">
        <v>2</v>
      </c>
      <c r="J2161" s="1">
        <v>1</v>
      </c>
      <c r="K2161" s="1">
        <v>1</v>
      </c>
      <c r="L2161" s="1">
        <v>6</v>
      </c>
      <c r="M2161" s="1">
        <v>152</v>
      </c>
      <c r="N2161" s="1">
        <v>1</v>
      </c>
      <c r="O2161" s="18">
        <v>11</v>
      </c>
    </row>
    <row r="2162" spans="3:15" ht="25.2" x14ac:dyDescent="0.25">
      <c r="C2162" s="108" t="s">
        <v>33</v>
      </c>
      <c r="D2162" s="108" t="s">
        <v>25</v>
      </c>
      <c r="E2162" s="10" t="s">
        <v>34</v>
      </c>
      <c r="F2162" s="11"/>
      <c r="G2162" s="14">
        <v>93</v>
      </c>
      <c r="H2162" s="25">
        <v>3</v>
      </c>
      <c r="I2162" s="4">
        <v>1</v>
      </c>
      <c r="J2162" s="4">
        <v>1</v>
      </c>
      <c r="K2162" s="4">
        <v>8</v>
      </c>
      <c r="L2162" s="4">
        <v>10</v>
      </c>
      <c r="M2162" s="4">
        <v>69</v>
      </c>
      <c r="N2162" s="4">
        <v>1</v>
      </c>
      <c r="O2162" s="27">
        <v>23</v>
      </c>
    </row>
    <row r="2163" spans="3:15" ht="25.2" x14ac:dyDescent="0.25">
      <c r="C2163" s="112"/>
      <c r="D2163" s="109"/>
      <c r="E2163" s="9" t="s">
        <v>35</v>
      </c>
      <c r="F2163" s="12"/>
      <c r="G2163" s="8">
        <v>623</v>
      </c>
      <c r="H2163" s="16">
        <v>14</v>
      </c>
      <c r="I2163" s="1">
        <v>40</v>
      </c>
      <c r="J2163" s="1">
        <v>8</v>
      </c>
      <c r="K2163" s="1">
        <v>65</v>
      </c>
      <c r="L2163" s="1">
        <v>48</v>
      </c>
      <c r="M2163" s="1">
        <v>443</v>
      </c>
      <c r="N2163" s="1">
        <v>5</v>
      </c>
      <c r="O2163" s="18">
        <v>175</v>
      </c>
    </row>
    <row r="2164" spans="3:15" ht="25.2" x14ac:dyDescent="0.25">
      <c r="C2164" s="112"/>
      <c r="D2164" s="109"/>
      <c r="E2164" s="9" t="s">
        <v>36</v>
      </c>
      <c r="F2164" s="12"/>
      <c r="G2164" s="8">
        <v>207</v>
      </c>
      <c r="H2164" s="16">
        <v>0</v>
      </c>
      <c r="I2164" s="1">
        <v>8</v>
      </c>
      <c r="J2164" s="1">
        <v>2</v>
      </c>
      <c r="K2164" s="1">
        <v>32</v>
      </c>
      <c r="L2164" s="1">
        <v>27</v>
      </c>
      <c r="M2164" s="1">
        <v>138</v>
      </c>
      <c r="N2164" s="1">
        <v>0</v>
      </c>
      <c r="O2164" s="18">
        <v>69</v>
      </c>
    </row>
    <row r="2165" spans="3:15" ht="25.2" x14ac:dyDescent="0.25">
      <c r="C2165" s="112"/>
      <c r="D2165" s="109"/>
      <c r="E2165" s="9" t="s">
        <v>37</v>
      </c>
      <c r="F2165" s="12"/>
      <c r="G2165" s="8">
        <v>178</v>
      </c>
      <c r="H2165" s="16">
        <v>0</v>
      </c>
      <c r="I2165" s="1">
        <v>1</v>
      </c>
      <c r="J2165" s="1">
        <v>1</v>
      </c>
      <c r="K2165" s="1">
        <v>11</v>
      </c>
      <c r="L2165" s="1">
        <v>14</v>
      </c>
      <c r="M2165" s="1">
        <v>150</v>
      </c>
      <c r="N2165" s="1">
        <v>1</v>
      </c>
      <c r="O2165" s="18">
        <v>27</v>
      </c>
    </row>
    <row r="2166" spans="3:15" x14ac:dyDescent="0.25">
      <c r="C2166" s="112"/>
      <c r="D2166" s="109"/>
      <c r="E2166" s="9" t="s">
        <v>38</v>
      </c>
      <c r="F2166" s="12"/>
      <c r="G2166" s="13">
        <v>3</v>
      </c>
      <c r="H2166" s="24">
        <v>0</v>
      </c>
      <c r="I2166" s="3">
        <v>0</v>
      </c>
      <c r="J2166" s="3">
        <v>0</v>
      </c>
      <c r="K2166" s="3">
        <v>0</v>
      </c>
      <c r="L2166" s="3">
        <v>3</v>
      </c>
      <c r="M2166" s="3">
        <v>0</v>
      </c>
      <c r="N2166" s="3">
        <v>0</v>
      </c>
      <c r="O2166" s="26">
        <v>3</v>
      </c>
    </row>
    <row r="2167" spans="3:15" ht="25.2" x14ac:dyDescent="0.25">
      <c r="C2167" s="112"/>
      <c r="D2167" s="108" t="s">
        <v>22</v>
      </c>
      <c r="E2167" s="10" t="s">
        <v>34</v>
      </c>
      <c r="F2167" s="11"/>
      <c r="G2167" s="40">
        <v>48</v>
      </c>
      <c r="H2167" s="44">
        <v>1</v>
      </c>
      <c r="I2167" s="19">
        <v>1</v>
      </c>
      <c r="J2167" s="19">
        <v>0</v>
      </c>
      <c r="K2167" s="19">
        <v>4</v>
      </c>
      <c r="L2167" s="19">
        <v>4</v>
      </c>
      <c r="M2167" s="19">
        <v>38</v>
      </c>
      <c r="N2167" s="19">
        <v>0</v>
      </c>
      <c r="O2167" s="45">
        <v>10</v>
      </c>
    </row>
    <row r="2168" spans="3:15" ht="25.2" x14ac:dyDescent="0.25">
      <c r="C2168" s="112"/>
      <c r="D2168" s="109"/>
      <c r="E2168" s="9" t="s">
        <v>35</v>
      </c>
      <c r="F2168" s="12"/>
      <c r="G2168" s="8">
        <v>365</v>
      </c>
      <c r="H2168" s="16">
        <v>8</v>
      </c>
      <c r="I2168" s="1">
        <v>27</v>
      </c>
      <c r="J2168" s="1">
        <v>7</v>
      </c>
      <c r="K2168" s="1">
        <v>42</v>
      </c>
      <c r="L2168" s="1">
        <v>28</v>
      </c>
      <c r="M2168" s="1">
        <v>250</v>
      </c>
      <c r="N2168" s="1">
        <v>3</v>
      </c>
      <c r="O2168" s="18">
        <v>112</v>
      </c>
    </row>
    <row r="2169" spans="3:15" ht="25.2" x14ac:dyDescent="0.25">
      <c r="C2169" s="112"/>
      <c r="D2169" s="109"/>
      <c r="E2169" s="9" t="s">
        <v>36</v>
      </c>
      <c r="F2169" s="12"/>
      <c r="G2169" s="8">
        <v>80</v>
      </c>
      <c r="H2169" s="16">
        <v>0</v>
      </c>
      <c r="I2169" s="1">
        <v>5</v>
      </c>
      <c r="J2169" s="1">
        <v>2</v>
      </c>
      <c r="K2169" s="1">
        <v>14</v>
      </c>
      <c r="L2169" s="1">
        <v>10</v>
      </c>
      <c r="M2169" s="1">
        <v>49</v>
      </c>
      <c r="N2169" s="1">
        <v>0</v>
      </c>
      <c r="O2169" s="18">
        <v>31</v>
      </c>
    </row>
    <row r="2170" spans="3:15" ht="25.2" x14ac:dyDescent="0.25">
      <c r="C2170" s="112"/>
      <c r="D2170" s="109"/>
      <c r="E2170" s="9" t="s">
        <v>37</v>
      </c>
      <c r="F2170" s="12"/>
      <c r="G2170" s="13">
        <v>49</v>
      </c>
      <c r="H2170" s="24">
        <v>0</v>
      </c>
      <c r="I2170" s="3">
        <v>1</v>
      </c>
      <c r="J2170" s="3">
        <v>0</v>
      </c>
      <c r="K2170" s="3">
        <v>4</v>
      </c>
      <c r="L2170" s="3">
        <v>1</v>
      </c>
      <c r="M2170" s="3">
        <v>42</v>
      </c>
      <c r="N2170" s="3">
        <v>1</v>
      </c>
      <c r="O2170" s="26">
        <v>6</v>
      </c>
    </row>
    <row r="2171" spans="3:15" x14ac:dyDescent="0.25">
      <c r="C2171" s="112"/>
      <c r="D2171" s="109"/>
      <c r="E2171" s="9" t="s">
        <v>38</v>
      </c>
      <c r="F2171" s="12"/>
      <c r="G2171" s="13">
        <v>1</v>
      </c>
      <c r="H2171" s="24">
        <v>0</v>
      </c>
      <c r="I2171" s="3">
        <v>0</v>
      </c>
      <c r="J2171" s="3">
        <v>0</v>
      </c>
      <c r="K2171" s="3">
        <v>0</v>
      </c>
      <c r="L2171" s="3">
        <v>1</v>
      </c>
      <c r="M2171" s="3">
        <v>0</v>
      </c>
      <c r="N2171" s="3">
        <v>0</v>
      </c>
      <c r="O2171" s="26">
        <v>1</v>
      </c>
    </row>
    <row r="2172" spans="3:15" ht="25.2" x14ac:dyDescent="0.25">
      <c r="C2172" s="112"/>
      <c r="D2172" s="108" t="s">
        <v>23</v>
      </c>
      <c r="E2172" s="10" t="s">
        <v>34</v>
      </c>
      <c r="F2172" s="11"/>
      <c r="G2172" s="40">
        <v>45</v>
      </c>
      <c r="H2172" s="44">
        <v>2</v>
      </c>
      <c r="I2172" s="19">
        <v>0</v>
      </c>
      <c r="J2172" s="19">
        <v>1</v>
      </c>
      <c r="K2172" s="19">
        <v>4</v>
      </c>
      <c r="L2172" s="19">
        <v>6</v>
      </c>
      <c r="M2172" s="19">
        <v>31</v>
      </c>
      <c r="N2172" s="19">
        <v>1</v>
      </c>
      <c r="O2172" s="45">
        <v>13</v>
      </c>
    </row>
    <row r="2173" spans="3:15" ht="25.2" x14ac:dyDescent="0.25">
      <c r="C2173" s="112"/>
      <c r="D2173" s="109"/>
      <c r="E2173" s="9" t="s">
        <v>35</v>
      </c>
      <c r="F2173" s="12"/>
      <c r="G2173" s="8">
        <v>258</v>
      </c>
      <c r="H2173" s="16">
        <v>6</v>
      </c>
      <c r="I2173" s="1">
        <v>13</v>
      </c>
      <c r="J2173" s="1">
        <v>1</v>
      </c>
      <c r="K2173" s="1">
        <v>23</v>
      </c>
      <c r="L2173" s="1">
        <v>20</v>
      </c>
      <c r="M2173" s="1">
        <v>193</v>
      </c>
      <c r="N2173" s="1">
        <v>2</v>
      </c>
      <c r="O2173" s="18">
        <v>63</v>
      </c>
    </row>
    <row r="2174" spans="3:15" ht="25.2" x14ac:dyDescent="0.25">
      <c r="C2174" s="112"/>
      <c r="D2174" s="109"/>
      <c r="E2174" s="9" t="s">
        <v>36</v>
      </c>
      <c r="F2174" s="12"/>
      <c r="G2174" s="8">
        <v>127</v>
      </c>
      <c r="H2174" s="16">
        <v>0</v>
      </c>
      <c r="I2174" s="1">
        <v>3</v>
      </c>
      <c r="J2174" s="1">
        <v>0</v>
      </c>
      <c r="K2174" s="1">
        <v>18</v>
      </c>
      <c r="L2174" s="1">
        <v>17</v>
      </c>
      <c r="M2174" s="1">
        <v>89</v>
      </c>
      <c r="N2174" s="1">
        <v>0</v>
      </c>
      <c r="O2174" s="18">
        <v>38</v>
      </c>
    </row>
    <row r="2175" spans="3:15" ht="25.2" x14ac:dyDescent="0.25">
      <c r="C2175" s="112"/>
      <c r="D2175" s="109"/>
      <c r="E2175" s="9" t="s">
        <v>37</v>
      </c>
      <c r="F2175" s="12"/>
      <c r="G2175" s="8">
        <v>129</v>
      </c>
      <c r="H2175" s="16">
        <v>0</v>
      </c>
      <c r="I2175" s="1">
        <v>0</v>
      </c>
      <c r="J2175" s="1">
        <v>1</v>
      </c>
      <c r="K2175" s="1">
        <v>7</v>
      </c>
      <c r="L2175" s="1">
        <v>13</v>
      </c>
      <c r="M2175" s="1">
        <v>108</v>
      </c>
      <c r="N2175" s="1">
        <v>0</v>
      </c>
      <c r="O2175" s="18">
        <v>21</v>
      </c>
    </row>
    <row r="2176" spans="3:15" x14ac:dyDescent="0.25">
      <c r="C2176" s="112"/>
      <c r="D2176" s="109"/>
      <c r="E2176" s="9" t="s">
        <v>38</v>
      </c>
      <c r="F2176" s="12"/>
      <c r="G2176" s="13">
        <v>2</v>
      </c>
      <c r="H2176" s="24">
        <v>0</v>
      </c>
      <c r="I2176" s="3">
        <v>0</v>
      </c>
      <c r="J2176" s="3">
        <v>0</v>
      </c>
      <c r="K2176" s="3">
        <v>0</v>
      </c>
      <c r="L2176" s="3">
        <v>2</v>
      </c>
      <c r="M2176" s="3">
        <v>0</v>
      </c>
      <c r="N2176" s="3">
        <v>0</v>
      </c>
      <c r="O2176" s="26">
        <v>2</v>
      </c>
    </row>
    <row r="2177" spans="3:15" ht="25.2" x14ac:dyDescent="0.25">
      <c r="C2177" s="108" t="s">
        <v>39</v>
      </c>
      <c r="D2177" s="108" t="s">
        <v>25</v>
      </c>
      <c r="E2177" s="10" t="s">
        <v>40</v>
      </c>
      <c r="F2177" s="11"/>
      <c r="G2177" s="14">
        <v>320</v>
      </c>
      <c r="H2177" s="25">
        <v>2</v>
      </c>
      <c r="I2177" s="4">
        <v>7</v>
      </c>
      <c r="J2177" s="4">
        <v>1</v>
      </c>
      <c r="K2177" s="4">
        <v>30</v>
      </c>
      <c r="L2177" s="4">
        <v>31</v>
      </c>
      <c r="M2177" s="4">
        <v>247</v>
      </c>
      <c r="N2177" s="4">
        <v>2</v>
      </c>
      <c r="O2177" s="27">
        <v>71</v>
      </c>
    </row>
    <row r="2178" spans="3:15" ht="25.2" x14ac:dyDescent="0.25">
      <c r="C2178" s="112"/>
      <c r="D2178" s="109"/>
      <c r="E2178" s="9" t="s">
        <v>41</v>
      </c>
      <c r="F2178" s="12"/>
      <c r="G2178" s="8">
        <v>604</v>
      </c>
      <c r="H2178" s="16">
        <v>13</v>
      </c>
      <c r="I2178" s="1">
        <v>37</v>
      </c>
      <c r="J2178" s="1">
        <v>7</v>
      </c>
      <c r="K2178" s="1">
        <v>60</v>
      </c>
      <c r="L2178" s="1">
        <v>47</v>
      </c>
      <c r="M2178" s="1">
        <v>435</v>
      </c>
      <c r="N2178" s="1">
        <v>5</v>
      </c>
      <c r="O2178" s="18">
        <v>164</v>
      </c>
    </row>
    <row r="2179" spans="3:15" x14ac:dyDescent="0.25">
      <c r="C2179" s="112"/>
      <c r="D2179" s="109"/>
      <c r="E2179" s="9" t="s">
        <v>42</v>
      </c>
      <c r="F2179" s="12"/>
      <c r="G2179" s="13">
        <v>20</v>
      </c>
      <c r="H2179" s="24">
        <v>0</v>
      </c>
      <c r="I2179" s="3">
        <v>1</v>
      </c>
      <c r="J2179" s="3">
        <v>1</v>
      </c>
      <c r="K2179" s="3">
        <v>5</v>
      </c>
      <c r="L2179" s="3">
        <v>1</v>
      </c>
      <c r="M2179" s="3">
        <v>12</v>
      </c>
      <c r="N2179" s="3">
        <v>0</v>
      </c>
      <c r="O2179" s="26">
        <v>8</v>
      </c>
    </row>
    <row r="2180" spans="3:15" x14ac:dyDescent="0.25">
      <c r="C2180" s="112"/>
      <c r="D2180" s="109"/>
      <c r="E2180" s="9" t="s">
        <v>43</v>
      </c>
      <c r="F2180" s="12"/>
      <c r="G2180" s="8">
        <v>162</v>
      </c>
      <c r="H2180" s="16">
        <v>3</v>
      </c>
      <c r="I2180" s="1">
        <v>8</v>
      </c>
      <c r="J2180" s="1">
        <v>4</v>
      </c>
      <c r="K2180" s="1">
        <v>26</v>
      </c>
      <c r="L2180" s="1">
        <v>25</v>
      </c>
      <c r="M2180" s="1">
        <v>96</v>
      </c>
      <c r="N2180" s="1">
        <v>0</v>
      </c>
      <c r="O2180" s="18">
        <v>66</v>
      </c>
    </row>
    <row r="2181" spans="3:15" x14ac:dyDescent="0.25">
      <c r="C2181" s="112"/>
      <c r="D2181" s="109"/>
      <c r="E2181" s="9" t="s">
        <v>44</v>
      </c>
      <c r="F2181" s="12"/>
      <c r="G2181" s="8">
        <v>50</v>
      </c>
      <c r="H2181" s="16">
        <v>0</v>
      </c>
      <c r="I2181" s="1">
        <v>5</v>
      </c>
      <c r="J2181" s="1">
        <v>0</v>
      </c>
      <c r="K2181" s="1">
        <v>7</v>
      </c>
      <c r="L2181" s="1">
        <v>9</v>
      </c>
      <c r="M2181" s="1">
        <v>29</v>
      </c>
      <c r="N2181" s="1">
        <v>0</v>
      </c>
      <c r="O2181" s="18">
        <v>21</v>
      </c>
    </row>
    <row r="2182" spans="3:15" ht="25.2" x14ac:dyDescent="0.25">
      <c r="C2182" s="112"/>
      <c r="D2182" s="109"/>
      <c r="E2182" s="9" t="s">
        <v>45</v>
      </c>
      <c r="F2182" s="12"/>
      <c r="G2182" s="8">
        <v>53</v>
      </c>
      <c r="H2182" s="16">
        <v>0</v>
      </c>
      <c r="I2182" s="1">
        <v>3</v>
      </c>
      <c r="J2182" s="1">
        <v>1</v>
      </c>
      <c r="K2182" s="1">
        <v>6</v>
      </c>
      <c r="L2182" s="1">
        <v>6</v>
      </c>
      <c r="M2182" s="1">
        <v>37</v>
      </c>
      <c r="N2182" s="1">
        <v>0</v>
      </c>
      <c r="O2182" s="18">
        <v>16</v>
      </c>
    </row>
    <row r="2183" spans="3:15" x14ac:dyDescent="0.25">
      <c r="C2183" s="112"/>
      <c r="D2183" s="109"/>
      <c r="E2183" s="9" t="s">
        <v>38</v>
      </c>
      <c r="F2183" s="12"/>
      <c r="G2183" s="13">
        <v>37</v>
      </c>
      <c r="H2183" s="24">
        <v>1</v>
      </c>
      <c r="I2183" s="3">
        <v>2</v>
      </c>
      <c r="J2183" s="3">
        <v>0</v>
      </c>
      <c r="K2183" s="3">
        <v>6</v>
      </c>
      <c r="L2183" s="3">
        <v>6</v>
      </c>
      <c r="M2183" s="3">
        <v>22</v>
      </c>
      <c r="N2183" s="3">
        <v>0</v>
      </c>
      <c r="O2183" s="26">
        <v>15</v>
      </c>
    </row>
    <row r="2184" spans="3:15" ht="25.2" x14ac:dyDescent="0.25">
      <c r="C2184" s="112"/>
      <c r="D2184" s="108" t="s">
        <v>22</v>
      </c>
      <c r="E2184" s="10" t="s">
        <v>40</v>
      </c>
      <c r="F2184" s="11"/>
      <c r="G2184" s="14">
        <v>118</v>
      </c>
      <c r="H2184" s="25">
        <v>1</v>
      </c>
      <c r="I2184" s="4">
        <v>5</v>
      </c>
      <c r="J2184" s="4">
        <v>1</v>
      </c>
      <c r="K2184" s="4">
        <v>12</v>
      </c>
      <c r="L2184" s="4">
        <v>9</v>
      </c>
      <c r="M2184" s="4">
        <v>89</v>
      </c>
      <c r="N2184" s="4">
        <v>1</v>
      </c>
      <c r="O2184" s="27">
        <v>28</v>
      </c>
    </row>
    <row r="2185" spans="3:15" ht="25.2" x14ac:dyDescent="0.25">
      <c r="C2185" s="112"/>
      <c r="D2185" s="109"/>
      <c r="E2185" s="9" t="s">
        <v>41</v>
      </c>
      <c r="F2185" s="12"/>
      <c r="G2185" s="8">
        <v>351</v>
      </c>
      <c r="H2185" s="16">
        <v>7</v>
      </c>
      <c r="I2185" s="1">
        <v>26</v>
      </c>
      <c r="J2185" s="1">
        <v>6</v>
      </c>
      <c r="K2185" s="1">
        <v>38</v>
      </c>
      <c r="L2185" s="1">
        <v>27</v>
      </c>
      <c r="M2185" s="1">
        <v>244</v>
      </c>
      <c r="N2185" s="1">
        <v>3</v>
      </c>
      <c r="O2185" s="18">
        <v>104</v>
      </c>
    </row>
    <row r="2186" spans="3:15" x14ac:dyDescent="0.25">
      <c r="C2186" s="112"/>
      <c r="D2186" s="109"/>
      <c r="E2186" s="9" t="s">
        <v>42</v>
      </c>
      <c r="F2186" s="12"/>
      <c r="G2186" s="13">
        <v>9</v>
      </c>
      <c r="H2186" s="24">
        <v>0</v>
      </c>
      <c r="I2186" s="3">
        <v>1</v>
      </c>
      <c r="J2186" s="3">
        <v>0</v>
      </c>
      <c r="K2186" s="3">
        <v>2</v>
      </c>
      <c r="L2186" s="3">
        <v>0</v>
      </c>
      <c r="M2186" s="3">
        <v>6</v>
      </c>
      <c r="N2186" s="3">
        <v>0</v>
      </c>
      <c r="O2186" s="26">
        <v>3</v>
      </c>
    </row>
    <row r="2187" spans="3:15" x14ac:dyDescent="0.25">
      <c r="C2187" s="112"/>
      <c r="D2187" s="109"/>
      <c r="E2187" s="9" t="s">
        <v>43</v>
      </c>
      <c r="F2187" s="12"/>
      <c r="G2187" s="8">
        <v>64</v>
      </c>
      <c r="H2187" s="16">
        <v>2</v>
      </c>
      <c r="I2187" s="1">
        <v>6</v>
      </c>
      <c r="J2187" s="1">
        <v>3</v>
      </c>
      <c r="K2187" s="1">
        <v>14</v>
      </c>
      <c r="L2187" s="1">
        <v>9</v>
      </c>
      <c r="M2187" s="1">
        <v>30</v>
      </c>
      <c r="N2187" s="1">
        <v>0</v>
      </c>
      <c r="O2187" s="18">
        <v>34</v>
      </c>
    </row>
    <row r="2188" spans="3:15" x14ac:dyDescent="0.25">
      <c r="C2188" s="112"/>
      <c r="D2188" s="109"/>
      <c r="E2188" s="9" t="s">
        <v>44</v>
      </c>
      <c r="F2188" s="12"/>
      <c r="G2188" s="13">
        <v>19</v>
      </c>
      <c r="H2188" s="24">
        <v>0</v>
      </c>
      <c r="I2188" s="3">
        <v>3</v>
      </c>
      <c r="J2188" s="3">
        <v>0</v>
      </c>
      <c r="K2188" s="3">
        <v>4</v>
      </c>
      <c r="L2188" s="3">
        <v>3</v>
      </c>
      <c r="M2188" s="3">
        <v>9</v>
      </c>
      <c r="N2188" s="3">
        <v>0</v>
      </c>
      <c r="O2188" s="26">
        <v>10</v>
      </c>
    </row>
    <row r="2189" spans="3:15" ht="25.2" x14ac:dyDescent="0.25">
      <c r="C2189" s="112"/>
      <c r="D2189" s="109"/>
      <c r="E2189" s="9" t="s">
        <v>45</v>
      </c>
      <c r="F2189" s="12"/>
      <c r="G2189" s="13">
        <v>30</v>
      </c>
      <c r="H2189" s="24">
        <v>0</v>
      </c>
      <c r="I2189" s="3">
        <v>1</v>
      </c>
      <c r="J2189" s="3">
        <v>1</v>
      </c>
      <c r="K2189" s="3">
        <v>5</v>
      </c>
      <c r="L2189" s="3">
        <v>2</v>
      </c>
      <c r="M2189" s="3">
        <v>21</v>
      </c>
      <c r="N2189" s="3">
        <v>0</v>
      </c>
      <c r="O2189" s="26">
        <v>9</v>
      </c>
    </row>
    <row r="2190" spans="3:15" x14ac:dyDescent="0.25">
      <c r="C2190" s="112"/>
      <c r="D2190" s="109"/>
      <c r="E2190" s="9" t="s">
        <v>38</v>
      </c>
      <c r="F2190" s="12"/>
      <c r="G2190" s="13">
        <v>23</v>
      </c>
      <c r="H2190" s="24">
        <v>1</v>
      </c>
      <c r="I2190" s="3">
        <v>1</v>
      </c>
      <c r="J2190" s="3">
        <v>0</v>
      </c>
      <c r="K2190" s="3">
        <v>5</v>
      </c>
      <c r="L2190" s="3">
        <v>4</v>
      </c>
      <c r="M2190" s="3">
        <v>12</v>
      </c>
      <c r="N2190" s="3">
        <v>0</v>
      </c>
      <c r="O2190" s="26">
        <v>11</v>
      </c>
    </row>
    <row r="2191" spans="3:15" ht="25.2" x14ac:dyDescent="0.25">
      <c r="C2191" s="112"/>
      <c r="D2191" s="108" t="s">
        <v>23</v>
      </c>
      <c r="E2191" s="10" t="s">
        <v>40</v>
      </c>
      <c r="F2191" s="11"/>
      <c r="G2191" s="14">
        <v>202</v>
      </c>
      <c r="H2191" s="25">
        <v>1</v>
      </c>
      <c r="I2191" s="4">
        <v>2</v>
      </c>
      <c r="J2191" s="4">
        <v>0</v>
      </c>
      <c r="K2191" s="4">
        <v>18</v>
      </c>
      <c r="L2191" s="4">
        <v>22</v>
      </c>
      <c r="M2191" s="4">
        <v>158</v>
      </c>
      <c r="N2191" s="4">
        <v>1</v>
      </c>
      <c r="O2191" s="27">
        <v>43</v>
      </c>
    </row>
    <row r="2192" spans="3:15" ht="25.2" x14ac:dyDescent="0.25">
      <c r="C2192" s="112"/>
      <c r="D2192" s="109"/>
      <c r="E2192" s="9" t="s">
        <v>41</v>
      </c>
      <c r="F2192" s="12"/>
      <c r="G2192" s="8">
        <v>253</v>
      </c>
      <c r="H2192" s="16">
        <v>6</v>
      </c>
      <c r="I2192" s="1">
        <v>11</v>
      </c>
      <c r="J2192" s="1">
        <v>1</v>
      </c>
      <c r="K2192" s="1">
        <v>22</v>
      </c>
      <c r="L2192" s="1">
        <v>20</v>
      </c>
      <c r="M2192" s="1">
        <v>191</v>
      </c>
      <c r="N2192" s="1">
        <v>2</v>
      </c>
      <c r="O2192" s="18">
        <v>60</v>
      </c>
    </row>
    <row r="2193" spans="3:15" x14ac:dyDescent="0.25">
      <c r="C2193" s="112"/>
      <c r="D2193" s="109"/>
      <c r="E2193" s="9" t="s">
        <v>42</v>
      </c>
      <c r="F2193" s="12"/>
      <c r="G2193" s="13">
        <v>11</v>
      </c>
      <c r="H2193" s="24">
        <v>0</v>
      </c>
      <c r="I2193" s="3">
        <v>0</v>
      </c>
      <c r="J2193" s="3">
        <v>1</v>
      </c>
      <c r="K2193" s="3">
        <v>3</v>
      </c>
      <c r="L2193" s="3">
        <v>1</v>
      </c>
      <c r="M2193" s="3">
        <v>6</v>
      </c>
      <c r="N2193" s="3">
        <v>0</v>
      </c>
      <c r="O2193" s="26">
        <v>5</v>
      </c>
    </row>
    <row r="2194" spans="3:15" x14ac:dyDescent="0.25">
      <c r="C2194" s="112"/>
      <c r="D2194" s="109"/>
      <c r="E2194" s="9" t="s">
        <v>43</v>
      </c>
      <c r="F2194" s="12"/>
      <c r="G2194" s="8">
        <v>98</v>
      </c>
      <c r="H2194" s="16">
        <v>1</v>
      </c>
      <c r="I2194" s="1">
        <v>2</v>
      </c>
      <c r="J2194" s="1">
        <v>1</v>
      </c>
      <c r="K2194" s="1">
        <v>12</v>
      </c>
      <c r="L2194" s="1">
        <v>16</v>
      </c>
      <c r="M2194" s="1">
        <v>66</v>
      </c>
      <c r="N2194" s="1">
        <v>0</v>
      </c>
      <c r="O2194" s="18">
        <v>32</v>
      </c>
    </row>
    <row r="2195" spans="3:15" x14ac:dyDescent="0.25">
      <c r="C2195" s="112"/>
      <c r="D2195" s="109"/>
      <c r="E2195" s="9" t="s">
        <v>44</v>
      </c>
      <c r="F2195" s="12"/>
      <c r="G2195" s="13">
        <v>31</v>
      </c>
      <c r="H2195" s="24">
        <v>0</v>
      </c>
      <c r="I2195" s="3">
        <v>2</v>
      </c>
      <c r="J2195" s="3">
        <v>0</v>
      </c>
      <c r="K2195" s="3">
        <v>3</v>
      </c>
      <c r="L2195" s="3">
        <v>6</v>
      </c>
      <c r="M2195" s="3">
        <v>20</v>
      </c>
      <c r="N2195" s="3">
        <v>0</v>
      </c>
      <c r="O2195" s="26">
        <v>11</v>
      </c>
    </row>
    <row r="2196" spans="3:15" ht="25.2" x14ac:dyDescent="0.25">
      <c r="C2196" s="112"/>
      <c r="D2196" s="109"/>
      <c r="E2196" s="9" t="s">
        <v>45</v>
      </c>
      <c r="F2196" s="12"/>
      <c r="G2196" s="13">
        <v>23</v>
      </c>
      <c r="H2196" s="24">
        <v>0</v>
      </c>
      <c r="I2196" s="3">
        <v>2</v>
      </c>
      <c r="J2196" s="3">
        <v>0</v>
      </c>
      <c r="K2196" s="3">
        <v>1</v>
      </c>
      <c r="L2196" s="3">
        <v>4</v>
      </c>
      <c r="M2196" s="3">
        <v>16</v>
      </c>
      <c r="N2196" s="3">
        <v>0</v>
      </c>
      <c r="O2196" s="26">
        <v>7</v>
      </c>
    </row>
    <row r="2197" spans="3:15" x14ac:dyDescent="0.25">
      <c r="C2197" s="112"/>
      <c r="D2197" s="109"/>
      <c r="E2197" s="9" t="s">
        <v>38</v>
      </c>
      <c r="F2197" s="12"/>
      <c r="G2197" s="13">
        <v>14</v>
      </c>
      <c r="H2197" s="24">
        <v>0</v>
      </c>
      <c r="I2197" s="3">
        <v>1</v>
      </c>
      <c r="J2197" s="3">
        <v>0</v>
      </c>
      <c r="K2197" s="3">
        <v>1</v>
      </c>
      <c r="L2197" s="3">
        <v>2</v>
      </c>
      <c r="M2197" s="3">
        <v>10</v>
      </c>
      <c r="N2197" s="3">
        <v>0</v>
      </c>
      <c r="O2197" s="26">
        <v>4</v>
      </c>
    </row>
    <row r="2198" spans="3:15" x14ac:dyDescent="0.25">
      <c r="C2198" s="108" t="s">
        <v>46</v>
      </c>
      <c r="D2198" s="106" t="s">
        <v>21</v>
      </c>
      <c r="E2198" s="10" t="s">
        <v>47</v>
      </c>
      <c r="F2198" s="11"/>
      <c r="G2198" s="14">
        <v>815</v>
      </c>
      <c r="H2198" s="25">
        <v>16</v>
      </c>
      <c r="I2198" s="4">
        <v>42</v>
      </c>
      <c r="J2198" s="4">
        <v>10</v>
      </c>
      <c r="K2198" s="4">
        <v>87</v>
      </c>
      <c r="L2198" s="4">
        <v>71</v>
      </c>
      <c r="M2198" s="4">
        <v>582</v>
      </c>
      <c r="N2198" s="4">
        <v>7</v>
      </c>
      <c r="O2198" s="27">
        <v>226</v>
      </c>
    </row>
    <row r="2199" spans="3:15" ht="25.2" x14ac:dyDescent="0.25">
      <c r="C2199" s="112"/>
      <c r="D2199" s="107"/>
      <c r="E2199" s="9" t="s">
        <v>48</v>
      </c>
      <c r="F2199" s="12"/>
      <c r="G2199" s="8">
        <v>86</v>
      </c>
      <c r="H2199" s="16">
        <v>0</v>
      </c>
      <c r="I2199" s="1">
        <v>3</v>
      </c>
      <c r="J2199" s="1">
        <v>0</v>
      </c>
      <c r="K2199" s="1">
        <v>8</v>
      </c>
      <c r="L2199" s="1">
        <v>8</v>
      </c>
      <c r="M2199" s="1">
        <v>67</v>
      </c>
      <c r="N2199" s="1">
        <v>0</v>
      </c>
      <c r="O2199" s="18">
        <v>19</v>
      </c>
    </row>
    <row r="2200" spans="3:15" x14ac:dyDescent="0.25">
      <c r="C2200" s="112"/>
      <c r="D2200" s="107"/>
      <c r="E2200" s="9" t="s">
        <v>49</v>
      </c>
      <c r="F2200" s="12"/>
      <c r="G2200" s="13">
        <v>46</v>
      </c>
      <c r="H2200" s="24">
        <v>1</v>
      </c>
      <c r="I2200" s="3">
        <v>0</v>
      </c>
      <c r="J2200" s="3">
        <v>2</v>
      </c>
      <c r="K2200" s="3">
        <v>8</v>
      </c>
      <c r="L2200" s="3">
        <v>4</v>
      </c>
      <c r="M2200" s="3">
        <v>31</v>
      </c>
      <c r="N2200" s="3">
        <v>0</v>
      </c>
      <c r="O2200" s="26">
        <v>15</v>
      </c>
    </row>
    <row r="2201" spans="3:15" ht="25.2" x14ac:dyDescent="0.25">
      <c r="C2201" s="112"/>
      <c r="D2201" s="107"/>
      <c r="E2201" s="9" t="s">
        <v>50</v>
      </c>
      <c r="F2201" s="12"/>
      <c r="G2201" s="8">
        <v>95</v>
      </c>
      <c r="H2201" s="16">
        <v>0</v>
      </c>
      <c r="I2201" s="1">
        <v>4</v>
      </c>
      <c r="J2201" s="1">
        <v>0</v>
      </c>
      <c r="K2201" s="1">
        <v>8</v>
      </c>
      <c r="L2201" s="1">
        <v>15</v>
      </c>
      <c r="M2201" s="1">
        <v>68</v>
      </c>
      <c r="N2201" s="1">
        <v>0</v>
      </c>
      <c r="O2201" s="18">
        <v>27</v>
      </c>
    </row>
    <row r="2202" spans="3:15" ht="25.2" x14ac:dyDescent="0.25">
      <c r="C2202" s="112"/>
      <c r="D2202" s="107"/>
      <c r="E2202" s="9" t="s">
        <v>51</v>
      </c>
      <c r="F2202" s="12"/>
      <c r="G2202" s="13">
        <v>30</v>
      </c>
      <c r="H2202" s="24">
        <v>0</v>
      </c>
      <c r="I2202" s="3">
        <v>0</v>
      </c>
      <c r="J2202" s="3">
        <v>0</v>
      </c>
      <c r="K2202" s="3">
        <v>1</v>
      </c>
      <c r="L2202" s="3">
        <v>3</v>
      </c>
      <c r="M2202" s="3">
        <v>26</v>
      </c>
      <c r="N2202" s="3">
        <v>0</v>
      </c>
      <c r="O2202" s="26">
        <v>4</v>
      </c>
    </row>
    <row r="2203" spans="3:15" x14ac:dyDescent="0.25">
      <c r="C2203" s="112"/>
      <c r="D2203" s="107"/>
      <c r="E2203" s="9" t="s">
        <v>52</v>
      </c>
      <c r="F2203" s="12"/>
      <c r="G2203" s="13">
        <v>8</v>
      </c>
      <c r="H2203" s="24">
        <v>0</v>
      </c>
      <c r="I2203" s="3">
        <v>0</v>
      </c>
      <c r="J2203" s="3">
        <v>0</v>
      </c>
      <c r="K2203" s="3">
        <v>0</v>
      </c>
      <c r="L2203" s="3">
        <v>0</v>
      </c>
      <c r="M2203" s="3">
        <v>8</v>
      </c>
      <c r="N2203" s="3">
        <v>0</v>
      </c>
      <c r="O2203" s="26">
        <v>0</v>
      </c>
    </row>
    <row r="2204" spans="3:15" x14ac:dyDescent="0.25">
      <c r="C2204" s="112"/>
      <c r="D2204" s="107"/>
      <c r="E2204" s="9" t="s">
        <v>53</v>
      </c>
      <c r="F2204" s="12"/>
      <c r="G2204" s="13">
        <v>23</v>
      </c>
      <c r="H2204" s="24">
        <v>0</v>
      </c>
      <c r="I2204" s="3">
        <v>1</v>
      </c>
      <c r="J2204" s="3">
        <v>0</v>
      </c>
      <c r="K2204" s="3">
        <v>4</v>
      </c>
      <c r="L2204" s="3">
        <v>1</v>
      </c>
      <c r="M2204" s="3">
        <v>17</v>
      </c>
      <c r="N2204" s="3">
        <v>0</v>
      </c>
      <c r="O2204" s="26">
        <v>6</v>
      </c>
    </row>
    <row r="2205" spans="3:15" x14ac:dyDescent="0.25">
      <c r="C2205" s="112"/>
      <c r="D2205" s="107"/>
      <c r="E2205" s="9" t="s">
        <v>38</v>
      </c>
      <c r="F2205" s="12"/>
      <c r="G2205" s="13">
        <v>1</v>
      </c>
      <c r="H2205" s="24">
        <v>0</v>
      </c>
      <c r="I2205" s="3">
        <v>0</v>
      </c>
      <c r="J2205" s="3">
        <v>0</v>
      </c>
      <c r="K2205" s="3">
        <v>0</v>
      </c>
      <c r="L2205" s="3">
        <v>0</v>
      </c>
      <c r="M2205" s="3">
        <v>1</v>
      </c>
      <c r="N2205" s="3">
        <v>0</v>
      </c>
      <c r="O2205" s="26">
        <v>0</v>
      </c>
    </row>
    <row r="2206" spans="3:15" x14ac:dyDescent="0.25">
      <c r="C2206" s="112"/>
      <c r="D2206" s="107"/>
      <c r="E2206" s="9" t="s">
        <v>54</v>
      </c>
      <c r="F2206" s="12"/>
      <c r="G2206" s="8">
        <v>901</v>
      </c>
      <c r="H2206" s="16">
        <v>16</v>
      </c>
      <c r="I2206" s="1">
        <v>45</v>
      </c>
      <c r="J2206" s="1">
        <v>10</v>
      </c>
      <c r="K2206" s="1">
        <v>95</v>
      </c>
      <c r="L2206" s="1">
        <v>79</v>
      </c>
      <c r="M2206" s="1">
        <v>649</v>
      </c>
      <c r="N2206" s="1">
        <v>7</v>
      </c>
      <c r="O2206" s="18">
        <v>245</v>
      </c>
    </row>
    <row r="2207" spans="3:15" x14ac:dyDescent="0.25">
      <c r="C2207" s="112"/>
      <c r="D2207" s="107"/>
      <c r="E2207" s="9" t="s">
        <v>55</v>
      </c>
      <c r="F2207" s="12"/>
      <c r="G2207" s="8">
        <v>171</v>
      </c>
      <c r="H2207" s="16">
        <v>1</v>
      </c>
      <c r="I2207" s="1">
        <v>4</v>
      </c>
      <c r="J2207" s="1">
        <v>2</v>
      </c>
      <c r="K2207" s="1">
        <v>17</v>
      </c>
      <c r="L2207" s="1">
        <v>22</v>
      </c>
      <c r="M2207" s="1">
        <v>125</v>
      </c>
      <c r="N2207" s="1">
        <v>0</v>
      </c>
      <c r="O2207" s="18">
        <v>46</v>
      </c>
    </row>
    <row r="2208" spans="3:15" x14ac:dyDescent="0.25">
      <c r="C2208" s="108" t="s">
        <v>56</v>
      </c>
      <c r="D2208" s="106" t="s">
        <v>21</v>
      </c>
      <c r="E2208" s="10" t="s">
        <v>57</v>
      </c>
      <c r="F2208" s="11"/>
      <c r="G2208" s="14">
        <v>465</v>
      </c>
      <c r="H2208" s="25">
        <v>5</v>
      </c>
      <c r="I2208" s="4">
        <v>21</v>
      </c>
      <c r="J2208" s="4">
        <v>5</v>
      </c>
      <c r="K2208" s="4">
        <v>52</v>
      </c>
      <c r="L2208" s="4">
        <v>39</v>
      </c>
      <c r="M2208" s="4">
        <v>338</v>
      </c>
      <c r="N2208" s="4">
        <v>5</v>
      </c>
      <c r="O2208" s="27">
        <v>122</v>
      </c>
    </row>
    <row r="2209" spans="2:15" x14ac:dyDescent="0.25">
      <c r="C2209" s="112"/>
      <c r="D2209" s="107"/>
      <c r="E2209" s="9" t="s">
        <v>58</v>
      </c>
      <c r="F2209" s="12"/>
      <c r="G2209" s="8">
        <v>396</v>
      </c>
      <c r="H2209" s="16">
        <v>3</v>
      </c>
      <c r="I2209" s="1">
        <v>17</v>
      </c>
      <c r="J2209" s="1">
        <v>5</v>
      </c>
      <c r="K2209" s="1">
        <v>40</v>
      </c>
      <c r="L2209" s="1">
        <v>43</v>
      </c>
      <c r="M2209" s="1">
        <v>287</v>
      </c>
      <c r="N2209" s="1">
        <v>1</v>
      </c>
      <c r="O2209" s="18">
        <v>108</v>
      </c>
    </row>
    <row r="2210" spans="2:15" x14ac:dyDescent="0.25">
      <c r="C2210" s="112"/>
      <c r="D2210" s="107"/>
      <c r="E2210" s="9" t="s">
        <v>59</v>
      </c>
      <c r="F2210" s="12"/>
      <c r="G2210" s="8">
        <v>90</v>
      </c>
      <c r="H2210" s="16">
        <v>0</v>
      </c>
      <c r="I2210" s="1">
        <v>3</v>
      </c>
      <c r="J2210" s="1">
        <v>1</v>
      </c>
      <c r="K2210" s="1">
        <v>10</v>
      </c>
      <c r="L2210" s="1">
        <v>9</v>
      </c>
      <c r="M2210" s="1">
        <v>66</v>
      </c>
      <c r="N2210" s="1">
        <v>1</v>
      </c>
      <c r="O2210" s="18">
        <v>23</v>
      </c>
    </row>
    <row r="2211" spans="2:15" x14ac:dyDescent="0.25">
      <c r="C2211" s="112"/>
      <c r="D2211" s="107"/>
      <c r="E2211" s="9" t="s">
        <v>60</v>
      </c>
      <c r="F2211" s="12"/>
      <c r="G2211" s="8">
        <v>153</v>
      </c>
      <c r="H2211" s="16">
        <v>9</v>
      </c>
      <c r="I2211" s="1">
        <v>9</v>
      </c>
      <c r="J2211" s="1">
        <v>1</v>
      </c>
      <c r="K2211" s="1">
        <v>14</v>
      </c>
      <c r="L2211" s="1">
        <v>11</v>
      </c>
      <c r="M2211" s="1">
        <v>109</v>
      </c>
      <c r="N2211" s="1">
        <v>0</v>
      </c>
      <c r="O2211" s="18">
        <v>44</v>
      </c>
    </row>
    <row r="2212" spans="2:15" x14ac:dyDescent="0.25">
      <c r="C2212" s="108" t="s">
        <v>61</v>
      </c>
      <c r="D2212" s="106" t="s">
        <v>21</v>
      </c>
      <c r="E2212" s="10" t="s">
        <v>62</v>
      </c>
      <c r="F2212" s="11"/>
      <c r="G2212" s="14">
        <v>205</v>
      </c>
      <c r="H2212" s="25">
        <v>1</v>
      </c>
      <c r="I2212" s="4">
        <v>12</v>
      </c>
      <c r="J2212" s="4">
        <v>2</v>
      </c>
      <c r="K2212" s="4">
        <v>22</v>
      </c>
      <c r="L2212" s="4">
        <v>22</v>
      </c>
      <c r="M2212" s="4">
        <v>143</v>
      </c>
      <c r="N2212" s="4">
        <v>3</v>
      </c>
      <c r="O2212" s="27">
        <v>59</v>
      </c>
    </row>
    <row r="2213" spans="2:15" x14ac:dyDescent="0.25">
      <c r="C2213" s="109"/>
      <c r="D2213" s="107"/>
      <c r="E2213" s="9" t="s">
        <v>63</v>
      </c>
      <c r="F2213" s="12"/>
      <c r="G2213" s="8">
        <v>256</v>
      </c>
      <c r="H2213" s="16">
        <v>7</v>
      </c>
      <c r="I2213" s="1">
        <v>11</v>
      </c>
      <c r="J2213" s="1">
        <v>2</v>
      </c>
      <c r="K2213" s="1">
        <v>25</v>
      </c>
      <c r="L2213" s="1">
        <v>28</v>
      </c>
      <c r="M2213" s="1">
        <v>182</v>
      </c>
      <c r="N2213" s="1">
        <v>1</v>
      </c>
      <c r="O2213" s="18">
        <v>73</v>
      </c>
    </row>
    <row r="2214" spans="2:15" x14ac:dyDescent="0.25">
      <c r="C2214" s="109"/>
      <c r="D2214" s="107"/>
      <c r="E2214" s="9" t="s">
        <v>64</v>
      </c>
      <c r="F2214" s="12"/>
      <c r="G2214" s="8">
        <v>404</v>
      </c>
      <c r="H2214" s="16">
        <v>3</v>
      </c>
      <c r="I2214" s="1">
        <v>14</v>
      </c>
      <c r="J2214" s="1">
        <v>6</v>
      </c>
      <c r="K2214" s="1">
        <v>48</v>
      </c>
      <c r="L2214" s="1">
        <v>29</v>
      </c>
      <c r="M2214" s="1">
        <v>304</v>
      </c>
      <c r="N2214" s="1">
        <v>0</v>
      </c>
      <c r="O2214" s="18">
        <v>100</v>
      </c>
    </row>
    <row r="2215" spans="2:15" x14ac:dyDescent="0.25">
      <c r="C2215" s="113"/>
      <c r="D2215" s="110"/>
      <c r="E2215" s="56" t="s">
        <v>65</v>
      </c>
      <c r="F2215" s="48"/>
      <c r="G2215" s="61">
        <v>239</v>
      </c>
      <c r="H2215" s="65">
        <v>6</v>
      </c>
      <c r="I2215" s="35">
        <v>13</v>
      </c>
      <c r="J2215" s="35">
        <v>2</v>
      </c>
      <c r="K2215" s="35">
        <v>21</v>
      </c>
      <c r="L2215" s="35">
        <v>23</v>
      </c>
      <c r="M2215" s="35">
        <v>171</v>
      </c>
      <c r="N2215" s="35">
        <v>3</v>
      </c>
      <c r="O2215" s="66">
        <v>65</v>
      </c>
    </row>
    <row r="2217" spans="2:15" x14ac:dyDescent="0.25">
      <c r="B2217" s="54" t="str">
        <f xml:space="preserve"> HYPERLINK("#'目次'!B33", "[27]")</f>
        <v>[27]</v>
      </c>
      <c r="C2217" s="42" t="s">
        <v>359</v>
      </c>
    </row>
    <row r="2220" spans="2:15" x14ac:dyDescent="0.25">
      <c r="C2220" s="42" t="s">
        <v>14</v>
      </c>
    </row>
    <row r="2221" spans="2:15" ht="50.4" x14ac:dyDescent="0.25">
      <c r="C2221" s="102"/>
      <c r="D2221" s="103"/>
      <c r="E2221" s="103"/>
      <c r="F2221" s="103"/>
      <c r="G2221" s="53" t="s">
        <v>15</v>
      </c>
      <c r="H2221" s="50" t="s">
        <v>350</v>
      </c>
      <c r="I2221" s="21" t="s">
        <v>351</v>
      </c>
      <c r="J2221" s="21" t="s">
        <v>352</v>
      </c>
      <c r="K2221" s="21" t="s">
        <v>353</v>
      </c>
      <c r="L2221" s="21" t="s">
        <v>354</v>
      </c>
      <c r="M2221" s="21" t="s">
        <v>360</v>
      </c>
      <c r="N2221" s="21" t="s">
        <v>38</v>
      </c>
      <c r="O2221" s="57" t="s">
        <v>361</v>
      </c>
    </row>
    <row r="2222" spans="2:15" x14ac:dyDescent="0.25">
      <c r="C2222" s="104"/>
      <c r="D2222" s="105"/>
      <c r="E2222" s="105"/>
      <c r="F2222" s="105"/>
      <c r="G2222" s="47"/>
      <c r="H2222" s="60"/>
      <c r="I2222" s="22"/>
      <c r="J2222" s="22"/>
      <c r="K2222" s="22"/>
      <c r="L2222" s="22"/>
      <c r="M2222" s="22"/>
      <c r="N2222" s="22"/>
      <c r="O2222" s="55"/>
    </row>
    <row r="2223" spans="2:15" x14ac:dyDescent="0.25">
      <c r="C2223" s="52"/>
      <c r="D2223" s="49"/>
      <c r="E2223" s="46" t="s">
        <v>15</v>
      </c>
      <c r="F2223" s="51"/>
      <c r="G2223" s="59">
        <v>1104</v>
      </c>
      <c r="H2223" s="31">
        <v>14</v>
      </c>
      <c r="I2223" s="31">
        <v>99</v>
      </c>
      <c r="J2223" s="31">
        <v>154</v>
      </c>
      <c r="K2223" s="31">
        <v>734</v>
      </c>
      <c r="L2223" s="31">
        <v>49</v>
      </c>
      <c r="M2223" s="31">
        <v>43</v>
      </c>
      <c r="N2223" s="31">
        <v>11</v>
      </c>
      <c r="O2223" s="67">
        <v>1050</v>
      </c>
    </row>
    <row r="2224" spans="2:15" x14ac:dyDescent="0.25">
      <c r="C2224" s="111" t="s">
        <v>20</v>
      </c>
      <c r="D2224" s="106" t="s">
        <v>21</v>
      </c>
      <c r="E2224" s="10" t="s">
        <v>22</v>
      </c>
      <c r="F2224" s="11"/>
      <c r="G2224" s="14">
        <v>543</v>
      </c>
      <c r="H2224" s="25">
        <v>7</v>
      </c>
      <c r="I2224" s="4">
        <v>63</v>
      </c>
      <c r="J2224" s="4">
        <v>89</v>
      </c>
      <c r="K2224" s="4">
        <v>355</v>
      </c>
      <c r="L2224" s="4">
        <v>6</v>
      </c>
      <c r="M2224" s="4">
        <v>20</v>
      </c>
      <c r="N2224" s="4">
        <v>3</v>
      </c>
      <c r="O2224" s="27">
        <v>520</v>
      </c>
    </row>
    <row r="2225" spans="3:15" x14ac:dyDescent="0.25">
      <c r="C2225" s="112"/>
      <c r="D2225" s="107"/>
      <c r="E2225" s="9" t="s">
        <v>23</v>
      </c>
      <c r="F2225" s="12"/>
      <c r="G2225" s="8">
        <v>561</v>
      </c>
      <c r="H2225" s="16">
        <v>7</v>
      </c>
      <c r="I2225" s="1">
        <v>36</v>
      </c>
      <c r="J2225" s="1">
        <v>65</v>
      </c>
      <c r="K2225" s="1">
        <v>379</v>
      </c>
      <c r="L2225" s="1">
        <v>43</v>
      </c>
      <c r="M2225" s="1">
        <v>23</v>
      </c>
      <c r="N2225" s="1">
        <v>8</v>
      </c>
      <c r="O2225" s="18">
        <v>530</v>
      </c>
    </row>
    <row r="2226" spans="3:15" x14ac:dyDescent="0.25">
      <c r="C2226" s="108" t="s">
        <v>24</v>
      </c>
      <c r="D2226" s="108" t="s">
        <v>25</v>
      </c>
      <c r="E2226" s="10" t="s">
        <v>26</v>
      </c>
      <c r="F2226" s="11"/>
      <c r="G2226" s="14">
        <v>261</v>
      </c>
      <c r="H2226" s="25">
        <v>4</v>
      </c>
      <c r="I2226" s="4">
        <v>14</v>
      </c>
      <c r="J2226" s="4">
        <v>25</v>
      </c>
      <c r="K2226" s="4">
        <v>188</v>
      </c>
      <c r="L2226" s="4">
        <v>16</v>
      </c>
      <c r="M2226" s="4">
        <v>11</v>
      </c>
      <c r="N2226" s="4">
        <v>3</v>
      </c>
      <c r="O2226" s="27">
        <v>247</v>
      </c>
    </row>
    <row r="2227" spans="3:15" x14ac:dyDescent="0.25">
      <c r="C2227" s="112"/>
      <c r="D2227" s="109"/>
      <c r="E2227" s="9" t="s">
        <v>27</v>
      </c>
      <c r="F2227" s="12"/>
      <c r="G2227" s="8">
        <v>267</v>
      </c>
      <c r="H2227" s="16">
        <v>0</v>
      </c>
      <c r="I2227" s="1">
        <v>24</v>
      </c>
      <c r="J2227" s="1">
        <v>32</v>
      </c>
      <c r="K2227" s="1">
        <v>187</v>
      </c>
      <c r="L2227" s="1">
        <v>15</v>
      </c>
      <c r="M2227" s="1">
        <v>6</v>
      </c>
      <c r="N2227" s="1">
        <v>3</v>
      </c>
      <c r="O2227" s="18">
        <v>258</v>
      </c>
    </row>
    <row r="2228" spans="3:15" x14ac:dyDescent="0.25">
      <c r="C2228" s="112"/>
      <c r="D2228" s="109"/>
      <c r="E2228" s="9" t="s">
        <v>28</v>
      </c>
      <c r="F2228" s="12"/>
      <c r="G2228" s="8">
        <v>261</v>
      </c>
      <c r="H2228" s="16">
        <v>3</v>
      </c>
      <c r="I2228" s="1">
        <v>21</v>
      </c>
      <c r="J2228" s="1">
        <v>39</v>
      </c>
      <c r="K2228" s="1">
        <v>175</v>
      </c>
      <c r="L2228" s="1">
        <v>6</v>
      </c>
      <c r="M2228" s="1">
        <v>14</v>
      </c>
      <c r="N2228" s="1">
        <v>3</v>
      </c>
      <c r="O2228" s="18">
        <v>244</v>
      </c>
    </row>
    <row r="2229" spans="3:15" x14ac:dyDescent="0.25">
      <c r="C2229" s="112"/>
      <c r="D2229" s="109"/>
      <c r="E2229" s="9" t="s">
        <v>29</v>
      </c>
      <c r="F2229" s="12"/>
      <c r="G2229" s="8">
        <v>195</v>
      </c>
      <c r="H2229" s="16">
        <v>5</v>
      </c>
      <c r="I2229" s="1">
        <v>29</v>
      </c>
      <c r="J2229" s="1">
        <v>35</v>
      </c>
      <c r="K2229" s="1">
        <v>116</v>
      </c>
      <c r="L2229" s="1">
        <v>6</v>
      </c>
      <c r="M2229" s="1">
        <v>4</v>
      </c>
      <c r="N2229" s="1">
        <v>0</v>
      </c>
      <c r="O2229" s="18">
        <v>191</v>
      </c>
    </row>
    <row r="2230" spans="3:15" x14ac:dyDescent="0.25">
      <c r="C2230" s="112"/>
      <c r="D2230" s="109"/>
      <c r="E2230" s="9" t="s">
        <v>30</v>
      </c>
      <c r="F2230" s="12"/>
      <c r="G2230" s="8">
        <v>120</v>
      </c>
      <c r="H2230" s="16">
        <v>2</v>
      </c>
      <c r="I2230" s="1">
        <v>11</v>
      </c>
      <c r="J2230" s="1">
        <v>23</v>
      </c>
      <c r="K2230" s="1">
        <v>68</v>
      </c>
      <c r="L2230" s="1">
        <v>6</v>
      </c>
      <c r="M2230" s="1">
        <v>8</v>
      </c>
      <c r="N2230" s="1">
        <v>2</v>
      </c>
      <c r="O2230" s="18">
        <v>110</v>
      </c>
    </row>
    <row r="2231" spans="3:15" x14ac:dyDescent="0.25">
      <c r="C2231" s="112"/>
      <c r="D2231" s="109"/>
      <c r="E2231" s="9" t="s">
        <v>31</v>
      </c>
      <c r="F2231" s="12"/>
      <c r="G2231" s="8">
        <v>843</v>
      </c>
      <c r="H2231" s="16">
        <v>10</v>
      </c>
      <c r="I2231" s="1">
        <v>85</v>
      </c>
      <c r="J2231" s="1">
        <v>129</v>
      </c>
      <c r="K2231" s="1">
        <v>546</v>
      </c>
      <c r="L2231" s="1">
        <v>33</v>
      </c>
      <c r="M2231" s="1">
        <v>32</v>
      </c>
      <c r="N2231" s="1">
        <v>8</v>
      </c>
      <c r="O2231" s="18">
        <v>803</v>
      </c>
    </row>
    <row r="2232" spans="3:15" x14ac:dyDescent="0.25">
      <c r="C2232" s="112"/>
      <c r="D2232" s="109"/>
      <c r="E2232" s="9" t="s">
        <v>32</v>
      </c>
      <c r="F2232" s="12"/>
      <c r="G2232" s="8">
        <v>315</v>
      </c>
      <c r="H2232" s="16">
        <v>7</v>
      </c>
      <c r="I2232" s="1">
        <v>40</v>
      </c>
      <c r="J2232" s="1">
        <v>58</v>
      </c>
      <c r="K2232" s="1">
        <v>184</v>
      </c>
      <c r="L2232" s="1">
        <v>12</v>
      </c>
      <c r="M2232" s="1">
        <v>12</v>
      </c>
      <c r="N2232" s="1">
        <v>2</v>
      </c>
      <c r="O2232" s="18">
        <v>301</v>
      </c>
    </row>
    <row r="2233" spans="3:15" x14ac:dyDescent="0.25">
      <c r="C2233" s="112"/>
      <c r="D2233" s="108" t="s">
        <v>22</v>
      </c>
      <c r="E2233" s="10" t="s">
        <v>26</v>
      </c>
      <c r="F2233" s="11"/>
      <c r="G2233" s="14">
        <v>120</v>
      </c>
      <c r="H2233" s="25">
        <v>2</v>
      </c>
      <c r="I2233" s="4">
        <v>7</v>
      </c>
      <c r="J2233" s="4">
        <v>15</v>
      </c>
      <c r="K2233" s="4">
        <v>91</v>
      </c>
      <c r="L2233" s="4">
        <v>1</v>
      </c>
      <c r="M2233" s="4">
        <v>4</v>
      </c>
      <c r="N2233" s="4">
        <v>0</v>
      </c>
      <c r="O2233" s="27">
        <v>116</v>
      </c>
    </row>
    <row r="2234" spans="3:15" x14ac:dyDescent="0.25">
      <c r="C2234" s="112"/>
      <c r="D2234" s="109"/>
      <c r="E2234" s="9" t="s">
        <v>27</v>
      </c>
      <c r="F2234" s="12"/>
      <c r="G2234" s="8">
        <v>159</v>
      </c>
      <c r="H2234" s="16">
        <v>0</v>
      </c>
      <c r="I2234" s="1">
        <v>18</v>
      </c>
      <c r="J2234" s="1">
        <v>22</v>
      </c>
      <c r="K2234" s="1">
        <v>110</v>
      </c>
      <c r="L2234" s="1">
        <v>3</v>
      </c>
      <c r="M2234" s="1">
        <v>5</v>
      </c>
      <c r="N2234" s="1">
        <v>1</v>
      </c>
      <c r="O2234" s="18">
        <v>153</v>
      </c>
    </row>
    <row r="2235" spans="3:15" x14ac:dyDescent="0.25">
      <c r="C2235" s="112"/>
      <c r="D2235" s="109"/>
      <c r="E2235" s="9" t="s">
        <v>28</v>
      </c>
      <c r="F2235" s="12"/>
      <c r="G2235" s="8">
        <v>113</v>
      </c>
      <c r="H2235" s="16">
        <v>2</v>
      </c>
      <c r="I2235" s="1">
        <v>14</v>
      </c>
      <c r="J2235" s="1">
        <v>20</v>
      </c>
      <c r="K2235" s="1">
        <v>69</v>
      </c>
      <c r="L2235" s="1">
        <v>1</v>
      </c>
      <c r="M2235" s="1">
        <v>6</v>
      </c>
      <c r="N2235" s="1">
        <v>1</v>
      </c>
      <c r="O2235" s="18">
        <v>106</v>
      </c>
    </row>
    <row r="2236" spans="3:15" x14ac:dyDescent="0.25">
      <c r="C2236" s="112"/>
      <c r="D2236" s="109"/>
      <c r="E2236" s="9" t="s">
        <v>29</v>
      </c>
      <c r="F2236" s="12"/>
      <c r="G2236" s="8">
        <v>94</v>
      </c>
      <c r="H2236" s="16">
        <v>2</v>
      </c>
      <c r="I2236" s="1">
        <v>18</v>
      </c>
      <c r="J2236" s="1">
        <v>19</v>
      </c>
      <c r="K2236" s="1">
        <v>53</v>
      </c>
      <c r="L2236" s="1">
        <v>1</v>
      </c>
      <c r="M2236" s="1">
        <v>1</v>
      </c>
      <c r="N2236" s="1">
        <v>0</v>
      </c>
      <c r="O2236" s="18">
        <v>93</v>
      </c>
    </row>
    <row r="2237" spans="3:15" x14ac:dyDescent="0.25">
      <c r="C2237" s="112"/>
      <c r="D2237" s="109"/>
      <c r="E2237" s="9" t="s">
        <v>30</v>
      </c>
      <c r="F2237" s="12"/>
      <c r="G2237" s="8">
        <v>57</v>
      </c>
      <c r="H2237" s="16">
        <v>1</v>
      </c>
      <c r="I2237" s="1">
        <v>6</v>
      </c>
      <c r="J2237" s="1">
        <v>13</v>
      </c>
      <c r="K2237" s="1">
        <v>32</v>
      </c>
      <c r="L2237" s="1">
        <v>0</v>
      </c>
      <c r="M2237" s="1">
        <v>4</v>
      </c>
      <c r="N2237" s="1">
        <v>1</v>
      </c>
      <c r="O2237" s="18">
        <v>52</v>
      </c>
    </row>
    <row r="2238" spans="3:15" x14ac:dyDescent="0.25">
      <c r="C2238" s="112"/>
      <c r="D2238" s="109"/>
      <c r="E2238" s="9" t="s">
        <v>31</v>
      </c>
      <c r="F2238" s="12"/>
      <c r="G2238" s="8">
        <v>423</v>
      </c>
      <c r="H2238" s="16">
        <v>5</v>
      </c>
      <c r="I2238" s="1">
        <v>56</v>
      </c>
      <c r="J2238" s="1">
        <v>74</v>
      </c>
      <c r="K2238" s="1">
        <v>264</v>
      </c>
      <c r="L2238" s="1">
        <v>5</v>
      </c>
      <c r="M2238" s="1">
        <v>16</v>
      </c>
      <c r="N2238" s="1">
        <v>3</v>
      </c>
      <c r="O2238" s="18">
        <v>404</v>
      </c>
    </row>
    <row r="2239" spans="3:15" x14ac:dyDescent="0.25">
      <c r="C2239" s="112"/>
      <c r="D2239" s="109"/>
      <c r="E2239" s="9" t="s">
        <v>32</v>
      </c>
      <c r="F2239" s="12"/>
      <c r="G2239" s="8">
        <v>151</v>
      </c>
      <c r="H2239" s="16">
        <v>3</v>
      </c>
      <c r="I2239" s="1">
        <v>24</v>
      </c>
      <c r="J2239" s="1">
        <v>32</v>
      </c>
      <c r="K2239" s="1">
        <v>85</v>
      </c>
      <c r="L2239" s="1">
        <v>1</v>
      </c>
      <c r="M2239" s="1">
        <v>5</v>
      </c>
      <c r="N2239" s="1">
        <v>1</v>
      </c>
      <c r="O2239" s="18">
        <v>145</v>
      </c>
    </row>
    <row r="2240" spans="3:15" x14ac:dyDescent="0.25">
      <c r="C2240" s="112"/>
      <c r="D2240" s="108" t="s">
        <v>23</v>
      </c>
      <c r="E2240" s="10" t="s">
        <v>26</v>
      </c>
      <c r="F2240" s="11"/>
      <c r="G2240" s="14">
        <v>141</v>
      </c>
      <c r="H2240" s="25">
        <v>2</v>
      </c>
      <c r="I2240" s="4">
        <v>7</v>
      </c>
      <c r="J2240" s="4">
        <v>10</v>
      </c>
      <c r="K2240" s="4">
        <v>97</v>
      </c>
      <c r="L2240" s="4">
        <v>15</v>
      </c>
      <c r="M2240" s="4">
        <v>7</v>
      </c>
      <c r="N2240" s="4">
        <v>3</v>
      </c>
      <c r="O2240" s="27">
        <v>131</v>
      </c>
    </row>
    <row r="2241" spans="3:15" x14ac:dyDescent="0.25">
      <c r="C2241" s="112"/>
      <c r="D2241" s="109"/>
      <c r="E2241" s="9" t="s">
        <v>27</v>
      </c>
      <c r="F2241" s="12"/>
      <c r="G2241" s="8">
        <v>108</v>
      </c>
      <c r="H2241" s="16">
        <v>0</v>
      </c>
      <c r="I2241" s="1">
        <v>6</v>
      </c>
      <c r="J2241" s="1">
        <v>10</v>
      </c>
      <c r="K2241" s="1">
        <v>77</v>
      </c>
      <c r="L2241" s="1">
        <v>12</v>
      </c>
      <c r="M2241" s="1">
        <v>1</v>
      </c>
      <c r="N2241" s="1">
        <v>2</v>
      </c>
      <c r="O2241" s="18">
        <v>105</v>
      </c>
    </row>
    <row r="2242" spans="3:15" x14ac:dyDescent="0.25">
      <c r="C2242" s="112"/>
      <c r="D2242" s="109"/>
      <c r="E2242" s="9" t="s">
        <v>28</v>
      </c>
      <c r="F2242" s="12"/>
      <c r="G2242" s="8">
        <v>148</v>
      </c>
      <c r="H2242" s="16">
        <v>1</v>
      </c>
      <c r="I2242" s="1">
        <v>7</v>
      </c>
      <c r="J2242" s="1">
        <v>19</v>
      </c>
      <c r="K2242" s="1">
        <v>106</v>
      </c>
      <c r="L2242" s="1">
        <v>5</v>
      </c>
      <c r="M2242" s="1">
        <v>8</v>
      </c>
      <c r="N2242" s="1">
        <v>2</v>
      </c>
      <c r="O2242" s="18">
        <v>138</v>
      </c>
    </row>
    <row r="2243" spans="3:15" x14ac:dyDescent="0.25">
      <c r="C2243" s="112"/>
      <c r="D2243" s="109"/>
      <c r="E2243" s="9" t="s">
        <v>29</v>
      </c>
      <c r="F2243" s="12"/>
      <c r="G2243" s="8">
        <v>101</v>
      </c>
      <c r="H2243" s="16">
        <v>3</v>
      </c>
      <c r="I2243" s="1">
        <v>11</v>
      </c>
      <c r="J2243" s="1">
        <v>16</v>
      </c>
      <c r="K2243" s="1">
        <v>63</v>
      </c>
      <c r="L2243" s="1">
        <v>5</v>
      </c>
      <c r="M2243" s="1">
        <v>3</v>
      </c>
      <c r="N2243" s="1">
        <v>0</v>
      </c>
      <c r="O2243" s="18">
        <v>98</v>
      </c>
    </row>
    <row r="2244" spans="3:15" x14ac:dyDescent="0.25">
      <c r="C2244" s="112"/>
      <c r="D2244" s="109"/>
      <c r="E2244" s="9" t="s">
        <v>30</v>
      </c>
      <c r="F2244" s="12"/>
      <c r="G2244" s="8">
        <v>63</v>
      </c>
      <c r="H2244" s="16">
        <v>1</v>
      </c>
      <c r="I2244" s="1">
        <v>5</v>
      </c>
      <c r="J2244" s="1">
        <v>10</v>
      </c>
      <c r="K2244" s="1">
        <v>36</v>
      </c>
      <c r="L2244" s="1">
        <v>6</v>
      </c>
      <c r="M2244" s="1">
        <v>4</v>
      </c>
      <c r="N2244" s="1">
        <v>1</v>
      </c>
      <c r="O2244" s="18">
        <v>58</v>
      </c>
    </row>
    <row r="2245" spans="3:15" x14ac:dyDescent="0.25">
      <c r="C2245" s="112"/>
      <c r="D2245" s="109"/>
      <c r="E2245" s="9" t="s">
        <v>31</v>
      </c>
      <c r="F2245" s="12"/>
      <c r="G2245" s="8">
        <v>420</v>
      </c>
      <c r="H2245" s="16">
        <v>5</v>
      </c>
      <c r="I2245" s="1">
        <v>29</v>
      </c>
      <c r="J2245" s="1">
        <v>55</v>
      </c>
      <c r="K2245" s="1">
        <v>282</v>
      </c>
      <c r="L2245" s="1">
        <v>28</v>
      </c>
      <c r="M2245" s="1">
        <v>16</v>
      </c>
      <c r="N2245" s="1">
        <v>5</v>
      </c>
      <c r="O2245" s="18">
        <v>399</v>
      </c>
    </row>
    <row r="2246" spans="3:15" x14ac:dyDescent="0.25">
      <c r="C2246" s="112"/>
      <c r="D2246" s="109"/>
      <c r="E2246" s="9" t="s">
        <v>32</v>
      </c>
      <c r="F2246" s="12"/>
      <c r="G2246" s="8">
        <v>164</v>
      </c>
      <c r="H2246" s="16">
        <v>4</v>
      </c>
      <c r="I2246" s="1">
        <v>16</v>
      </c>
      <c r="J2246" s="1">
        <v>26</v>
      </c>
      <c r="K2246" s="1">
        <v>99</v>
      </c>
      <c r="L2246" s="1">
        <v>11</v>
      </c>
      <c r="M2246" s="1">
        <v>7</v>
      </c>
      <c r="N2246" s="1">
        <v>1</v>
      </c>
      <c r="O2246" s="18">
        <v>156</v>
      </c>
    </row>
    <row r="2247" spans="3:15" ht="25.2" x14ac:dyDescent="0.25">
      <c r="C2247" s="108" t="s">
        <v>33</v>
      </c>
      <c r="D2247" s="108" t="s">
        <v>25</v>
      </c>
      <c r="E2247" s="10" t="s">
        <v>34</v>
      </c>
      <c r="F2247" s="11"/>
      <c r="G2247" s="14">
        <v>93</v>
      </c>
      <c r="H2247" s="25">
        <v>1</v>
      </c>
      <c r="I2247" s="4">
        <v>6</v>
      </c>
      <c r="J2247" s="4">
        <v>7</v>
      </c>
      <c r="K2247" s="4">
        <v>64</v>
      </c>
      <c r="L2247" s="4">
        <v>6</v>
      </c>
      <c r="M2247" s="4">
        <v>6</v>
      </c>
      <c r="N2247" s="4">
        <v>3</v>
      </c>
      <c r="O2247" s="27">
        <v>84</v>
      </c>
    </row>
    <row r="2248" spans="3:15" ht="25.2" x14ac:dyDescent="0.25">
      <c r="C2248" s="112"/>
      <c r="D2248" s="109"/>
      <c r="E2248" s="9" t="s">
        <v>35</v>
      </c>
      <c r="F2248" s="12"/>
      <c r="G2248" s="8">
        <v>623</v>
      </c>
      <c r="H2248" s="16">
        <v>11</v>
      </c>
      <c r="I2248" s="1">
        <v>65</v>
      </c>
      <c r="J2248" s="1">
        <v>89</v>
      </c>
      <c r="K2248" s="1">
        <v>411</v>
      </c>
      <c r="L2248" s="1">
        <v>24</v>
      </c>
      <c r="M2248" s="1">
        <v>19</v>
      </c>
      <c r="N2248" s="1">
        <v>4</v>
      </c>
      <c r="O2248" s="18">
        <v>600</v>
      </c>
    </row>
    <row r="2249" spans="3:15" ht="25.2" x14ac:dyDescent="0.25">
      <c r="C2249" s="112"/>
      <c r="D2249" s="109"/>
      <c r="E2249" s="9" t="s">
        <v>36</v>
      </c>
      <c r="F2249" s="12"/>
      <c r="G2249" s="8">
        <v>207</v>
      </c>
      <c r="H2249" s="16">
        <v>1</v>
      </c>
      <c r="I2249" s="1">
        <v>13</v>
      </c>
      <c r="J2249" s="1">
        <v>28</v>
      </c>
      <c r="K2249" s="1">
        <v>148</v>
      </c>
      <c r="L2249" s="1">
        <v>7</v>
      </c>
      <c r="M2249" s="1">
        <v>7</v>
      </c>
      <c r="N2249" s="1">
        <v>3</v>
      </c>
      <c r="O2249" s="18">
        <v>197</v>
      </c>
    </row>
    <row r="2250" spans="3:15" ht="25.2" x14ac:dyDescent="0.25">
      <c r="C2250" s="112"/>
      <c r="D2250" s="109"/>
      <c r="E2250" s="9" t="s">
        <v>37</v>
      </c>
      <c r="F2250" s="12"/>
      <c r="G2250" s="8">
        <v>178</v>
      </c>
      <c r="H2250" s="16">
        <v>1</v>
      </c>
      <c r="I2250" s="1">
        <v>15</v>
      </c>
      <c r="J2250" s="1">
        <v>30</v>
      </c>
      <c r="K2250" s="1">
        <v>109</v>
      </c>
      <c r="L2250" s="1">
        <v>11</v>
      </c>
      <c r="M2250" s="1">
        <v>11</v>
      </c>
      <c r="N2250" s="1">
        <v>1</v>
      </c>
      <c r="O2250" s="18">
        <v>166</v>
      </c>
    </row>
    <row r="2251" spans="3:15" x14ac:dyDescent="0.25">
      <c r="C2251" s="112"/>
      <c r="D2251" s="109"/>
      <c r="E2251" s="9" t="s">
        <v>38</v>
      </c>
      <c r="F2251" s="12"/>
      <c r="G2251" s="13">
        <v>3</v>
      </c>
      <c r="H2251" s="24">
        <v>0</v>
      </c>
      <c r="I2251" s="3">
        <v>0</v>
      </c>
      <c r="J2251" s="3">
        <v>0</v>
      </c>
      <c r="K2251" s="3">
        <v>2</v>
      </c>
      <c r="L2251" s="3">
        <v>1</v>
      </c>
      <c r="M2251" s="3">
        <v>0</v>
      </c>
      <c r="N2251" s="3">
        <v>0</v>
      </c>
      <c r="O2251" s="26">
        <v>3</v>
      </c>
    </row>
    <row r="2252" spans="3:15" ht="25.2" x14ac:dyDescent="0.25">
      <c r="C2252" s="112"/>
      <c r="D2252" s="108" t="s">
        <v>22</v>
      </c>
      <c r="E2252" s="10" t="s">
        <v>34</v>
      </c>
      <c r="F2252" s="11"/>
      <c r="G2252" s="40">
        <v>48</v>
      </c>
      <c r="H2252" s="44">
        <v>1</v>
      </c>
      <c r="I2252" s="19">
        <v>2</v>
      </c>
      <c r="J2252" s="19">
        <v>5</v>
      </c>
      <c r="K2252" s="19">
        <v>36</v>
      </c>
      <c r="L2252" s="19">
        <v>0</v>
      </c>
      <c r="M2252" s="19">
        <v>3</v>
      </c>
      <c r="N2252" s="19">
        <v>1</v>
      </c>
      <c r="O2252" s="45">
        <v>44</v>
      </c>
    </row>
    <row r="2253" spans="3:15" ht="25.2" x14ac:dyDescent="0.25">
      <c r="C2253" s="112"/>
      <c r="D2253" s="109"/>
      <c r="E2253" s="9" t="s">
        <v>35</v>
      </c>
      <c r="F2253" s="12"/>
      <c r="G2253" s="8">
        <v>365</v>
      </c>
      <c r="H2253" s="16">
        <v>6</v>
      </c>
      <c r="I2253" s="1">
        <v>49</v>
      </c>
      <c r="J2253" s="1">
        <v>63</v>
      </c>
      <c r="K2253" s="1">
        <v>231</v>
      </c>
      <c r="L2253" s="1">
        <v>3</v>
      </c>
      <c r="M2253" s="1">
        <v>11</v>
      </c>
      <c r="N2253" s="1">
        <v>2</v>
      </c>
      <c r="O2253" s="18">
        <v>352</v>
      </c>
    </row>
    <row r="2254" spans="3:15" ht="25.2" x14ac:dyDescent="0.25">
      <c r="C2254" s="112"/>
      <c r="D2254" s="109"/>
      <c r="E2254" s="9" t="s">
        <v>36</v>
      </c>
      <c r="F2254" s="12"/>
      <c r="G2254" s="8">
        <v>80</v>
      </c>
      <c r="H2254" s="16">
        <v>0</v>
      </c>
      <c r="I2254" s="1">
        <v>7</v>
      </c>
      <c r="J2254" s="1">
        <v>8</v>
      </c>
      <c r="K2254" s="1">
        <v>59</v>
      </c>
      <c r="L2254" s="1">
        <v>3</v>
      </c>
      <c r="M2254" s="1">
        <v>3</v>
      </c>
      <c r="N2254" s="1">
        <v>0</v>
      </c>
      <c r="O2254" s="18">
        <v>77</v>
      </c>
    </row>
    <row r="2255" spans="3:15" ht="25.2" x14ac:dyDescent="0.25">
      <c r="C2255" s="112"/>
      <c r="D2255" s="109"/>
      <c r="E2255" s="9" t="s">
        <v>37</v>
      </c>
      <c r="F2255" s="12"/>
      <c r="G2255" s="13">
        <v>49</v>
      </c>
      <c r="H2255" s="24">
        <v>0</v>
      </c>
      <c r="I2255" s="3">
        <v>5</v>
      </c>
      <c r="J2255" s="3">
        <v>13</v>
      </c>
      <c r="K2255" s="3">
        <v>28</v>
      </c>
      <c r="L2255" s="3">
        <v>0</v>
      </c>
      <c r="M2255" s="3">
        <v>3</v>
      </c>
      <c r="N2255" s="3">
        <v>0</v>
      </c>
      <c r="O2255" s="26">
        <v>46</v>
      </c>
    </row>
    <row r="2256" spans="3:15" x14ac:dyDescent="0.25">
      <c r="C2256" s="112"/>
      <c r="D2256" s="109"/>
      <c r="E2256" s="9" t="s">
        <v>38</v>
      </c>
      <c r="F2256" s="12"/>
      <c r="G2256" s="13">
        <v>1</v>
      </c>
      <c r="H2256" s="24">
        <v>0</v>
      </c>
      <c r="I2256" s="3">
        <v>0</v>
      </c>
      <c r="J2256" s="3">
        <v>0</v>
      </c>
      <c r="K2256" s="3">
        <v>1</v>
      </c>
      <c r="L2256" s="3">
        <v>0</v>
      </c>
      <c r="M2256" s="3">
        <v>0</v>
      </c>
      <c r="N2256" s="3">
        <v>0</v>
      </c>
      <c r="O2256" s="26">
        <v>1</v>
      </c>
    </row>
    <row r="2257" spans="3:15" ht="25.2" x14ac:dyDescent="0.25">
      <c r="C2257" s="112"/>
      <c r="D2257" s="108" t="s">
        <v>23</v>
      </c>
      <c r="E2257" s="10" t="s">
        <v>34</v>
      </c>
      <c r="F2257" s="11"/>
      <c r="G2257" s="40">
        <v>45</v>
      </c>
      <c r="H2257" s="44">
        <v>0</v>
      </c>
      <c r="I2257" s="19">
        <v>4</v>
      </c>
      <c r="J2257" s="19">
        <v>2</v>
      </c>
      <c r="K2257" s="19">
        <v>28</v>
      </c>
      <c r="L2257" s="19">
        <v>6</v>
      </c>
      <c r="M2257" s="19">
        <v>3</v>
      </c>
      <c r="N2257" s="19">
        <v>2</v>
      </c>
      <c r="O2257" s="45">
        <v>40</v>
      </c>
    </row>
    <row r="2258" spans="3:15" ht="25.2" x14ac:dyDescent="0.25">
      <c r="C2258" s="112"/>
      <c r="D2258" s="109"/>
      <c r="E2258" s="9" t="s">
        <v>35</v>
      </c>
      <c r="F2258" s="12"/>
      <c r="G2258" s="8">
        <v>258</v>
      </c>
      <c r="H2258" s="16">
        <v>5</v>
      </c>
      <c r="I2258" s="1">
        <v>16</v>
      </c>
      <c r="J2258" s="1">
        <v>26</v>
      </c>
      <c r="K2258" s="1">
        <v>180</v>
      </c>
      <c r="L2258" s="1">
        <v>21</v>
      </c>
      <c r="M2258" s="1">
        <v>8</v>
      </c>
      <c r="N2258" s="1">
        <v>2</v>
      </c>
      <c r="O2258" s="18">
        <v>248</v>
      </c>
    </row>
    <row r="2259" spans="3:15" ht="25.2" x14ac:dyDescent="0.25">
      <c r="C2259" s="112"/>
      <c r="D2259" s="109"/>
      <c r="E2259" s="9" t="s">
        <v>36</v>
      </c>
      <c r="F2259" s="12"/>
      <c r="G2259" s="8">
        <v>127</v>
      </c>
      <c r="H2259" s="16">
        <v>1</v>
      </c>
      <c r="I2259" s="1">
        <v>6</v>
      </c>
      <c r="J2259" s="1">
        <v>20</v>
      </c>
      <c r="K2259" s="1">
        <v>89</v>
      </c>
      <c r="L2259" s="1">
        <v>4</v>
      </c>
      <c r="M2259" s="1">
        <v>4</v>
      </c>
      <c r="N2259" s="1">
        <v>3</v>
      </c>
      <c r="O2259" s="18">
        <v>120</v>
      </c>
    </row>
    <row r="2260" spans="3:15" ht="25.2" x14ac:dyDescent="0.25">
      <c r="C2260" s="112"/>
      <c r="D2260" s="109"/>
      <c r="E2260" s="9" t="s">
        <v>37</v>
      </c>
      <c r="F2260" s="12"/>
      <c r="G2260" s="8">
        <v>129</v>
      </c>
      <c r="H2260" s="16">
        <v>1</v>
      </c>
      <c r="I2260" s="1">
        <v>10</v>
      </c>
      <c r="J2260" s="1">
        <v>17</v>
      </c>
      <c r="K2260" s="1">
        <v>81</v>
      </c>
      <c r="L2260" s="1">
        <v>11</v>
      </c>
      <c r="M2260" s="1">
        <v>8</v>
      </c>
      <c r="N2260" s="1">
        <v>1</v>
      </c>
      <c r="O2260" s="18">
        <v>120</v>
      </c>
    </row>
    <row r="2261" spans="3:15" x14ac:dyDescent="0.25">
      <c r="C2261" s="112"/>
      <c r="D2261" s="109"/>
      <c r="E2261" s="9" t="s">
        <v>38</v>
      </c>
      <c r="F2261" s="12"/>
      <c r="G2261" s="13">
        <v>2</v>
      </c>
      <c r="H2261" s="24">
        <v>0</v>
      </c>
      <c r="I2261" s="3">
        <v>0</v>
      </c>
      <c r="J2261" s="3">
        <v>0</v>
      </c>
      <c r="K2261" s="3">
        <v>1</v>
      </c>
      <c r="L2261" s="3">
        <v>1</v>
      </c>
      <c r="M2261" s="3">
        <v>0</v>
      </c>
      <c r="N2261" s="3">
        <v>0</v>
      </c>
      <c r="O2261" s="26">
        <v>2</v>
      </c>
    </row>
    <row r="2262" spans="3:15" ht="25.2" x14ac:dyDescent="0.25">
      <c r="C2262" s="108" t="s">
        <v>39</v>
      </c>
      <c r="D2262" s="108" t="s">
        <v>25</v>
      </c>
      <c r="E2262" s="10" t="s">
        <v>40</v>
      </c>
      <c r="F2262" s="11"/>
      <c r="G2262" s="14">
        <v>320</v>
      </c>
      <c r="H2262" s="25">
        <v>1</v>
      </c>
      <c r="I2262" s="4">
        <v>25</v>
      </c>
      <c r="J2262" s="4">
        <v>42</v>
      </c>
      <c r="K2262" s="4">
        <v>217</v>
      </c>
      <c r="L2262" s="4">
        <v>16</v>
      </c>
      <c r="M2262" s="4">
        <v>15</v>
      </c>
      <c r="N2262" s="4">
        <v>4</v>
      </c>
      <c r="O2262" s="27">
        <v>301</v>
      </c>
    </row>
    <row r="2263" spans="3:15" ht="25.2" x14ac:dyDescent="0.25">
      <c r="C2263" s="112"/>
      <c r="D2263" s="109"/>
      <c r="E2263" s="9" t="s">
        <v>41</v>
      </c>
      <c r="F2263" s="12"/>
      <c r="G2263" s="8">
        <v>604</v>
      </c>
      <c r="H2263" s="16">
        <v>10</v>
      </c>
      <c r="I2263" s="1">
        <v>63</v>
      </c>
      <c r="J2263" s="1">
        <v>88</v>
      </c>
      <c r="K2263" s="1">
        <v>397</v>
      </c>
      <c r="L2263" s="1">
        <v>25</v>
      </c>
      <c r="M2263" s="1">
        <v>17</v>
      </c>
      <c r="N2263" s="1">
        <v>4</v>
      </c>
      <c r="O2263" s="18">
        <v>583</v>
      </c>
    </row>
    <row r="2264" spans="3:15" x14ac:dyDescent="0.25">
      <c r="C2264" s="112"/>
      <c r="D2264" s="109"/>
      <c r="E2264" s="9" t="s">
        <v>42</v>
      </c>
      <c r="F2264" s="12"/>
      <c r="G2264" s="13">
        <v>20</v>
      </c>
      <c r="H2264" s="24">
        <v>0</v>
      </c>
      <c r="I2264" s="3">
        <v>1</v>
      </c>
      <c r="J2264" s="3">
        <v>4</v>
      </c>
      <c r="K2264" s="3">
        <v>13</v>
      </c>
      <c r="L2264" s="3">
        <v>1</v>
      </c>
      <c r="M2264" s="3">
        <v>1</v>
      </c>
      <c r="N2264" s="3">
        <v>0</v>
      </c>
      <c r="O2264" s="26">
        <v>19</v>
      </c>
    </row>
    <row r="2265" spans="3:15" x14ac:dyDescent="0.25">
      <c r="C2265" s="112"/>
      <c r="D2265" s="109"/>
      <c r="E2265" s="9" t="s">
        <v>43</v>
      </c>
      <c r="F2265" s="12"/>
      <c r="G2265" s="8">
        <v>162</v>
      </c>
      <c r="H2265" s="16">
        <v>4</v>
      </c>
      <c r="I2265" s="1">
        <v>13</v>
      </c>
      <c r="J2265" s="1">
        <v>20</v>
      </c>
      <c r="K2265" s="1">
        <v>108</v>
      </c>
      <c r="L2265" s="1">
        <v>8</v>
      </c>
      <c r="M2265" s="1">
        <v>5</v>
      </c>
      <c r="N2265" s="1">
        <v>4</v>
      </c>
      <c r="O2265" s="18">
        <v>153</v>
      </c>
    </row>
    <row r="2266" spans="3:15" x14ac:dyDescent="0.25">
      <c r="C2266" s="112"/>
      <c r="D2266" s="109"/>
      <c r="E2266" s="9" t="s">
        <v>44</v>
      </c>
      <c r="F2266" s="12"/>
      <c r="G2266" s="8">
        <v>50</v>
      </c>
      <c r="H2266" s="16">
        <v>0</v>
      </c>
      <c r="I2266" s="1">
        <v>4</v>
      </c>
      <c r="J2266" s="1">
        <v>5</v>
      </c>
      <c r="K2266" s="1">
        <v>38</v>
      </c>
      <c r="L2266" s="1">
        <v>2</v>
      </c>
      <c r="M2266" s="1">
        <v>1</v>
      </c>
      <c r="N2266" s="1">
        <v>0</v>
      </c>
      <c r="O2266" s="18">
        <v>49</v>
      </c>
    </row>
    <row r="2267" spans="3:15" ht="25.2" x14ac:dyDescent="0.25">
      <c r="C2267" s="112"/>
      <c r="D2267" s="109"/>
      <c r="E2267" s="9" t="s">
        <v>45</v>
      </c>
      <c r="F2267" s="12"/>
      <c r="G2267" s="8">
        <v>53</v>
      </c>
      <c r="H2267" s="16">
        <v>2</v>
      </c>
      <c r="I2267" s="1">
        <v>2</v>
      </c>
      <c r="J2267" s="1">
        <v>7</v>
      </c>
      <c r="K2267" s="1">
        <v>34</v>
      </c>
      <c r="L2267" s="1">
        <v>2</v>
      </c>
      <c r="M2267" s="1">
        <v>5</v>
      </c>
      <c r="N2267" s="1">
        <v>1</v>
      </c>
      <c r="O2267" s="18">
        <v>47</v>
      </c>
    </row>
    <row r="2268" spans="3:15" x14ac:dyDescent="0.25">
      <c r="C2268" s="112"/>
      <c r="D2268" s="109"/>
      <c r="E2268" s="9" t="s">
        <v>38</v>
      </c>
      <c r="F2268" s="12"/>
      <c r="G2268" s="13">
        <v>37</v>
      </c>
      <c r="H2268" s="24">
        <v>0</v>
      </c>
      <c r="I2268" s="3">
        <v>4</v>
      </c>
      <c r="J2268" s="3">
        <v>3</v>
      </c>
      <c r="K2268" s="3">
        <v>27</v>
      </c>
      <c r="L2268" s="3">
        <v>1</v>
      </c>
      <c r="M2268" s="3">
        <v>2</v>
      </c>
      <c r="N2268" s="3">
        <v>0</v>
      </c>
      <c r="O2268" s="26">
        <v>35</v>
      </c>
    </row>
    <row r="2269" spans="3:15" ht="25.2" x14ac:dyDescent="0.25">
      <c r="C2269" s="112"/>
      <c r="D2269" s="108" t="s">
        <v>22</v>
      </c>
      <c r="E2269" s="10" t="s">
        <v>40</v>
      </c>
      <c r="F2269" s="11"/>
      <c r="G2269" s="14">
        <v>118</v>
      </c>
      <c r="H2269" s="25">
        <v>0</v>
      </c>
      <c r="I2269" s="4">
        <v>12</v>
      </c>
      <c r="J2269" s="4">
        <v>16</v>
      </c>
      <c r="K2269" s="4">
        <v>83</v>
      </c>
      <c r="L2269" s="4">
        <v>2</v>
      </c>
      <c r="M2269" s="4">
        <v>5</v>
      </c>
      <c r="N2269" s="4">
        <v>0</v>
      </c>
      <c r="O2269" s="27">
        <v>113</v>
      </c>
    </row>
    <row r="2270" spans="3:15" ht="25.2" x14ac:dyDescent="0.25">
      <c r="C2270" s="112"/>
      <c r="D2270" s="109"/>
      <c r="E2270" s="9" t="s">
        <v>41</v>
      </c>
      <c r="F2270" s="12"/>
      <c r="G2270" s="8">
        <v>351</v>
      </c>
      <c r="H2270" s="16">
        <v>6</v>
      </c>
      <c r="I2270" s="1">
        <v>46</v>
      </c>
      <c r="J2270" s="1">
        <v>61</v>
      </c>
      <c r="K2270" s="1">
        <v>224</v>
      </c>
      <c r="L2270" s="1">
        <v>3</v>
      </c>
      <c r="M2270" s="1">
        <v>9</v>
      </c>
      <c r="N2270" s="1">
        <v>2</v>
      </c>
      <c r="O2270" s="18">
        <v>340</v>
      </c>
    </row>
    <row r="2271" spans="3:15" x14ac:dyDescent="0.25">
      <c r="C2271" s="112"/>
      <c r="D2271" s="109"/>
      <c r="E2271" s="9" t="s">
        <v>42</v>
      </c>
      <c r="F2271" s="12"/>
      <c r="G2271" s="13">
        <v>9</v>
      </c>
      <c r="H2271" s="24">
        <v>0</v>
      </c>
      <c r="I2271" s="3">
        <v>0</v>
      </c>
      <c r="J2271" s="3">
        <v>4</v>
      </c>
      <c r="K2271" s="3">
        <v>5</v>
      </c>
      <c r="L2271" s="3">
        <v>0</v>
      </c>
      <c r="M2271" s="3">
        <v>0</v>
      </c>
      <c r="N2271" s="3">
        <v>0</v>
      </c>
      <c r="O2271" s="26">
        <v>9</v>
      </c>
    </row>
    <row r="2272" spans="3:15" x14ac:dyDescent="0.25">
      <c r="C2272" s="112"/>
      <c r="D2272" s="109"/>
      <c r="E2272" s="9" t="s">
        <v>43</v>
      </c>
      <c r="F2272" s="12"/>
      <c r="G2272" s="8">
        <v>64</v>
      </c>
      <c r="H2272" s="16">
        <v>2</v>
      </c>
      <c r="I2272" s="1">
        <v>7</v>
      </c>
      <c r="J2272" s="1">
        <v>9</v>
      </c>
      <c r="K2272" s="1">
        <v>43</v>
      </c>
      <c r="L2272" s="1">
        <v>0</v>
      </c>
      <c r="M2272" s="1">
        <v>2</v>
      </c>
      <c r="N2272" s="1">
        <v>1</v>
      </c>
      <c r="O2272" s="18">
        <v>61</v>
      </c>
    </row>
    <row r="2273" spans="3:15" x14ac:dyDescent="0.25">
      <c r="C2273" s="112"/>
      <c r="D2273" s="109"/>
      <c r="E2273" s="9" t="s">
        <v>44</v>
      </c>
      <c r="F2273" s="12"/>
      <c r="G2273" s="13">
        <v>19</v>
      </c>
      <c r="H2273" s="24">
        <v>0</v>
      </c>
      <c r="I2273" s="3">
        <v>2</v>
      </c>
      <c r="J2273" s="3">
        <v>3</v>
      </c>
      <c r="K2273" s="3">
        <v>14</v>
      </c>
      <c r="L2273" s="3">
        <v>0</v>
      </c>
      <c r="M2273" s="3">
        <v>0</v>
      </c>
      <c r="N2273" s="3">
        <v>0</v>
      </c>
      <c r="O2273" s="26">
        <v>19</v>
      </c>
    </row>
    <row r="2274" spans="3:15" ht="25.2" x14ac:dyDescent="0.25">
      <c r="C2274" s="112"/>
      <c r="D2274" s="109"/>
      <c r="E2274" s="9" t="s">
        <v>45</v>
      </c>
      <c r="F2274" s="12"/>
      <c r="G2274" s="13">
        <v>30</v>
      </c>
      <c r="H2274" s="24">
        <v>1</v>
      </c>
      <c r="I2274" s="3">
        <v>0</v>
      </c>
      <c r="J2274" s="3">
        <v>4</v>
      </c>
      <c r="K2274" s="3">
        <v>20</v>
      </c>
      <c r="L2274" s="3">
        <v>1</v>
      </c>
      <c r="M2274" s="3">
        <v>3</v>
      </c>
      <c r="N2274" s="3">
        <v>1</v>
      </c>
      <c r="O2274" s="26">
        <v>26</v>
      </c>
    </row>
    <row r="2275" spans="3:15" x14ac:dyDescent="0.25">
      <c r="C2275" s="112"/>
      <c r="D2275" s="109"/>
      <c r="E2275" s="9" t="s">
        <v>38</v>
      </c>
      <c r="F2275" s="12"/>
      <c r="G2275" s="13">
        <v>23</v>
      </c>
      <c r="H2275" s="24">
        <v>0</v>
      </c>
      <c r="I2275" s="3">
        <v>4</v>
      </c>
      <c r="J2275" s="3">
        <v>2</v>
      </c>
      <c r="K2275" s="3">
        <v>16</v>
      </c>
      <c r="L2275" s="3">
        <v>0</v>
      </c>
      <c r="M2275" s="3">
        <v>1</v>
      </c>
      <c r="N2275" s="3">
        <v>0</v>
      </c>
      <c r="O2275" s="26">
        <v>22</v>
      </c>
    </row>
    <row r="2276" spans="3:15" ht="25.2" x14ac:dyDescent="0.25">
      <c r="C2276" s="112"/>
      <c r="D2276" s="108" t="s">
        <v>23</v>
      </c>
      <c r="E2276" s="10" t="s">
        <v>40</v>
      </c>
      <c r="F2276" s="11"/>
      <c r="G2276" s="14">
        <v>202</v>
      </c>
      <c r="H2276" s="25">
        <v>1</v>
      </c>
      <c r="I2276" s="4">
        <v>13</v>
      </c>
      <c r="J2276" s="4">
        <v>26</v>
      </c>
      <c r="K2276" s="4">
        <v>134</v>
      </c>
      <c r="L2276" s="4">
        <v>14</v>
      </c>
      <c r="M2276" s="4">
        <v>10</v>
      </c>
      <c r="N2276" s="4">
        <v>4</v>
      </c>
      <c r="O2276" s="27">
        <v>188</v>
      </c>
    </row>
    <row r="2277" spans="3:15" ht="25.2" x14ac:dyDescent="0.25">
      <c r="C2277" s="112"/>
      <c r="D2277" s="109"/>
      <c r="E2277" s="9" t="s">
        <v>41</v>
      </c>
      <c r="F2277" s="12"/>
      <c r="G2277" s="8">
        <v>253</v>
      </c>
      <c r="H2277" s="16">
        <v>4</v>
      </c>
      <c r="I2277" s="1">
        <v>17</v>
      </c>
      <c r="J2277" s="1">
        <v>27</v>
      </c>
      <c r="K2277" s="1">
        <v>173</v>
      </c>
      <c r="L2277" s="1">
        <v>22</v>
      </c>
      <c r="M2277" s="1">
        <v>8</v>
      </c>
      <c r="N2277" s="1">
        <v>2</v>
      </c>
      <c r="O2277" s="18">
        <v>243</v>
      </c>
    </row>
    <row r="2278" spans="3:15" x14ac:dyDescent="0.25">
      <c r="C2278" s="112"/>
      <c r="D2278" s="109"/>
      <c r="E2278" s="9" t="s">
        <v>42</v>
      </c>
      <c r="F2278" s="12"/>
      <c r="G2278" s="13">
        <v>11</v>
      </c>
      <c r="H2278" s="24">
        <v>0</v>
      </c>
      <c r="I2278" s="3">
        <v>1</v>
      </c>
      <c r="J2278" s="3">
        <v>0</v>
      </c>
      <c r="K2278" s="3">
        <v>8</v>
      </c>
      <c r="L2278" s="3">
        <v>1</v>
      </c>
      <c r="M2278" s="3">
        <v>1</v>
      </c>
      <c r="N2278" s="3">
        <v>0</v>
      </c>
      <c r="O2278" s="26">
        <v>10</v>
      </c>
    </row>
    <row r="2279" spans="3:15" x14ac:dyDescent="0.25">
      <c r="C2279" s="112"/>
      <c r="D2279" s="109"/>
      <c r="E2279" s="9" t="s">
        <v>43</v>
      </c>
      <c r="F2279" s="12"/>
      <c r="G2279" s="8">
        <v>98</v>
      </c>
      <c r="H2279" s="16">
        <v>2</v>
      </c>
      <c r="I2279" s="1">
        <v>6</v>
      </c>
      <c r="J2279" s="1">
        <v>11</v>
      </c>
      <c r="K2279" s="1">
        <v>65</v>
      </c>
      <c r="L2279" s="1">
        <v>8</v>
      </c>
      <c r="M2279" s="1">
        <v>3</v>
      </c>
      <c r="N2279" s="1">
        <v>3</v>
      </c>
      <c r="O2279" s="18">
        <v>92</v>
      </c>
    </row>
    <row r="2280" spans="3:15" x14ac:dyDescent="0.25">
      <c r="C2280" s="112"/>
      <c r="D2280" s="109"/>
      <c r="E2280" s="9" t="s">
        <v>44</v>
      </c>
      <c r="F2280" s="12"/>
      <c r="G2280" s="13">
        <v>31</v>
      </c>
      <c r="H2280" s="24">
        <v>0</v>
      </c>
      <c r="I2280" s="3">
        <v>2</v>
      </c>
      <c r="J2280" s="3">
        <v>2</v>
      </c>
      <c r="K2280" s="3">
        <v>24</v>
      </c>
      <c r="L2280" s="3">
        <v>2</v>
      </c>
      <c r="M2280" s="3">
        <v>1</v>
      </c>
      <c r="N2280" s="3">
        <v>0</v>
      </c>
      <c r="O2280" s="26">
        <v>30</v>
      </c>
    </row>
    <row r="2281" spans="3:15" ht="25.2" x14ac:dyDescent="0.25">
      <c r="C2281" s="112"/>
      <c r="D2281" s="109"/>
      <c r="E2281" s="9" t="s">
        <v>45</v>
      </c>
      <c r="F2281" s="12"/>
      <c r="G2281" s="13">
        <v>23</v>
      </c>
      <c r="H2281" s="24">
        <v>1</v>
      </c>
      <c r="I2281" s="3">
        <v>2</v>
      </c>
      <c r="J2281" s="3">
        <v>3</v>
      </c>
      <c r="K2281" s="3">
        <v>14</v>
      </c>
      <c r="L2281" s="3">
        <v>1</v>
      </c>
      <c r="M2281" s="3">
        <v>2</v>
      </c>
      <c r="N2281" s="3">
        <v>0</v>
      </c>
      <c r="O2281" s="26">
        <v>21</v>
      </c>
    </row>
    <row r="2282" spans="3:15" x14ac:dyDescent="0.25">
      <c r="C2282" s="112"/>
      <c r="D2282" s="109"/>
      <c r="E2282" s="9" t="s">
        <v>38</v>
      </c>
      <c r="F2282" s="12"/>
      <c r="G2282" s="13">
        <v>14</v>
      </c>
      <c r="H2282" s="24">
        <v>0</v>
      </c>
      <c r="I2282" s="3">
        <v>0</v>
      </c>
      <c r="J2282" s="3">
        <v>1</v>
      </c>
      <c r="K2282" s="3">
        <v>11</v>
      </c>
      <c r="L2282" s="3">
        <v>1</v>
      </c>
      <c r="M2282" s="3">
        <v>1</v>
      </c>
      <c r="N2282" s="3">
        <v>0</v>
      </c>
      <c r="O2282" s="26">
        <v>13</v>
      </c>
    </row>
    <row r="2283" spans="3:15" x14ac:dyDescent="0.25">
      <c r="C2283" s="108" t="s">
        <v>46</v>
      </c>
      <c r="D2283" s="106" t="s">
        <v>21</v>
      </c>
      <c r="E2283" s="10" t="s">
        <v>47</v>
      </c>
      <c r="F2283" s="11"/>
      <c r="G2283" s="14">
        <v>815</v>
      </c>
      <c r="H2283" s="25">
        <v>12</v>
      </c>
      <c r="I2283" s="4">
        <v>84</v>
      </c>
      <c r="J2283" s="4">
        <v>117</v>
      </c>
      <c r="K2283" s="4">
        <v>539</v>
      </c>
      <c r="L2283" s="4">
        <v>37</v>
      </c>
      <c r="M2283" s="4">
        <v>19</v>
      </c>
      <c r="N2283" s="4">
        <v>7</v>
      </c>
      <c r="O2283" s="27">
        <v>789</v>
      </c>
    </row>
    <row r="2284" spans="3:15" ht="25.2" x14ac:dyDescent="0.25">
      <c r="C2284" s="112"/>
      <c r="D2284" s="107"/>
      <c r="E2284" s="9" t="s">
        <v>48</v>
      </c>
      <c r="F2284" s="12"/>
      <c r="G2284" s="8">
        <v>86</v>
      </c>
      <c r="H2284" s="16">
        <v>1</v>
      </c>
      <c r="I2284" s="1">
        <v>9</v>
      </c>
      <c r="J2284" s="1">
        <v>15</v>
      </c>
      <c r="K2284" s="1">
        <v>54</v>
      </c>
      <c r="L2284" s="1">
        <v>2</v>
      </c>
      <c r="M2284" s="1">
        <v>4</v>
      </c>
      <c r="N2284" s="1">
        <v>1</v>
      </c>
      <c r="O2284" s="18">
        <v>81</v>
      </c>
    </row>
    <row r="2285" spans="3:15" x14ac:dyDescent="0.25">
      <c r="C2285" s="112"/>
      <c r="D2285" s="107"/>
      <c r="E2285" s="9" t="s">
        <v>49</v>
      </c>
      <c r="F2285" s="12"/>
      <c r="G2285" s="13">
        <v>46</v>
      </c>
      <c r="H2285" s="24">
        <v>0</v>
      </c>
      <c r="I2285" s="3">
        <v>1</v>
      </c>
      <c r="J2285" s="3">
        <v>6</v>
      </c>
      <c r="K2285" s="3">
        <v>33</v>
      </c>
      <c r="L2285" s="3">
        <v>3</v>
      </c>
      <c r="M2285" s="3">
        <v>2</v>
      </c>
      <c r="N2285" s="3">
        <v>1</v>
      </c>
      <c r="O2285" s="26">
        <v>43</v>
      </c>
    </row>
    <row r="2286" spans="3:15" ht="25.2" x14ac:dyDescent="0.25">
      <c r="C2286" s="112"/>
      <c r="D2286" s="107"/>
      <c r="E2286" s="9" t="s">
        <v>50</v>
      </c>
      <c r="F2286" s="12"/>
      <c r="G2286" s="8">
        <v>95</v>
      </c>
      <c r="H2286" s="16">
        <v>1</v>
      </c>
      <c r="I2286" s="1">
        <v>5</v>
      </c>
      <c r="J2286" s="1">
        <v>10</v>
      </c>
      <c r="K2286" s="1">
        <v>66</v>
      </c>
      <c r="L2286" s="1">
        <v>3</v>
      </c>
      <c r="M2286" s="1">
        <v>10</v>
      </c>
      <c r="N2286" s="1">
        <v>0</v>
      </c>
      <c r="O2286" s="18">
        <v>85</v>
      </c>
    </row>
    <row r="2287" spans="3:15" ht="25.2" x14ac:dyDescent="0.25">
      <c r="C2287" s="112"/>
      <c r="D2287" s="107"/>
      <c r="E2287" s="9" t="s">
        <v>51</v>
      </c>
      <c r="F2287" s="12"/>
      <c r="G2287" s="13">
        <v>30</v>
      </c>
      <c r="H2287" s="24">
        <v>0</v>
      </c>
      <c r="I2287" s="3">
        <v>0</v>
      </c>
      <c r="J2287" s="3">
        <v>0</v>
      </c>
      <c r="K2287" s="3">
        <v>20</v>
      </c>
      <c r="L2287" s="3">
        <v>2</v>
      </c>
      <c r="M2287" s="3">
        <v>6</v>
      </c>
      <c r="N2287" s="3">
        <v>2</v>
      </c>
      <c r="O2287" s="26">
        <v>22</v>
      </c>
    </row>
    <row r="2288" spans="3:15" x14ac:dyDescent="0.25">
      <c r="C2288" s="112"/>
      <c r="D2288" s="107"/>
      <c r="E2288" s="9" t="s">
        <v>52</v>
      </c>
      <c r="F2288" s="12"/>
      <c r="G2288" s="13">
        <v>8</v>
      </c>
      <c r="H2288" s="24">
        <v>0</v>
      </c>
      <c r="I2288" s="3">
        <v>0</v>
      </c>
      <c r="J2288" s="3">
        <v>2</v>
      </c>
      <c r="K2288" s="3">
        <v>4</v>
      </c>
      <c r="L2288" s="3">
        <v>1</v>
      </c>
      <c r="M2288" s="3">
        <v>1</v>
      </c>
      <c r="N2288" s="3">
        <v>0</v>
      </c>
      <c r="O2288" s="26">
        <v>7</v>
      </c>
    </row>
    <row r="2289" spans="2:15" x14ac:dyDescent="0.25">
      <c r="C2289" s="112"/>
      <c r="D2289" s="107"/>
      <c r="E2289" s="9" t="s">
        <v>53</v>
      </c>
      <c r="F2289" s="12"/>
      <c r="G2289" s="13">
        <v>23</v>
      </c>
      <c r="H2289" s="24">
        <v>0</v>
      </c>
      <c r="I2289" s="3">
        <v>0</v>
      </c>
      <c r="J2289" s="3">
        <v>3</v>
      </c>
      <c r="K2289" s="3">
        <v>18</v>
      </c>
      <c r="L2289" s="3">
        <v>1</v>
      </c>
      <c r="M2289" s="3">
        <v>1</v>
      </c>
      <c r="N2289" s="3">
        <v>0</v>
      </c>
      <c r="O2289" s="26">
        <v>22</v>
      </c>
    </row>
    <row r="2290" spans="2:15" x14ac:dyDescent="0.25">
      <c r="C2290" s="112"/>
      <c r="D2290" s="107"/>
      <c r="E2290" s="9" t="s">
        <v>38</v>
      </c>
      <c r="F2290" s="12"/>
      <c r="G2290" s="13">
        <v>1</v>
      </c>
      <c r="H2290" s="24">
        <v>0</v>
      </c>
      <c r="I2290" s="3">
        <v>0</v>
      </c>
      <c r="J2290" s="3">
        <v>1</v>
      </c>
      <c r="K2290" s="3">
        <v>0</v>
      </c>
      <c r="L2290" s="3">
        <v>0</v>
      </c>
      <c r="M2290" s="3">
        <v>0</v>
      </c>
      <c r="N2290" s="3">
        <v>0</v>
      </c>
      <c r="O2290" s="26">
        <v>1</v>
      </c>
    </row>
    <row r="2291" spans="2:15" x14ac:dyDescent="0.25">
      <c r="C2291" s="112"/>
      <c r="D2291" s="107"/>
      <c r="E2291" s="9" t="s">
        <v>54</v>
      </c>
      <c r="F2291" s="12"/>
      <c r="G2291" s="8">
        <v>901</v>
      </c>
      <c r="H2291" s="16">
        <v>13</v>
      </c>
      <c r="I2291" s="1">
        <v>93</v>
      </c>
      <c r="J2291" s="1">
        <v>132</v>
      </c>
      <c r="K2291" s="1">
        <v>593</v>
      </c>
      <c r="L2291" s="1">
        <v>39</v>
      </c>
      <c r="M2291" s="1">
        <v>23</v>
      </c>
      <c r="N2291" s="1">
        <v>8</v>
      </c>
      <c r="O2291" s="18">
        <v>870</v>
      </c>
    </row>
    <row r="2292" spans="2:15" x14ac:dyDescent="0.25">
      <c r="C2292" s="112"/>
      <c r="D2292" s="107"/>
      <c r="E2292" s="9" t="s">
        <v>55</v>
      </c>
      <c r="F2292" s="12"/>
      <c r="G2292" s="8">
        <v>171</v>
      </c>
      <c r="H2292" s="16">
        <v>1</v>
      </c>
      <c r="I2292" s="1">
        <v>6</v>
      </c>
      <c r="J2292" s="1">
        <v>16</v>
      </c>
      <c r="K2292" s="1">
        <v>119</v>
      </c>
      <c r="L2292" s="1">
        <v>8</v>
      </c>
      <c r="M2292" s="1">
        <v>18</v>
      </c>
      <c r="N2292" s="1">
        <v>3</v>
      </c>
      <c r="O2292" s="18">
        <v>150</v>
      </c>
    </row>
    <row r="2293" spans="2:15" x14ac:dyDescent="0.25">
      <c r="C2293" s="108" t="s">
        <v>56</v>
      </c>
      <c r="D2293" s="106" t="s">
        <v>21</v>
      </c>
      <c r="E2293" s="10" t="s">
        <v>57</v>
      </c>
      <c r="F2293" s="11"/>
      <c r="G2293" s="14">
        <v>465</v>
      </c>
      <c r="H2293" s="25">
        <v>3</v>
      </c>
      <c r="I2293" s="4">
        <v>42</v>
      </c>
      <c r="J2293" s="4">
        <v>67</v>
      </c>
      <c r="K2293" s="4">
        <v>307</v>
      </c>
      <c r="L2293" s="4">
        <v>21</v>
      </c>
      <c r="M2293" s="4">
        <v>21</v>
      </c>
      <c r="N2293" s="4">
        <v>4</v>
      </c>
      <c r="O2293" s="27">
        <v>440</v>
      </c>
    </row>
    <row r="2294" spans="2:15" x14ac:dyDescent="0.25">
      <c r="C2294" s="112"/>
      <c r="D2294" s="107"/>
      <c r="E2294" s="9" t="s">
        <v>58</v>
      </c>
      <c r="F2294" s="12"/>
      <c r="G2294" s="8">
        <v>396</v>
      </c>
      <c r="H2294" s="16">
        <v>4</v>
      </c>
      <c r="I2294" s="1">
        <v>38</v>
      </c>
      <c r="J2294" s="1">
        <v>57</v>
      </c>
      <c r="K2294" s="1">
        <v>263</v>
      </c>
      <c r="L2294" s="1">
        <v>19</v>
      </c>
      <c r="M2294" s="1">
        <v>13</v>
      </c>
      <c r="N2294" s="1">
        <v>2</v>
      </c>
      <c r="O2294" s="18">
        <v>381</v>
      </c>
    </row>
    <row r="2295" spans="2:15" x14ac:dyDescent="0.25">
      <c r="C2295" s="112"/>
      <c r="D2295" s="107"/>
      <c r="E2295" s="9" t="s">
        <v>59</v>
      </c>
      <c r="F2295" s="12"/>
      <c r="G2295" s="8">
        <v>90</v>
      </c>
      <c r="H2295" s="16">
        <v>0</v>
      </c>
      <c r="I2295" s="1">
        <v>5</v>
      </c>
      <c r="J2295" s="1">
        <v>9</v>
      </c>
      <c r="K2295" s="1">
        <v>68</v>
      </c>
      <c r="L2295" s="1">
        <v>4</v>
      </c>
      <c r="M2295" s="1">
        <v>4</v>
      </c>
      <c r="N2295" s="1">
        <v>0</v>
      </c>
      <c r="O2295" s="18">
        <v>86</v>
      </c>
    </row>
    <row r="2296" spans="2:15" x14ac:dyDescent="0.25">
      <c r="C2296" s="112"/>
      <c r="D2296" s="107"/>
      <c r="E2296" s="9" t="s">
        <v>60</v>
      </c>
      <c r="F2296" s="12"/>
      <c r="G2296" s="8">
        <v>153</v>
      </c>
      <c r="H2296" s="16">
        <v>7</v>
      </c>
      <c r="I2296" s="1">
        <v>14</v>
      </c>
      <c r="J2296" s="1">
        <v>21</v>
      </c>
      <c r="K2296" s="1">
        <v>96</v>
      </c>
      <c r="L2296" s="1">
        <v>5</v>
      </c>
      <c r="M2296" s="1">
        <v>5</v>
      </c>
      <c r="N2296" s="1">
        <v>5</v>
      </c>
      <c r="O2296" s="18">
        <v>143</v>
      </c>
    </row>
    <row r="2297" spans="2:15" x14ac:dyDescent="0.25">
      <c r="C2297" s="108" t="s">
        <v>61</v>
      </c>
      <c r="D2297" s="106" t="s">
        <v>21</v>
      </c>
      <c r="E2297" s="10" t="s">
        <v>62</v>
      </c>
      <c r="F2297" s="11"/>
      <c r="G2297" s="14">
        <v>205</v>
      </c>
      <c r="H2297" s="25">
        <v>0</v>
      </c>
      <c r="I2297" s="4">
        <v>17</v>
      </c>
      <c r="J2297" s="4">
        <v>20</v>
      </c>
      <c r="K2297" s="4">
        <v>142</v>
      </c>
      <c r="L2297" s="4">
        <v>14</v>
      </c>
      <c r="M2297" s="4">
        <v>11</v>
      </c>
      <c r="N2297" s="4">
        <v>1</v>
      </c>
      <c r="O2297" s="27">
        <v>193</v>
      </c>
    </row>
    <row r="2298" spans="2:15" x14ac:dyDescent="0.25">
      <c r="C2298" s="109"/>
      <c r="D2298" s="107"/>
      <c r="E2298" s="9" t="s">
        <v>63</v>
      </c>
      <c r="F2298" s="12"/>
      <c r="G2298" s="8">
        <v>256</v>
      </c>
      <c r="H2298" s="16">
        <v>7</v>
      </c>
      <c r="I2298" s="1">
        <v>22</v>
      </c>
      <c r="J2298" s="1">
        <v>33</v>
      </c>
      <c r="K2298" s="1">
        <v>166</v>
      </c>
      <c r="L2298" s="1">
        <v>14</v>
      </c>
      <c r="M2298" s="1">
        <v>11</v>
      </c>
      <c r="N2298" s="1">
        <v>3</v>
      </c>
      <c r="O2298" s="18">
        <v>242</v>
      </c>
    </row>
    <row r="2299" spans="2:15" x14ac:dyDescent="0.25">
      <c r="C2299" s="109"/>
      <c r="D2299" s="107"/>
      <c r="E2299" s="9" t="s">
        <v>64</v>
      </c>
      <c r="F2299" s="12"/>
      <c r="G2299" s="8">
        <v>404</v>
      </c>
      <c r="H2299" s="16">
        <v>6</v>
      </c>
      <c r="I2299" s="1">
        <v>35</v>
      </c>
      <c r="J2299" s="1">
        <v>66</v>
      </c>
      <c r="K2299" s="1">
        <v>270</v>
      </c>
      <c r="L2299" s="1">
        <v>10</v>
      </c>
      <c r="M2299" s="1">
        <v>12</v>
      </c>
      <c r="N2299" s="1">
        <v>5</v>
      </c>
      <c r="O2299" s="18">
        <v>387</v>
      </c>
    </row>
    <row r="2300" spans="2:15" x14ac:dyDescent="0.25">
      <c r="C2300" s="113"/>
      <c r="D2300" s="110"/>
      <c r="E2300" s="56" t="s">
        <v>65</v>
      </c>
      <c r="F2300" s="48"/>
      <c r="G2300" s="61">
        <v>239</v>
      </c>
      <c r="H2300" s="65">
        <v>1</v>
      </c>
      <c r="I2300" s="35">
        <v>25</v>
      </c>
      <c r="J2300" s="35">
        <v>35</v>
      </c>
      <c r="K2300" s="35">
        <v>156</v>
      </c>
      <c r="L2300" s="35">
        <v>11</v>
      </c>
      <c r="M2300" s="35">
        <v>9</v>
      </c>
      <c r="N2300" s="35">
        <v>2</v>
      </c>
      <c r="O2300" s="66">
        <v>228</v>
      </c>
    </row>
    <row r="2302" spans="2:15" x14ac:dyDescent="0.25">
      <c r="B2302" s="54" t="str">
        <f xml:space="preserve"> HYPERLINK("#'目次'!B34", "[28]")</f>
        <v>[28]</v>
      </c>
      <c r="C2302" s="42" t="s">
        <v>364</v>
      </c>
    </row>
    <row r="2303" spans="2:15" x14ac:dyDescent="0.25">
      <c r="C2303" s="42" t="s">
        <v>365</v>
      </c>
    </row>
    <row r="2305" spans="3:16" x14ac:dyDescent="0.25">
      <c r="C2305" s="42" t="s">
        <v>14</v>
      </c>
    </row>
    <row r="2306" spans="3:16" ht="37.799999999999997" x14ac:dyDescent="0.25">
      <c r="C2306" s="102"/>
      <c r="D2306" s="103"/>
      <c r="E2306" s="103"/>
      <c r="F2306" s="103"/>
      <c r="G2306" s="53" t="s">
        <v>15</v>
      </c>
      <c r="H2306" s="50" t="s">
        <v>366</v>
      </c>
      <c r="I2306" s="21" t="s">
        <v>367</v>
      </c>
      <c r="J2306" s="21" t="s">
        <v>368</v>
      </c>
      <c r="K2306" s="21" t="s">
        <v>369</v>
      </c>
      <c r="L2306" s="21" t="s">
        <v>370</v>
      </c>
      <c r="M2306" s="21" t="s">
        <v>371</v>
      </c>
      <c r="N2306" s="21" t="s">
        <v>372</v>
      </c>
      <c r="O2306" s="21" t="s">
        <v>373</v>
      </c>
      <c r="P2306" s="57" t="s">
        <v>38</v>
      </c>
    </row>
    <row r="2307" spans="3:16" x14ac:dyDescent="0.25">
      <c r="C2307" s="104"/>
      <c r="D2307" s="105"/>
      <c r="E2307" s="105"/>
      <c r="F2307" s="105"/>
      <c r="G2307" s="47"/>
      <c r="H2307" s="60"/>
      <c r="I2307" s="22"/>
      <c r="J2307" s="22"/>
      <c r="K2307" s="22"/>
      <c r="L2307" s="22"/>
      <c r="M2307" s="22"/>
      <c r="N2307" s="22"/>
      <c r="O2307" s="22"/>
      <c r="P2307" s="55"/>
    </row>
    <row r="2308" spans="3:16" x14ac:dyDescent="0.25">
      <c r="C2308" s="52"/>
      <c r="D2308" s="49"/>
      <c r="E2308" s="46" t="s">
        <v>15</v>
      </c>
      <c r="F2308" s="51"/>
      <c r="G2308" s="59">
        <v>1050</v>
      </c>
      <c r="H2308" s="31">
        <v>0</v>
      </c>
      <c r="I2308" s="31">
        <v>10</v>
      </c>
      <c r="J2308" s="31">
        <v>21</v>
      </c>
      <c r="K2308" s="31">
        <v>195</v>
      </c>
      <c r="L2308" s="31">
        <v>353</v>
      </c>
      <c r="M2308" s="31">
        <v>214</v>
      </c>
      <c r="N2308" s="31">
        <v>61</v>
      </c>
      <c r="O2308" s="31">
        <v>175</v>
      </c>
      <c r="P2308" s="67">
        <v>21</v>
      </c>
    </row>
    <row r="2309" spans="3:16" x14ac:dyDescent="0.25">
      <c r="C2309" s="111" t="s">
        <v>20</v>
      </c>
      <c r="D2309" s="106" t="s">
        <v>21</v>
      </c>
      <c r="E2309" s="10" t="s">
        <v>22</v>
      </c>
      <c r="F2309" s="11"/>
      <c r="G2309" s="14">
        <v>520</v>
      </c>
      <c r="H2309" s="25">
        <v>0</v>
      </c>
      <c r="I2309" s="4">
        <v>4</v>
      </c>
      <c r="J2309" s="4">
        <v>9</v>
      </c>
      <c r="K2309" s="4">
        <v>102</v>
      </c>
      <c r="L2309" s="4">
        <v>162</v>
      </c>
      <c r="M2309" s="4">
        <v>107</v>
      </c>
      <c r="N2309" s="4">
        <v>30</v>
      </c>
      <c r="O2309" s="4">
        <v>94</v>
      </c>
      <c r="P2309" s="27">
        <v>12</v>
      </c>
    </row>
    <row r="2310" spans="3:16" x14ac:dyDescent="0.25">
      <c r="C2310" s="112"/>
      <c r="D2310" s="107"/>
      <c r="E2310" s="9" t="s">
        <v>23</v>
      </c>
      <c r="F2310" s="12"/>
      <c r="G2310" s="8">
        <v>530</v>
      </c>
      <c r="H2310" s="16">
        <v>0</v>
      </c>
      <c r="I2310" s="1">
        <v>6</v>
      </c>
      <c r="J2310" s="1">
        <v>12</v>
      </c>
      <c r="K2310" s="1">
        <v>93</v>
      </c>
      <c r="L2310" s="1">
        <v>191</v>
      </c>
      <c r="M2310" s="1">
        <v>107</v>
      </c>
      <c r="N2310" s="1">
        <v>31</v>
      </c>
      <c r="O2310" s="1">
        <v>81</v>
      </c>
      <c r="P2310" s="18">
        <v>9</v>
      </c>
    </row>
    <row r="2311" spans="3:16" x14ac:dyDescent="0.25">
      <c r="C2311" s="108" t="s">
        <v>24</v>
      </c>
      <c r="D2311" s="108" t="s">
        <v>25</v>
      </c>
      <c r="E2311" s="10" t="s">
        <v>26</v>
      </c>
      <c r="F2311" s="11"/>
      <c r="G2311" s="14">
        <v>247</v>
      </c>
      <c r="H2311" s="25">
        <v>0</v>
      </c>
      <c r="I2311" s="4">
        <v>4</v>
      </c>
      <c r="J2311" s="4">
        <v>7</v>
      </c>
      <c r="K2311" s="4">
        <v>57</v>
      </c>
      <c r="L2311" s="4">
        <v>59</v>
      </c>
      <c r="M2311" s="4">
        <v>0</v>
      </c>
      <c r="N2311" s="4">
        <v>0</v>
      </c>
      <c r="O2311" s="4">
        <v>105</v>
      </c>
      <c r="P2311" s="27">
        <v>15</v>
      </c>
    </row>
    <row r="2312" spans="3:16" x14ac:dyDescent="0.25">
      <c r="C2312" s="112"/>
      <c r="D2312" s="109"/>
      <c r="E2312" s="9" t="s">
        <v>27</v>
      </c>
      <c r="F2312" s="12"/>
      <c r="G2312" s="8">
        <v>258</v>
      </c>
      <c r="H2312" s="16">
        <v>0</v>
      </c>
      <c r="I2312" s="1">
        <v>1</v>
      </c>
      <c r="J2312" s="1">
        <v>8</v>
      </c>
      <c r="K2312" s="1">
        <v>56</v>
      </c>
      <c r="L2312" s="1">
        <v>102</v>
      </c>
      <c r="M2312" s="1">
        <v>56</v>
      </c>
      <c r="N2312" s="1">
        <v>0</v>
      </c>
      <c r="O2312" s="1">
        <v>31</v>
      </c>
      <c r="P2312" s="18">
        <v>4</v>
      </c>
    </row>
    <row r="2313" spans="3:16" x14ac:dyDescent="0.25">
      <c r="C2313" s="112"/>
      <c r="D2313" s="109"/>
      <c r="E2313" s="9" t="s">
        <v>28</v>
      </c>
      <c r="F2313" s="12"/>
      <c r="G2313" s="8">
        <v>244</v>
      </c>
      <c r="H2313" s="16">
        <v>0</v>
      </c>
      <c r="I2313" s="1">
        <v>2</v>
      </c>
      <c r="J2313" s="1">
        <v>4</v>
      </c>
      <c r="K2313" s="1">
        <v>40</v>
      </c>
      <c r="L2313" s="1">
        <v>92</v>
      </c>
      <c r="M2313" s="1">
        <v>62</v>
      </c>
      <c r="N2313" s="1">
        <v>19</v>
      </c>
      <c r="O2313" s="1">
        <v>24</v>
      </c>
      <c r="P2313" s="18">
        <v>1</v>
      </c>
    </row>
    <row r="2314" spans="3:16" x14ac:dyDescent="0.25">
      <c r="C2314" s="112"/>
      <c r="D2314" s="109"/>
      <c r="E2314" s="9" t="s">
        <v>29</v>
      </c>
      <c r="F2314" s="12"/>
      <c r="G2314" s="8">
        <v>191</v>
      </c>
      <c r="H2314" s="16">
        <v>0</v>
      </c>
      <c r="I2314" s="1">
        <v>0</v>
      </c>
      <c r="J2314" s="1">
        <v>2</v>
      </c>
      <c r="K2314" s="1">
        <v>33</v>
      </c>
      <c r="L2314" s="1">
        <v>56</v>
      </c>
      <c r="M2314" s="1">
        <v>68</v>
      </c>
      <c r="N2314" s="1">
        <v>21</v>
      </c>
      <c r="O2314" s="1">
        <v>11</v>
      </c>
      <c r="P2314" s="18">
        <v>0</v>
      </c>
    </row>
    <row r="2315" spans="3:16" x14ac:dyDescent="0.25">
      <c r="C2315" s="112"/>
      <c r="D2315" s="109"/>
      <c r="E2315" s="9" t="s">
        <v>30</v>
      </c>
      <c r="F2315" s="12"/>
      <c r="G2315" s="8">
        <v>110</v>
      </c>
      <c r="H2315" s="16">
        <v>0</v>
      </c>
      <c r="I2315" s="1">
        <v>3</v>
      </c>
      <c r="J2315" s="1">
        <v>0</v>
      </c>
      <c r="K2315" s="1">
        <v>9</v>
      </c>
      <c r="L2315" s="1">
        <v>44</v>
      </c>
      <c r="M2315" s="1">
        <v>28</v>
      </c>
      <c r="N2315" s="1">
        <v>21</v>
      </c>
      <c r="O2315" s="1">
        <v>4</v>
      </c>
      <c r="P2315" s="18">
        <v>1</v>
      </c>
    </row>
    <row r="2316" spans="3:16" x14ac:dyDescent="0.25">
      <c r="C2316" s="112"/>
      <c r="D2316" s="109"/>
      <c r="E2316" s="9" t="s">
        <v>31</v>
      </c>
      <c r="F2316" s="12"/>
      <c r="G2316" s="8">
        <v>803</v>
      </c>
      <c r="H2316" s="16">
        <v>0</v>
      </c>
      <c r="I2316" s="1">
        <v>6</v>
      </c>
      <c r="J2316" s="1">
        <v>14</v>
      </c>
      <c r="K2316" s="1">
        <v>138</v>
      </c>
      <c r="L2316" s="1">
        <v>294</v>
      </c>
      <c r="M2316" s="1">
        <v>214</v>
      </c>
      <c r="N2316" s="1">
        <v>61</v>
      </c>
      <c r="O2316" s="1">
        <v>70</v>
      </c>
      <c r="P2316" s="18">
        <v>6</v>
      </c>
    </row>
    <row r="2317" spans="3:16" x14ac:dyDescent="0.25">
      <c r="C2317" s="112"/>
      <c r="D2317" s="109"/>
      <c r="E2317" s="9" t="s">
        <v>32</v>
      </c>
      <c r="F2317" s="12"/>
      <c r="G2317" s="8">
        <v>301</v>
      </c>
      <c r="H2317" s="16">
        <v>0</v>
      </c>
      <c r="I2317" s="1">
        <v>3</v>
      </c>
      <c r="J2317" s="1">
        <v>2</v>
      </c>
      <c r="K2317" s="1">
        <v>42</v>
      </c>
      <c r="L2317" s="1">
        <v>100</v>
      </c>
      <c r="M2317" s="1">
        <v>96</v>
      </c>
      <c r="N2317" s="1">
        <v>42</v>
      </c>
      <c r="O2317" s="1">
        <v>15</v>
      </c>
      <c r="P2317" s="18">
        <v>1</v>
      </c>
    </row>
    <row r="2318" spans="3:16" x14ac:dyDescent="0.25">
      <c r="C2318" s="112"/>
      <c r="D2318" s="108" t="s">
        <v>22</v>
      </c>
      <c r="E2318" s="10" t="s">
        <v>26</v>
      </c>
      <c r="F2318" s="11"/>
      <c r="G2318" s="14">
        <v>116</v>
      </c>
      <c r="H2318" s="25">
        <v>0</v>
      </c>
      <c r="I2318" s="4">
        <v>1</v>
      </c>
      <c r="J2318" s="4">
        <v>2</v>
      </c>
      <c r="K2318" s="4">
        <v>30</v>
      </c>
      <c r="L2318" s="4">
        <v>25</v>
      </c>
      <c r="M2318" s="4">
        <v>0</v>
      </c>
      <c r="N2318" s="4">
        <v>0</v>
      </c>
      <c r="O2318" s="4">
        <v>49</v>
      </c>
      <c r="P2318" s="27">
        <v>9</v>
      </c>
    </row>
    <row r="2319" spans="3:16" x14ac:dyDescent="0.25">
      <c r="C2319" s="112"/>
      <c r="D2319" s="109"/>
      <c r="E2319" s="9" t="s">
        <v>27</v>
      </c>
      <c r="F2319" s="12"/>
      <c r="G2319" s="8">
        <v>153</v>
      </c>
      <c r="H2319" s="16">
        <v>0</v>
      </c>
      <c r="I2319" s="1">
        <v>0</v>
      </c>
      <c r="J2319" s="1">
        <v>4</v>
      </c>
      <c r="K2319" s="1">
        <v>35</v>
      </c>
      <c r="L2319" s="1">
        <v>59</v>
      </c>
      <c r="M2319" s="1">
        <v>29</v>
      </c>
      <c r="N2319" s="1">
        <v>0</v>
      </c>
      <c r="O2319" s="1">
        <v>24</v>
      </c>
      <c r="P2319" s="18">
        <v>2</v>
      </c>
    </row>
    <row r="2320" spans="3:16" x14ac:dyDescent="0.25">
      <c r="C2320" s="112"/>
      <c r="D2320" s="109"/>
      <c r="E2320" s="9" t="s">
        <v>28</v>
      </c>
      <c r="F2320" s="12"/>
      <c r="G2320" s="8">
        <v>106</v>
      </c>
      <c r="H2320" s="16">
        <v>0</v>
      </c>
      <c r="I2320" s="1">
        <v>1</v>
      </c>
      <c r="J2320" s="1">
        <v>1</v>
      </c>
      <c r="K2320" s="1">
        <v>19</v>
      </c>
      <c r="L2320" s="1">
        <v>33</v>
      </c>
      <c r="M2320" s="1">
        <v>29</v>
      </c>
      <c r="N2320" s="1">
        <v>12</v>
      </c>
      <c r="O2320" s="1">
        <v>11</v>
      </c>
      <c r="P2320" s="18">
        <v>0</v>
      </c>
    </row>
    <row r="2321" spans="3:16" x14ac:dyDescent="0.25">
      <c r="C2321" s="112"/>
      <c r="D2321" s="109"/>
      <c r="E2321" s="9" t="s">
        <v>29</v>
      </c>
      <c r="F2321" s="12"/>
      <c r="G2321" s="8">
        <v>93</v>
      </c>
      <c r="H2321" s="16">
        <v>0</v>
      </c>
      <c r="I2321" s="1">
        <v>0</v>
      </c>
      <c r="J2321" s="1">
        <v>2</v>
      </c>
      <c r="K2321" s="1">
        <v>15</v>
      </c>
      <c r="L2321" s="1">
        <v>23</v>
      </c>
      <c r="M2321" s="1">
        <v>37</v>
      </c>
      <c r="N2321" s="1">
        <v>9</v>
      </c>
      <c r="O2321" s="1">
        <v>7</v>
      </c>
      <c r="P2321" s="18">
        <v>0</v>
      </c>
    </row>
    <row r="2322" spans="3:16" x14ac:dyDescent="0.25">
      <c r="C2322" s="112"/>
      <c r="D2322" s="109"/>
      <c r="E2322" s="9" t="s">
        <v>30</v>
      </c>
      <c r="F2322" s="12"/>
      <c r="G2322" s="8">
        <v>52</v>
      </c>
      <c r="H2322" s="16">
        <v>0</v>
      </c>
      <c r="I2322" s="1">
        <v>2</v>
      </c>
      <c r="J2322" s="1">
        <v>0</v>
      </c>
      <c r="K2322" s="1">
        <v>3</v>
      </c>
      <c r="L2322" s="1">
        <v>22</v>
      </c>
      <c r="M2322" s="1">
        <v>12</v>
      </c>
      <c r="N2322" s="1">
        <v>9</v>
      </c>
      <c r="O2322" s="1">
        <v>3</v>
      </c>
      <c r="P2322" s="18">
        <v>1</v>
      </c>
    </row>
    <row r="2323" spans="3:16" x14ac:dyDescent="0.25">
      <c r="C2323" s="112"/>
      <c r="D2323" s="109"/>
      <c r="E2323" s="9" t="s">
        <v>31</v>
      </c>
      <c r="F2323" s="12"/>
      <c r="G2323" s="8">
        <v>404</v>
      </c>
      <c r="H2323" s="16">
        <v>0</v>
      </c>
      <c r="I2323" s="1">
        <v>3</v>
      </c>
      <c r="J2323" s="1">
        <v>7</v>
      </c>
      <c r="K2323" s="1">
        <v>72</v>
      </c>
      <c r="L2323" s="1">
        <v>137</v>
      </c>
      <c r="M2323" s="1">
        <v>107</v>
      </c>
      <c r="N2323" s="1">
        <v>30</v>
      </c>
      <c r="O2323" s="1">
        <v>45</v>
      </c>
      <c r="P2323" s="18">
        <v>3</v>
      </c>
    </row>
    <row r="2324" spans="3:16" x14ac:dyDescent="0.25">
      <c r="C2324" s="112"/>
      <c r="D2324" s="109"/>
      <c r="E2324" s="9" t="s">
        <v>32</v>
      </c>
      <c r="F2324" s="12"/>
      <c r="G2324" s="8">
        <v>145</v>
      </c>
      <c r="H2324" s="16">
        <v>0</v>
      </c>
      <c r="I2324" s="1">
        <v>2</v>
      </c>
      <c r="J2324" s="1">
        <v>2</v>
      </c>
      <c r="K2324" s="1">
        <v>18</v>
      </c>
      <c r="L2324" s="1">
        <v>45</v>
      </c>
      <c r="M2324" s="1">
        <v>49</v>
      </c>
      <c r="N2324" s="1">
        <v>18</v>
      </c>
      <c r="O2324" s="1">
        <v>10</v>
      </c>
      <c r="P2324" s="18">
        <v>1</v>
      </c>
    </row>
    <row r="2325" spans="3:16" x14ac:dyDescent="0.25">
      <c r="C2325" s="112"/>
      <c r="D2325" s="108" t="s">
        <v>23</v>
      </c>
      <c r="E2325" s="10" t="s">
        <v>26</v>
      </c>
      <c r="F2325" s="11"/>
      <c r="G2325" s="14">
        <v>131</v>
      </c>
      <c r="H2325" s="25">
        <v>0</v>
      </c>
      <c r="I2325" s="4">
        <v>3</v>
      </c>
      <c r="J2325" s="4">
        <v>5</v>
      </c>
      <c r="K2325" s="4">
        <v>27</v>
      </c>
      <c r="L2325" s="4">
        <v>34</v>
      </c>
      <c r="M2325" s="4">
        <v>0</v>
      </c>
      <c r="N2325" s="4">
        <v>0</v>
      </c>
      <c r="O2325" s="4">
        <v>56</v>
      </c>
      <c r="P2325" s="27">
        <v>6</v>
      </c>
    </row>
    <row r="2326" spans="3:16" x14ac:dyDescent="0.25">
      <c r="C2326" s="112"/>
      <c r="D2326" s="109"/>
      <c r="E2326" s="9" t="s">
        <v>27</v>
      </c>
      <c r="F2326" s="12"/>
      <c r="G2326" s="8">
        <v>105</v>
      </c>
      <c r="H2326" s="16">
        <v>0</v>
      </c>
      <c r="I2326" s="1">
        <v>1</v>
      </c>
      <c r="J2326" s="1">
        <v>4</v>
      </c>
      <c r="K2326" s="1">
        <v>21</v>
      </c>
      <c r="L2326" s="1">
        <v>43</v>
      </c>
      <c r="M2326" s="1">
        <v>27</v>
      </c>
      <c r="N2326" s="1">
        <v>0</v>
      </c>
      <c r="O2326" s="1">
        <v>7</v>
      </c>
      <c r="P2326" s="18">
        <v>2</v>
      </c>
    </row>
    <row r="2327" spans="3:16" x14ac:dyDescent="0.25">
      <c r="C2327" s="112"/>
      <c r="D2327" s="109"/>
      <c r="E2327" s="9" t="s">
        <v>28</v>
      </c>
      <c r="F2327" s="12"/>
      <c r="G2327" s="8">
        <v>138</v>
      </c>
      <c r="H2327" s="16">
        <v>0</v>
      </c>
      <c r="I2327" s="1">
        <v>1</v>
      </c>
      <c r="J2327" s="1">
        <v>3</v>
      </c>
      <c r="K2327" s="1">
        <v>21</v>
      </c>
      <c r="L2327" s="1">
        <v>59</v>
      </c>
      <c r="M2327" s="1">
        <v>33</v>
      </c>
      <c r="N2327" s="1">
        <v>7</v>
      </c>
      <c r="O2327" s="1">
        <v>13</v>
      </c>
      <c r="P2327" s="18">
        <v>1</v>
      </c>
    </row>
    <row r="2328" spans="3:16" x14ac:dyDescent="0.25">
      <c r="C2328" s="112"/>
      <c r="D2328" s="109"/>
      <c r="E2328" s="9" t="s">
        <v>29</v>
      </c>
      <c r="F2328" s="12"/>
      <c r="G2328" s="8">
        <v>98</v>
      </c>
      <c r="H2328" s="16">
        <v>0</v>
      </c>
      <c r="I2328" s="1">
        <v>0</v>
      </c>
      <c r="J2328" s="1">
        <v>0</v>
      </c>
      <c r="K2328" s="1">
        <v>18</v>
      </c>
      <c r="L2328" s="1">
        <v>33</v>
      </c>
      <c r="M2328" s="1">
        <v>31</v>
      </c>
      <c r="N2328" s="1">
        <v>12</v>
      </c>
      <c r="O2328" s="1">
        <v>4</v>
      </c>
      <c r="P2328" s="18">
        <v>0</v>
      </c>
    </row>
    <row r="2329" spans="3:16" x14ac:dyDescent="0.25">
      <c r="C2329" s="112"/>
      <c r="D2329" s="109"/>
      <c r="E2329" s="9" t="s">
        <v>30</v>
      </c>
      <c r="F2329" s="12"/>
      <c r="G2329" s="8">
        <v>58</v>
      </c>
      <c r="H2329" s="16">
        <v>0</v>
      </c>
      <c r="I2329" s="1">
        <v>1</v>
      </c>
      <c r="J2329" s="1">
        <v>0</v>
      </c>
      <c r="K2329" s="1">
        <v>6</v>
      </c>
      <c r="L2329" s="1">
        <v>22</v>
      </c>
      <c r="M2329" s="1">
        <v>16</v>
      </c>
      <c r="N2329" s="1">
        <v>12</v>
      </c>
      <c r="O2329" s="1">
        <v>1</v>
      </c>
      <c r="P2329" s="18">
        <v>0</v>
      </c>
    </row>
    <row r="2330" spans="3:16" x14ac:dyDescent="0.25">
      <c r="C2330" s="112"/>
      <c r="D2330" s="109"/>
      <c r="E2330" s="9" t="s">
        <v>31</v>
      </c>
      <c r="F2330" s="12"/>
      <c r="G2330" s="8">
        <v>399</v>
      </c>
      <c r="H2330" s="16">
        <v>0</v>
      </c>
      <c r="I2330" s="1">
        <v>3</v>
      </c>
      <c r="J2330" s="1">
        <v>7</v>
      </c>
      <c r="K2330" s="1">
        <v>66</v>
      </c>
      <c r="L2330" s="1">
        <v>157</v>
      </c>
      <c r="M2330" s="1">
        <v>107</v>
      </c>
      <c r="N2330" s="1">
        <v>31</v>
      </c>
      <c r="O2330" s="1">
        <v>25</v>
      </c>
      <c r="P2330" s="18">
        <v>3</v>
      </c>
    </row>
    <row r="2331" spans="3:16" x14ac:dyDescent="0.25">
      <c r="C2331" s="112"/>
      <c r="D2331" s="109"/>
      <c r="E2331" s="9" t="s">
        <v>32</v>
      </c>
      <c r="F2331" s="12"/>
      <c r="G2331" s="8">
        <v>156</v>
      </c>
      <c r="H2331" s="16">
        <v>0</v>
      </c>
      <c r="I2331" s="1">
        <v>1</v>
      </c>
      <c r="J2331" s="1">
        <v>0</v>
      </c>
      <c r="K2331" s="1">
        <v>24</v>
      </c>
      <c r="L2331" s="1">
        <v>55</v>
      </c>
      <c r="M2331" s="1">
        <v>47</v>
      </c>
      <c r="N2331" s="1">
        <v>24</v>
      </c>
      <c r="O2331" s="1">
        <v>5</v>
      </c>
      <c r="P2331" s="18">
        <v>0</v>
      </c>
    </row>
    <row r="2332" spans="3:16" ht="25.2" x14ac:dyDescent="0.25">
      <c r="C2332" s="108" t="s">
        <v>33</v>
      </c>
      <c r="D2332" s="108" t="s">
        <v>25</v>
      </c>
      <c r="E2332" s="10" t="s">
        <v>34</v>
      </c>
      <c r="F2332" s="11"/>
      <c r="G2332" s="14">
        <v>84</v>
      </c>
      <c r="H2332" s="25">
        <v>0</v>
      </c>
      <c r="I2332" s="4">
        <v>0</v>
      </c>
      <c r="J2332" s="4">
        <v>2</v>
      </c>
      <c r="K2332" s="4">
        <v>20</v>
      </c>
      <c r="L2332" s="4">
        <v>33</v>
      </c>
      <c r="M2332" s="4">
        <v>10</v>
      </c>
      <c r="N2332" s="4">
        <v>3</v>
      </c>
      <c r="O2332" s="4">
        <v>13</v>
      </c>
      <c r="P2332" s="27">
        <v>3</v>
      </c>
    </row>
    <row r="2333" spans="3:16" ht="25.2" x14ac:dyDescent="0.25">
      <c r="C2333" s="112"/>
      <c r="D2333" s="109"/>
      <c r="E2333" s="9" t="s">
        <v>35</v>
      </c>
      <c r="F2333" s="12"/>
      <c r="G2333" s="8">
        <v>600</v>
      </c>
      <c r="H2333" s="16">
        <v>0</v>
      </c>
      <c r="I2333" s="1">
        <v>10</v>
      </c>
      <c r="J2333" s="1">
        <v>12</v>
      </c>
      <c r="K2333" s="1">
        <v>109</v>
      </c>
      <c r="L2333" s="1">
        <v>201</v>
      </c>
      <c r="M2333" s="1">
        <v>123</v>
      </c>
      <c r="N2333" s="1">
        <v>29</v>
      </c>
      <c r="O2333" s="1">
        <v>102</v>
      </c>
      <c r="P2333" s="18">
        <v>14</v>
      </c>
    </row>
    <row r="2334" spans="3:16" ht="25.2" x14ac:dyDescent="0.25">
      <c r="C2334" s="112"/>
      <c r="D2334" s="109"/>
      <c r="E2334" s="9" t="s">
        <v>36</v>
      </c>
      <c r="F2334" s="12"/>
      <c r="G2334" s="8">
        <v>197</v>
      </c>
      <c r="H2334" s="16">
        <v>0</v>
      </c>
      <c r="I2334" s="1">
        <v>0</v>
      </c>
      <c r="J2334" s="1">
        <v>3</v>
      </c>
      <c r="K2334" s="1">
        <v>35</v>
      </c>
      <c r="L2334" s="1">
        <v>57</v>
      </c>
      <c r="M2334" s="1">
        <v>44</v>
      </c>
      <c r="N2334" s="1">
        <v>13</v>
      </c>
      <c r="O2334" s="1">
        <v>41</v>
      </c>
      <c r="P2334" s="18">
        <v>4</v>
      </c>
    </row>
    <row r="2335" spans="3:16" ht="25.2" x14ac:dyDescent="0.25">
      <c r="C2335" s="112"/>
      <c r="D2335" s="109"/>
      <c r="E2335" s="9" t="s">
        <v>37</v>
      </c>
      <c r="F2335" s="12"/>
      <c r="G2335" s="8">
        <v>166</v>
      </c>
      <c r="H2335" s="16">
        <v>0</v>
      </c>
      <c r="I2335" s="1">
        <v>0</v>
      </c>
      <c r="J2335" s="1">
        <v>4</v>
      </c>
      <c r="K2335" s="1">
        <v>30</v>
      </c>
      <c r="L2335" s="1">
        <v>61</v>
      </c>
      <c r="M2335" s="1">
        <v>37</v>
      </c>
      <c r="N2335" s="1">
        <v>16</v>
      </c>
      <c r="O2335" s="1">
        <v>18</v>
      </c>
      <c r="P2335" s="18">
        <v>0</v>
      </c>
    </row>
    <row r="2336" spans="3:16" x14ac:dyDescent="0.25">
      <c r="C2336" s="112"/>
      <c r="D2336" s="109"/>
      <c r="E2336" s="9" t="s">
        <v>38</v>
      </c>
      <c r="F2336" s="12"/>
      <c r="G2336" s="13">
        <v>3</v>
      </c>
      <c r="H2336" s="24">
        <v>0</v>
      </c>
      <c r="I2336" s="3">
        <v>0</v>
      </c>
      <c r="J2336" s="3">
        <v>0</v>
      </c>
      <c r="K2336" s="3">
        <v>1</v>
      </c>
      <c r="L2336" s="3">
        <v>1</v>
      </c>
      <c r="M2336" s="3">
        <v>0</v>
      </c>
      <c r="N2336" s="3">
        <v>0</v>
      </c>
      <c r="O2336" s="3">
        <v>1</v>
      </c>
      <c r="P2336" s="26">
        <v>0</v>
      </c>
    </row>
    <row r="2337" spans="3:16" ht="25.2" x14ac:dyDescent="0.25">
      <c r="C2337" s="112"/>
      <c r="D2337" s="108" t="s">
        <v>22</v>
      </c>
      <c r="E2337" s="10" t="s">
        <v>34</v>
      </c>
      <c r="F2337" s="11"/>
      <c r="G2337" s="40">
        <v>44</v>
      </c>
      <c r="H2337" s="44">
        <v>0</v>
      </c>
      <c r="I2337" s="19">
        <v>0</v>
      </c>
      <c r="J2337" s="19">
        <v>0</v>
      </c>
      <c r="K2337" s="19">
        <v>11</v>
      </c>
      <c r="L2337" s="19">
        <v>16</v>
      </c>
      <c r="M2337" s="19">
        <v>7</v>
      </c>
      <c r="N2337" s="19">
        <v>2</v>
      </c>
      <c r="O2337" s="19">
        <v>7</v>
      </c>
      <c r="P2337" s="45">
        <v>1</v>
      </c>
    </row>
    <row r="2338" spans="3:16" ht="25.2" x14ac:dyDescent="0.25">
      <c r="C2338" s="112"/>
      <c r="D2338" s="109"/>
      <c r="E2338" s="9" t="s">
        <v>35</v>
      </c>
      <c r="F2338" s="12"/>
      <c r="G2338" s="8">
        <v>352</v>
      </c>
      <c r="H2338" s="16">
        <v>0</v>
      </c>
      <c r="I2338" s="1">
        <v>4</v>
      </c>
      <c r="J2338" s="1">
        <v>7</v>
      </c>
      <c r="K2338" s="1">
        <v>67</v>
      </c>
      <c r="L2338" s="1">
        <v>107</v>
      </c>
      <c r="M2338" s="1">
        <v>76</v>
      </c>
      <c r="N2338" s="1">
        <v>18</v>
      </c>
      <c r="O2338" s="1">
        <v>64</v>
      </c>
      <c r="P2338" s="18">
        <v>9</v>
      </c>
    </row>
    <row r="2339" spans="3:16" ht="25.2" x14ac:dyDescent="0.25">
      <c r="C2339" s="112"/>
      <c r="D2339" s="109"/>
      <c r="E2339" s="9" t="s">
        <v>36</v>
      </c>
      <c r="F2339" s="12"/>
      <c r="G2339" s="8">
        <v>77</v>
      </c>
      <c r="H2339" s="16">
        <v>0</v>
      </c>
      <c r="I2339" s="1">
        <v>0</v>
      </c>
      <c r="J2339" s="1">
        <v>0</v>
      </c>
      <c r="K2339" s="1">
        <v>13</v>
      </c>
      <c r="L2339" s="1">
        <v>24</v>
      </c>
      <c r="M2339" s="1">
        <v>13</v>
      </c>
      <c r="N2339" s="1">
        <v>5</v>
      </c>
      <c r="O2339" s="1">
        <v>20</v>
      </c>
      <c r="P2339" s="18">
        <v>2</v>
      </c>
    </row>
    <row r="2340" spans="3:16" ht="25.2" x14ac:dyDescent="0.25">
      <c r="C2340" s="112"/>
      <c r="D2340" s="109"/>
      <c r="E2340" s="9" t="s">
        <v>37</v>
      </c>
      <c r="F2340" s="12"/>
      <c r="G2340" s="13">
        <v>46</v>
      </c>
      <c r="H2340" s="24">
        <v>0</v>
      </c>
      <c r="I2340" s="3">
        <v>0</v>
      </c>
      <c r="J2340" s="3">
        <v>2</v>
      </c>
      <c r="K2340" s="3">
        <v>10</v>
      </c>
      <c r="L2340" s="3">
        <v>15</v>
      </c>
      <c r="M2340" s="3">
        <v>11</v>
      </c>
      <c r="N2340" s="3">
        <v>5</v>
      </c>
      <c r="O2340" s="3">
        <v>3</v>
      </c>
      <c r="P2340" s="26">
        <v>0</v>
      </c>
    </row>
    <row r="2341" spans="3:16" x14ac:dyDescent="0.25">
      <c r="C2341" s="112"/>
      <c r="D2341" s="109"/>
      <c r="E2341" s="9" t="s">
        <v>38</v>
      </c>
      <c r="F2341" s="12"/>
      <c r="G2341" s="13">
        <v>1</v>
      </c>
      <c r="H2341" s="24">
        <v>0</v>
      </c>
      <c r="I2341" s="3">
        <v>0</v>
      </c>
      <c r="J2341" s="3">
        <v>0</v>
      </c>
      <c r="K2341" s="3">
        <v>1</v>
      </c>
      <c r="L2341" s="3">
        <v>0</v>
      </c>
      <c r="M2341" s="3">
        <v>0</v>
      </c>
      <c r="N2341" s="3">
        <v>0</v>
      </c>
      <c r="O2341" s="3">
        <v>0</v>
      </c>
      <c r="P2341" s="26">
        <v>0</v>
      </c>
    </row>
    <row r="2342" spans="3:16" ht="25.2" x14ac:dyDescent="0.25">
      <c r="C2342" s="112"/>
      <c r="D2342" s="108" t="s">
        <v>23</v>
      </c>
      <c r="E2342" s="10" t="s">
        <v>34</v>
      </c>
      <c r="F2342" s="11"/>
      <c r="G2342" s="40">
        <v>40</v>
      </c>
      <c r="H2342" s="44">
        <v>0</v>
      </c>
      <c r="I2342" s="19">
        <v>0</v>
      </c>
      <c r="J2342" s="19">
        <v>2</v>
      </c>
      <c r="K2342" s="19">
        <v>9</v>
      </c>
      <c r="L2342" s="19">
        <v>17</v>
      </c>
      <c r="M2342" s="19">
        <v>3</v>
      </c>
      <c r="N2342" s="19">
        <v>1</v>
      </c>
      <c r="O2342" s="19">
        <v>6</v>
      </c>
      <c r="P2342" s="45">
        <v>2</v>
      </c>
    </row>
    <row r="2343" spans="3:16" ht="25.2" x14ac:dyDescent="0.25">
      <c r="C2343" s="112"/>
      <c r="D2343" s="109"/>
      <c r="E2343" s="9" t="s">
        <v>35</v>
      </c>
      <c r="F2343" s="12"/>
      <c r="G2343" s="8">
        <v>248</v>
      </c>
      <c r="H2343" s="16">
        <v>0</v>
      </c>
      <c r="I2343" s="1">
        <v>6</v>
      </c>
      <c r="J2343" s="1">
        <v>5</v>
      </c>
      <c r="K2343" s="1">
        <v>42</v>
      </c>
      <c r="L2343" s="1">
        <v>94</v>
      </c>
      <c r="M2343" s="1">
        <v>47</v>
      </c>
      <c r="N2343" s="1">
        <v>11</v>
      </c>
      <c r="O2343" s="1">
        <v>38</v>
      </c>
      <c r="P2343" s="18">
        <v>5</v>
      </c>
    </row>
    <row r="2344" spans="3:16" ht="25.2" x14ac:dyDescent="0.25">
      <c r="C2344" s="112"/>
      <c r="D2344" s="109"/>
      <c r="E2344" s="9" t="s">
        <v>36</v>
      </c>
      <c r="F2344" s="12"/>
      <c r="G2344" s="8">
        <v>120</v>
      </c>
      <c r="H2344" s="16">
        <v>0</v>
      </c>
      <c r="I2344" s="1">
        <v>0</v>
      </c>
      <c r="J2344" s="1">
        <v>3</v>
      </c>
      <c r="K2344" s="1">
        <v>22</v>
      </c>
      <c r="L2344" s="1">
        <v>33</v>
      </c>
      <c r="M2344" s="1">
        <v>31</v>
      </c>
      <c r="N2344" s="1">
        <v>8</v>
      </c>
      <c r="O2344" s="1">
        <v>21</v>
      </c>
      <c r="P2344" s="18">
        <v>2</v>
      </c>
    </row>
    <row r="2345" spans="3:16" ht="25.2" x14ac:dyDescent="0.25">
      <c r="C2345" s="112"/>
      <c r="D2345" s="109"/>
      <c r="E2345" s="9" t="s">
        <v>37</v>
      </c>
      <c r="F2345" s="12"/>
      <c r="G2345" s="8">
        <v>120</v>
      </c>
      <c r="H2345" s="16">
        <v>0</v>
      </c>
      <c r="I2345" s="1">
        <v>0</v>
      </c>
      <c r="J2345" s="1">
        <v>2</v>
      </c>
      <c r="K2345" s="1">
        <v>20</v>
      </c>
      <c r="L2345" s="1">
        <v>46</v>
      </c>
      <c r="M2345" s="1">
        <v>26</v>
      </c>
      <c r="N2345" s="1">
        <v>11</v>
      </c>
      <c r="O2345" s="1">
        <v>15</v>
      </c>
      <c r="P2345" s="18">
        <v>0</v>
      </c>
    </row>
    <row r="2346" spans="3:16" x14ac:dyDescent="0.25">
      <c r="C2346" s="112"/>
      <c r="D2346" s="109"/>
      <c r="E2346" s="9" t="s">
        <v>38</v>
      </c>
      <c r="F2346" s="12"/>
      <c r="G2346" s="13">
        <v>2</v>
      </c>
      <c r="H2346" s="24">
        <v>0</v>
      </c>
      <c r="I2346" s="3">
        <v>0</v>
      </c>
      <c r="J2346" s="3">
        <v>0</v>
      </c>
      <c r="K2346" s="3">
        <v>0</v>
      </c>
      <c r="L2346" s="3">
        <v>1</v>
      </c>
      <c r="M2346" s="3">
        <v>0</v>
      </c>
      <c r="N2346" s="3">
        <v>0</v>
      </c>
      <c r="O2346" s="3">
        <v>1</v>
      </c>
      <c r="P2346" s="26">
        <v>0</v>
      </c>
    </row>
    <row r="2347" spans="3:16" ht="25.2" x14ac:dyDescent="0.25">
      <c r="C2347" s="108" t="s">
        <v>39</v>
      </c>
      <c r="D2347" s="108" t="s">
        <v>25</v>
      </c>
      <c r="E2347" s="10" t="s">
        <v>40</v>
      </c>
      <c r="F2347" s="11"/>
      <c r="G2347" s="14">
        <v>301</v>
      </c>
      <c r="H2347" s="25">
        <v>0</v>
      </c>
      <c r="I2347" s="4">
        <v>0</v>
      </c>
      <c r="J2347" s="4">
        <v>6</v>
      </c>
      <c r="K2347" s="4">
        <v>60</v>
      </c>
      <c r="L2347" s="4">
        <v>102</v>
      </c>
      <c r="M2347" s="4">
        <v>65</v>
      </c>
      <c r="N2347" s="4">
        <v>16</v>
      </c>
      <c r="O2347" s="4">
        <v>46</v>
      </c>
      <c r="P2347" s="27">
        <v>6</v>
      </c>
    </row>
    <row r="2348" spans="3:16" ht="25.2" x14ac:dyDescent="0.25">
      <c r="C2348" s="112"/>
      <c r="D2348" s="109"/>
      <c r="E2348" s="9" t="s">
        <v>41</v>
      </c>
      <c r="F2348" s="12"/>
      <c r="G2348" s="8">
        <v>583</v>
      </c>
      <c r="H2348" s="16">
        <v>0</v>
      </c>
      <c r="I2348" s="1">
        <v>9</v>
      </c>
      <c r="J2348" s="1">
        <v>11</v>
      </c>
      <c r="K2348" s="1">
        <v>104</v>
      </c>
      <c r="L2348" s="1">
        <v>196</v>
      </c>
      <c r="M2348" s="1">
        <v>123</v>
      </c>
      <c r="N2348" s="1">
        <v>31</v>
      </c>
      <c r="O2348" s="1">
        <v>95</v>
      </c>
      <c r="P2348" s="18">
        <v>14</v>
      </c>
    </row>
    <row r="2349" spans="3:16" x14ac:dyDescent="0.25">
      <c r="C2349" s="112"/>
      <c r="D2349" s="109"/>
      <c r="E2349" s="9" t="s">
        <v>42</v>
      </c>
      <c r="F2349" s="12"/>
      <c r="G2349" s="13">
        <v>19</v>
      </c>
      <c r="H2349" s="24">
        <v>0</v>
      </c>
      <c r="I2349" s="3">
        <v>0</v>
      </c>
      <c r="J2349" s="3">
        <v>2</v>
      </c>
      <c r="K2349" s="3">
        <v>3</v>
      </c>
      <c r="L2349" s="3">
        <v>7</v>
      </c>
      <c r="M2349" s="3">
        <v>2</v>
      </c>
      <c r="N2349" s="3">
        <v>0</v>
      </c>
      <c r="O2349" s="3">
        <v>5</v>
      </c>
      <c r="P2349" s="26">
        <v>0</v>
      </c>
    </row>
    <row r="2350" spans="3:16" x14ac:dyDescent="0.25">
      <c r="C2350" s="112"/>
      <c r="D2350" s="109"/>
      <c r="E2350" s="9" t="s">
        <v>43</v>
      </c>
      <c r="F2350" s="12"/>
      <c r="G2350" s="8">
        <v>153</v>
      </c>
      <c r="H2350" s="16">
        <v>0</v>
      </c>
      <c r="I2350" s="1">
        <v>2</v>
      </c>
      <c r="J2350" s="1">
        <v>3</v>
      </c>
      <c r="K2350" s="1">
        <v>24</v>
      </c>
      <c r="L2350" s="1">
        <v>49</v>
      </c>
      <c r="M2350" s="1">
        <v>22</v>
      </c>
      <c r="N2350" s="1">
        <v>12</v>
      </c>
      <c r="O2350" s="1">
        <v>40</v>
      </c>
      <c r="P2350" s="18">
        <v>1</v>
      </c>
    </row>
    <row r="2351" spans="3:16" x14ac:dyDescent="0.25">
      <c r="C2351" s="112"/>
      <c r="D2351" s="109"/>
      <c r="E2351" s="9" t="s">
        <v>44</v>
      </c>
      <c r="F2351" s="12"/>
      <c r="G2351" s="13">
        <v>49</v>
      </c>
      <c r="H2351" s="24">
        <v>0</v>
      </c>
      <c r="I2351" s="3">
        <v>0</v>
      </c>
      <c r="J2351" s="3">
        <v>1</v>
      </c>
      <c r="K2351" s="3">
        <v>8</v>
      </c>
      <c r="L2351" s="3">
        <v>11</v>
      </c>
      <c r="M2351" s="3">
        <v>14</v>
      </c>
      <c r="N2351" s="3">
        <v>3</v>
      </c>
      <c r="O2351" s="3">
        <v>12</v>
      </c>
      <c r="P2351" s="26">
        <v>0</v>
      </c>
    </row>
    <row r="2352" spans="3:16" ht="25.2" x14ac:dyDescent="0.25">
      <c r="C2352" s="112"/>
      <c r="D2352" s="109"/>
      <c r="E2352" s="9" t="s">
        <v>45</v>
      </c>
      <c r="F2352" s="12"/>
      <c r="G2352" s="13">
        <v>47</v>
      </c>
      <c r="H2352" s="24">
        <v>0</v>
      </c>
      <c r="I2352" s="3">
        <v>0</v>
      </c>
      <c r="J2352" s="3">
        <v>1</v>
      </c>
      <c r="K2352" s="3">
        <v>13</v>
      </c>
      <c r="L2352" s="3">
        <v>15</v>
      </c>
      <c r="M2352" s="3">
        <v>7</v>
      </c>
      <c r="N2352" s="3">
        <v>2</v>
      </c>
      <c r="O2352" s="3">
        <v>8</v>
      </c>
      <c r="P2352" s="26">
        <v>1</v>
      </c>
    </row>
    <row r="2353" spans="3:16" x14ac:dyDescent="0.25">
      <c r="C2353" s="112"/>
      <c r="D2353" s="109"/>
      <c r="E2353" s="9" t="s">
        <v>38</v>
      </c>
      <c r="F2353" s="12"/>
      <c r="G2353" s="13">
        <v>35</v>
      </c>
      <c r="H2353" s="24">
        <v>0</v>
      </c>
      <c r="I2353" s="3">
        <v>1</v>
      </c>
      <c r="J2353" s="3">
        <v>1</v>
      </c>
      <c r="K2353" s="3">
        <v>9</v>
      </c>
      <c r="L2353" s="3">
        <v>13</v>
      </c>
      <c r="M2353" s="3">
        <v>3</v>
      </c>
      <c r="N2353" s="3">
        <v>0</v>
      </c>
      <c r="O2353" s="3">
        <v>8</v>
      </c>
      <c r="P2353" s="26">
        <v>0</v>
      </c>
    </row>
    <row r="2354" spans="3:16" ht="25.2" x14ac:dyDescent="0.25">
      <c r="C2354" s="112"/>
      <c r="D2354" s="108" t="s">
        <v>22</v>
      </c>
      <c r="E2354" s="10" t="s">
        <v>40</v>
      </c>
      <c r="F2354" s="11"/>
      <c r="G2354" s="14">
        <v>113</v>
      </c>
      <c r="H2354" s="25">
        <v>0</v>
      </c>
      <c r="I2354" s="4">
        <v>0</v>
      </c>
      <c r="J2354" s="4">
        <v>1</v>
      </c>
      <c r="K2354" s="4">
        <v>27</v>
      </c>
      <c r="L2354" s="4">
        <v>35</v>
      </c>
      <c r="M2354" s="4">
        <v>23</v>
      </c>
      <c r="N2354" s="4">
        <v>4</v>
      </c>
      <c r="O2354" s="4">
        <v>20</v>
      </c>
      <c r="P2354" s="27">
        <v>3</v>
      </c>
    </row>
    <row r="2355" spans="3:16" ht="25.2" x14ac:dyDescent="0.25">
      <c r="C2355" s="112"/>
      <c r="D2355" s="109"/>
      <c r="E2355" s="9" t="s">
        <v>41</v>
      </c>
      <c r="F2355" s="12"/>
      <c r="G2355" s="8">
        <v>340</v>
      </c>
      <c r="H2355" s="16">
        <v>0</v>
      </c>
      <c r="I2355" s="1">
        <v>3</v>
      </c>
      <c r="J2355" s="1">
        <v>7</v>
      </c>
      <c r="K2355" s="1">
        <v>62</v>
      </c>
      <c r="L2355" s="1">
        <v>102</v>
      </c>
      <c r="M2355" s="1">
        <v>78</v>
      </c>
      <c r="N2355" s="1">
        <v>21</v>
      </c>
      <c r="O2355" s="1">
        <v>58</v>
      </c>
      <c r="P2355" s="18">
        <v>9</v>
      </c>
    </row>
    <row r="2356" spans="3:16" x14ac:dyDescent="0.25">
      <c r="C2356" s="112"/>
      <c r="D2356" s="109"/>
      <c r="E2356" s="9" t="s">
        <v>42</v>
      </c>
      <c r="F2356" s="12"/>
      <c r="G2356" s="13">
        <v>9</v>
      </c>
      <c r="H2356" s="24">
        <v>0</v>
      </c>
      <c r="I2356" s="3">
        <v>0</v>
      </c>
      <c r="J2356" s="3">
        <v>1</v>
      </c>
      <c r="K2356" s="3">
        <v>1</v>
      </c>
      <c r="L2356" s="3">
        <v>4</v>
      </c>
      <c r="M2356" s="3">
        <v>1</v>
      </c>
      <c r="N2356" s="3">
        <v>0</v>
      </c>
      <c r="O2356" s="3">
        <v>2</v>
      </c>
      <c r="P2356" s="26">
        <v>0</v>
      </c>
    </row>
    <row r="2357" spans="3:16" x14ac:dyDescent="0.25">
      <c r="C2357" s="112"/>
      <c r="D2357" s="109"/>
      <c r="E2357" s="9" t="s">
        <v>43</v>
      </c>
      <c r="F2357" s="12"/>
      <c r="G2357" s="8">
        <v>61</v>
      </c>
      <c r="H2357" s="16">
        <v>0</v>
      </c>
      <c r="I2357" s="1">
        <v>0</v>
      </c>
      <c r="J2357" s="1">
        <v>1</v>
      </c>
      <c r="K2357" s="1">
        <v>9</v>
      </c>
      <c r="L2357" s="1">
        <v>19</v>
      </c>
      <c r="M2357" s="1">
        <v>6</v>
      </c>
      <c r="N2357" s="1">
        <v>4</v>
      </c>
      <c r="O2357" s="1">
        <v>21</v>
      </c>
      <c r="P2357" s="18">
        <v>1</v>
      </c>
    </row>
    <row r="2358" spans="3:16" x14ac:dyDescent="0.25">
      <c r="C2358" s="112"/>
      <c r="D2358" s="109"/>
      <c r="E2358" s="9" t="s">
        <v>44</v>
      </c>
      <c r="F2358" s="12"/>
      <c r="G2358" s="13">
        <v>19</v>
      </c>
      <c r="H2358" s="24">
        <v>0</v>
      </c>
      <c r="I2358" s="3">
        <v>0</v>
      </c>
      <c r="J2358" s="3">
        <v>0</v>
      </c>
      <c r="K2358" s="3">
        <v>2</v>
      </c>
      <c r="L2358" s="3">
        <v>3</v>
      </c>
      <c r="M2358" s="3">
        <v>6</v>
      </c>
      <c r="N2358" s="3">
        <v>2</v>
      </c>
      <c r="O2358" s="3">
        <v>6</v>
      </c>
      <c r="P2358" s="26">
        <v>0</v>
      </c>
    </row>
    <row r="2359" spans="3:16" ht="25.2" x14ac:dyDescent="0.25">
      <c r="C2359" s="112"/>
      <c r="D2359" s="109"/>
      <c r="E2359" s="9" t="s">
        <v>45</v>
      </c>
      <c r="F2359" s="12"/>
      <c r="G2359" s="13">
        <v>26</v>
      </c>
      <c r="H2359" s="24">
        <v>0</v>
      </c>
      <c r="I2359" s="3">
        <v>0</v>
      </c>
      <c r="J2359" s="3">
        <v>0</v>
      </c>
      <c r="K2359" s="3">
        <v>5</v>
      </c>
      <c r="L2359" s="3">
        <v>9</v>
      </c>
      <c r="M2359" s="3">
        <v>4</v>
      </c>
      <c r="N2359" s="3">
        <v>1</v>
      </c>
      <c r="O2359" s="3">
        <v>7</v>
      </c>
      <c r="P2359" s="26">
        <v>0</v>
      </c>
    </row>
    <row r="2360" spans="3:16" x14ac:dyDescent="0.25">
      <c r="C2360" s="112"/>
      <c r="D2360" s="109"/>
      <c r="E2360" s="9" t="s">
        <v>38</v>
      </c>
      <c r="F2360" s="12"/>
      <c r="G2360" s="13">
        <v>22</v>
      </c>
      <c r="H2360" s="24">
        <v>0</v>
      </c>
      <c r="I2360" s="3">
        <v>1</v>
      </c>
      <c r="J2360" s="3">
        <v>0</v>
      </c>
      <c r="K2360" s="3">
        <v>7</v>
      </c>
      <c r="L2360" s="3">
        <v>8</v>
      </c>
      <c r="M2360" s="3">
        <v>0</v>
      </c>
      <c r="N2360" s="3">
        <v>0</v>
      </c>
      <c r="O2360" s="3">
        <v>6</v>
      </c>
      <c r="P2360" s="26">
        <v>0</v>
      </c>
    </row>
    <row r="2361" spans="3:16" ht="25.2" x14ac:dyDescent="0.25">
      <c r="C2361" s="112"/>
      <c r="D2361" s="108" t="s">
        <v>23</v>
      </c>
      <c r="E2361" s="10" t="s">
        <v>40</v>
      </c>
      <c r="F2361" s="11"/>
      <c r="G2361" s="14">
        <v>188</v>
      </c>
      <c r="H2361" s="25">
        <v>0</v>
      </c>
      <c r="I2361" s="4">
        <v>0</v>
      </c>
      <c r="J2361" s="4">
        <v>5</v>
      </c>
      <c r="K2361" s="4">
        <v>33</v>
      </c>
      <c r="L2361" s="4">
        <v>67</v>
      </c>
      <c r="M2361" s="4">
        <v>42</v>
      </c>
      <c r="N2361" s="4">
        <v>12</v>
      </c>
      <c r="O2361" s="4">
        <v>26</v>
      </c>
      <c r="P2361" s="27">
        <v>3</v>
      </c>
    </row>
    <row r="2362" spans="3:16" ht="25.2" x14ac:dyDescent="0.25">
      <c r="C2362" s="112"/>
      <c r="D2362" s="109"/>
      <c r="E2362" s="9" t="s">
        <v>41</v>
      </c>
      <c r="F2362" s="12"/>
      <c r="G2362" s="8">
        <v>243</v>
      </c>
      <c r="H2362" s="16">
        <v>0</v>
      </c>
      <c r="I2362" s="1">
        <v>6</v>
      </c>
      <c r="J2362" s="1">
        <v>4</v>
      </c>
      <c r="K2362" s="1">
        <v>42</v>
      </c>
      <c r="L2362" s="1">
        <v>94</v>
      </c>
      <c r="M2362" s="1">
        <v>45</v>
      </c>
      <c r="N2362" s="1">
        <v>10</v>
      </c>
      <c r="O2362" s="1">
        <v>37</v>
      </c>
      <c r="P2362" s="18">
        <v>5</v>
      </c>
    </row>
    <row r="2363" spans="3:16" x14ac:dyDescent="0.25">
      <c r="C2363" s="112"/>
      <c r="D2363" s="109"/>
      <c r="E2363" s="9" t="s">
        <v>42</v>
      </c>
      <c r="F2363" s="12"/>
      <c r="G2363" s="13">
        <v>10</v>
      </c>
      <c r="H2363" s="24">
        <v>0</v>
      </c>
      <c r="I2363" s="3">
        <v>0</v>
      </c>
      <c r="J2363" s="3">
        <v>1</v>
      </c>
      <c r="K2363" s="3">
        <v>2</v>
      </c>
      <c r="L2363" s="3">
        <v>3</v>
      </c>
      <c r="M2363" s="3">
        <v>1</v>
      </c>
      <c r="N2363" s="3">
        <v>0</v>
      </c>
      <c r="O2363" s="3">
        <v>3</v>
      </c>
      <c r="P2363" s="26">
        <v>0</v>
      </c>
    </row>
    <row r="2364" spans="3:16" x14ac:dyDescent="0.25">
      <c r="C2364" s="112"/>
      <c r="D2364" s="109"/>
      <c r="E2364" s="9" t="s">
        <v>43</v>
      </c>
      <c r="F2364" s="12"/>
      <c r="G2364" s="8">
        <v>92</v>
      </c>
      <c r="H2364" s="16">
        <v>0</v>
      </c>
      <c r="I2364" s="1">
        <v>2</v>
      </c>
      <c r="J2364" s="1">
        <v>2</v>
      </c>
      <c r="K2364" s="1">
        <v>15</v>
      </c>
      <c r="L2364" s="1">
        <v>30</v>
      </c>
      <c r="M2364" s="1">
        <v>16</v>
      </c>
      <c r="N2364" s="1">
        <v>8</v>
      </c>
      <c r="O2364" s="1">
        <v>19</v>
      </c>
      <c r="P2364" s="18">
        <v>0</v>
      </c>
    </row>
    <row r="2365" spans="3:16" x14ac:dyDescent="0.25">
      <c r="C2365" s="112"/>
      <c r="D2365" s="109"/>
      <c r="E2365" s="9" t="s">
        <v>44</v>
      </c>
      <c r="F2365" s="12"/>
      <c r="G2365" s="13">
        <v>30</v>
      </c>
      <c r="H2365" s="24">
        <v>0</v>
      </c>
      <c r="I2365" s="3">
        <v>0</v>
      </c>
      <c r="J2365" s="3">
        <v>1</v>
      </c>
      <c r="K2365" s="3">
        <v>6</v>
      </c>
      <c r="L2365" s="3">
        <v>8</v>
      </c>
      <c r="M2365" s="3">
        <v>8</v>
      </c>
      <c r="N2365" s="3">
        <v>1</v>
      </c>
      <c r="O2365" s="3">
        <v>6</v>
      </c>
      <c r="P2365" s="26">
        <v>0</v>
      </c>
    </row>
    <row r="2366" spans="3:16" ht="25.2" x14ac:dyDescent="0.25">
      <c r="C2366" s="112"/>
      <c r="D2366" s="109"/>
      <c r="E2366" s="9" t="s">
        <v>45</v>
      </c>
      <c r="F2366" s="12"/>
      <c r="G2366" s="13">
        <v>21</v>
      </c>
      <c r="H2366" s="24">
        <v>0</v>
      </c>
      <c r="I2366" s="3">
        <v>0</v>
      </c>
      <c r="J2366" s="3">
        <v>1</v>
      </c>
      <c r="K2366" s="3">
        <v>8</v>
      </c>
      <c r="L2366" s="3">
        <v>6</v>
      </c>
      <c r="M2366" s="3">
        <v>3</v>
      </c>
      <c r="N2366" s="3">
        <v>1</v>
      </c>
      <c r="O2366" s="3">
        <v>1</v>
      </c>
      <c r="P2366" s="26">
        <v>1</v>
      </c>
    </row>
    <row r="2367" spans="3:16" x14ac:dyDescent="0.25">
      <c r="C2367" s="112"/>
      <c r="D2367" s="109"/>
      <c r="E2367" s="9" t="s">
        <v>38</v>
      </c>
      <c r="F2367" s="12"/>
      <c r="G2367" s="13">
        <v>13</v>
      </c>
      <c r="H2367" s="24">
        <v>0</v>
      </c>
      <c r="I2367" s="3">
        <v>0</v>
      </c>
      <c r="J2367" s="3">
        <v>1</v>
      </c>
      <c r="K2367" s="3">
        <v>2</v>
      </c>
      <c r="L2367" s="3">
        <v>5</v>
      </c>
      <c r="M2367" s="3">
        <v>3</v>
      </c>
      <c r="N2367" s="3">
        <v>0</v>
      </c>
      <c r="O2367" s="3">
        <v>2</v>
      </c>
      <c r="P2367" s="26">
        <v>0</v>
      </c>
    </row>
    <row r="2368" spans="3:16" x14ac:dyDescent="0.25">
      <c r="C2368" s="108" t="s">
        <v>46</v>
      </c>
      <c r="D2368" s="106" t="s">
        <v>21</v>
      </c>
      <c r="E2368" s="10" t="s">
        <v>47</v>
      </c>
      <c r="F2368" s="11"/>
      <c r="G2368" s="14">
        <v>789</v>
      </c>
      <c r="H2368" s="25">
        <v>0</v>
      </c>
      <c r="I2368" s="4">
        <v>7</v>
      </c>
      <c r="J2368" s="4">
        <v>15</v>
      </c>
      <c r="K2368" s="4">
        <v>148</v>
      </c>
      <c r="L2368" s="4">
        <v>268</v>
      </c>
      <c r="M2368" s="4">
        <v>158</v>
      </c>
      <c r="N2368" s="4">
        <v>45</v>
      </c>
      <c r="O2368" s="4">
        <v>130</v>
      </c>
      <c r="P2368" s="27">
        <v>18</v>
      </c>
    </row>
    <row r="2369" spans="3:16" ht="25.2" x14ac:dyDescent="0.25">
      <c r="C2369" s="112"/>
      <c r="D2369" s="107"/>
      <c r="E2369" s="9" t="s">
        <v>48</v>
      </c>
      <c r="F2369" s="12"/>
      <c r="G2369" s="8">
        <v>81</v>
      </c>
      <c r="H2369" s="16">
        <v>0</v>
      </c>
      <c r="I2369" s="1">
        <v>2</v>
      </c>
      <c r="J2369" s="1">
        <v>1</v>
      </c>
      <c r="K2369" s="1">
        <v>14</v>
      </c>
      <c r="L2369" s="1">
        <v>24</v>
      </c>
      <c r="M2369" s="1">
        <v>20</v>
      </c>
      <c r="N2369" s="1">
        <v>7</v>
      </c>
      <c r="O2369" s="1">
        <v>13</v>
      </c>
      <c r="P2369" s="18">
        <v>0</v>
      </c>
    </row>
    <row r="2370" spans="3:16" x14ac:dyDescent="0.25">
      <c r="C2370" s="112"/>
      <c r="D2370" s="107"/>
      <c r="E2370" s="9" t="s">
        <v>49</v>
      </c>
      <c r="F2370" s="12"/>
      <c r="G2370" s="13">
        <v>43</v>
      </c>
      <c r="H2370" s="24">
        <v>0</v>
      </c>
      <c r="I2370" s="3">
        <v>1</v>
      </c>
      <c r="J2370" s="3">
        <v>1</v>
      </c>
      <c r="K2370" s="3">
        <v>7</v>
      </c>
      <c r="L2370" s="3">
        <v>12</v>
      </c>
      <c r="M2370" s="3">
        <v>7</v>
      </c>
      <c r="N2370" s="3">
        <v>3</v>
      </c>
      <c r="O2370" s="3">
        <v>11</v>
      </c>
      <c r="P2370" s="26">
        <v>1</v>
      </c>
    </row>
    <row r="2371" spans="3:16" ht="25.2" x14ac:dyDescent="0.25">
      <c r="C2371" s="112"/>
      <c r="D2371" s="107"/>
      <c r="E2371" s="9" t="s">
        <v>50</v>
      </c>
      <c r="F2371" s="12"/>
      <c r="G2371" s="8">
        <v>85</v>
      </c>
      <c r="H2371" s="16">
        <v>0</v>
      </c>
      <c r="I2371" s="1">
        <v>0</v>
      </c>
      <c r="J2371" s="1">
        <v>1</v>
      </c>
      <c r="K2371" s="1">
        <v>12</v>
      </c>
      <c r="L2371" s="1">
        <v>29</v>
      </c>
      <c r="M2371" s="1">
        <v>20</v>
      </c>
      <c r="N2371" s="1">
        <v>6</v>
      </c>
      <c r="O2371" s="1">
        <v>15</v>
      </c>
      <c r="P2371" s="18">
        <v>2</v>
      </c>
    </row>
    <row r="2372" spans="3:16" ht="25.2" x14ac:dyDescent="0.25">
      <c r="C2372" s="112"/>
      <c r="D2372" s="107"/>
      <c r="E2372" s="9" t="s">
        <v>51</v>
      </c>
      <c r="F2372" s="12"/>
      <c r="G2372" s="13">
        <v>22</v>
      </c>
      <c r="H2372" s="24">
        <v>0</v>
      </c>
      <c r="I2372" s="3">
        <v>0</v>
      </c>
      <c r="J2372" s="3">
        <v>3</v>
      </c>
      <c r="K2372" s="3">
        <v>3</v>
      </c>
      <c r="L2372" s="3">
        <v>10</v>
      </c>
      <c r="M2372" s="3">
        <v>3</v>
      </c>
      <c r="N2372" s="3">
        <v>0</v>
      </c>
      <c r="O2372" s="3">
        <v>3</v>
      </c>
      <c r="P2372" s="26">
        <v>0</v>
      </c>
    </row>
    <row r="2373" spans="3:16" x14ac:dyDescent="0.25">
      <c r="C2373" s="112"/>
      <c r="D2373" s="107"/>
      <c r="E2373" s="9" t="s">
        <v>52</v>
      </c>
      <c r="F2373" s="12"/>
      <c r="G2373" s="13">
        <v>7</v>
      </c>
      <c r="H2373" s="24">
        <v>0</v>
      </c>
      <c r="I2373" s="3">
        <v>0</v>
      </c>
      <c r="J2373" s="3">
        <v>0</v>
      </c>
      <c r="K2373" s="3">
        <v>4</v>
      </c>
      <c r="L2373" s="3">
        <v>2</v>
      </c>
      <c r="M2373" s="3">
        <v>0</v>
      </c>
      <c r="N2373" s="3">
        <v>0</v>
      </c>
      <c r="O2373" s="3">
        <v>1</v>
      </c>
      <c r="P2373" s="26">
        <v>0</v>
      </c>
    </row>
    <row r="2374" spans="3:16" x14ac:dyDescent="0.25">
      <c r="C2374" s="112"/>
      <c r="D2374" s="107"/>
      <c r="E2374" s="9" t="s">
        <v>53</v>
      </c>
      <c r="F2374" s="12"/>
      <c r="G2374" s="13">
        <v>22</v>
      </c>
      <c r="H2374" s="24">
        <v>0</v>
      </c>
      <c r="I2374" s="3">
        <v>0</v>
      </c>
      <c r="J2374" s="3">
        <v>0</v>
      </c>
      <c r="K2374" s="3">
        <v>6</v>
      </c>
      <c r="L2374" s="3">
        <v>8</v>
      </c>
      <c r="M2374" s="3">
        <v>6</v>
      </c>
      <c r="N2374" s="3">
        <v>0</v>
      </c>
      <c r="O2374" s="3">
        <v>2</v>
      </c>
      <c r="P2374" s="26">
        <v>0</v>
      </c>
    </row>
    <row r="2375" spans="3:16" x14ac:dyDescent="0.25">
      <c r="C2375" s="112"/>
      <c r="D2375" s="107"/>
      <c r="E2375" s="9" t="s">
        <v>38</v>
      </c>
      <c r="F2375" s="12"/>
      <c r="G2375" s="13">
        <v>1</v>
      </c>
      <c r="H2375" s="24">
        <v>0</v>
      </c>
      <c r="I2375" s="3">
        <v>0</v>
      </c>
      <c r="J2375" s="3">
        <v>0</v>
      </c>
      <c r="K2375" s="3">
        <v>1</v>
      </c>
      <c r="L2375" s="3">
        <v>0</v>
      </c>
      <c r="M2375" s="3">
        <v>0</v>
      </c>
      <c r="N2375" s="3">
        <v>0</v>
      </c>
      <c r="O2375" s="3">
        <v>0</v>
      </c>
      <c r="P2375" s="26">
        <v>0</v>
      </c>
    </row>
    <row r="2376" spans="3:16" x14ac:dyDescent="0.25">
      <c r="C2376" s="112"/>
      <c r="D2376" s="107"/>
      <c r="E2376" s="9" t="s">
        <v>54</v>
      </c>
      <c r="F2376" s="12"/>
      <c r="G2376" s="8">
        <v>870</v>
      </c>
      <c r="H2376" s="16">
        <v>0</v>
      </c>
      <c r="I2376" s="1">
        <v>9</v>
      </c>
      <c r="J2376" s="1">
        <v>16</v>
      </c>
      <c r="K2376" s="1">
        <v>162</v>
      </c>
      <c r="L2376" s="1">
        <v>292</v>
      </c>
      <c r="M2376" s="1">
        <v>178</v>
      </c>
      <c r="N2376" s="1">
        <v>52</v>
      </c>
      <c r="O2376" s="1">
        <v>143</v>
      </c>
      <c r="P2376" s="18">
        <v>18</v>
      </c>
    </row>
    <row r="2377" spans="3:16" x14ac:dyDescent="0.25">
      <c r="C2377" s="112"/>
      <c r="D2377" s="107"/>
      <c r="E2377" s="9" t="s">
        <v>55</v>
      </c>
      <c r="F2377" s="12"/>
      <c r="G2377" s="8">
        <v>150</v>
      </c>
      <c r="H2377" s="16">
        <v>0</v>
      </c>
      <c r="I2377" s="1">
        <v>1</v>
      </c>
      <c r="J2377" s="1">
        <v>5</v>
      </c>
      <c r="K2377" s="1">
        <v>22</v>
      </c>
      <c r="L2377" s="1">
        <v>51</v>
      </c>
      <c r="M2377" s="1">
        <v>30</v>
      </c>
      <c r="N2377" s="1">
        <v>9</v>
      </c>
      <c r="O2377" s="1">
        <v>29</v>
      </c>
      <c r="P2377" s="18">
        <v>3</v>
      </c>
    </row>
    <row r="2378" spans="3:16" x14ac:dyDescent="0.25">
      <c r="C2378" s="108" t="s">
        <v>56</v>
      </c>
      <c r="D2378" s="106" t="s">
        <v>21</v>
      </c>
      <c r="E2378" s="10" t="s">
        <v>57</v>
      </c>
      <c r="F2378" s="11"/>
      <c r="G2378" s="14">
        <v>440</v>
      </c>
      <c r="H2378" s="25">
        <v>0</v>
      </c>
      <c r="I2378" s="4">
        <v>5</v>
      </c>
      <c r="J2378" s="4">
        <v>11</v>
      </c>
      <c r="K2378" s="4">
        <v>81</v>
      </c>
      <c r="L2378" s="4">
        <v>137</v>
      </c>
      <c r="M2378" s="4">
        <v>90</v>
      </c>
      <c r="N2378" s="4">
        <v>34</v>
      </c>
      <c r="O2378" s="4">
        <v>72</v>
      </c>
      <c r="P2378" s="27">
        <v>10</v>
      </c>
    </row>
    <row r="2379" spans="3:16" x14ac:dyDescent="0.25">
      <c r="C2379" s="112"/>
      <c r="D2379" s="107"/>
      <c r="E2379" s="9" t="s">
        <v>58</v>
      </c>
      <c r="F2379" s="12"/>
      <c r="G2379" s="8">
        <v>381</v>
      </c>
      <c r="H2379" s="16">
        <v>0</v>
      </c>
      <c r="I2379" s="1">
        <v>4</v>
      </c>
      <c r="J2379" s="1">
        <v>5</v>
      </c>
      <c r="K2379" s="1">
        <v>65</v>
      </c>
      <c r="L2379" s="1">
        <v>134</v>
      </c>
      <c r="M2379" s="1">
        <v>76</v>
      </c>
      <c r="N2379" s="1">
        <v>21</v>
      </c>
      <c r="O2379" s="1">
        <v>68</v>
      </c>
      <c r="P2379" s="18">
        <v>8</v>
      </c>
    </row>
    <row r="2380" spans="3:16" x14ac:dyDescent="0.25">
      <c r="C2380" s="112"/>
      <c r="D2380" s="107"/>
      <c r="E2380" s="9" t="s">
        <v>59</v>
      </c>
      <c r="F2380" s="12"/>
      <c r="G2380" s="8">
        <v>86</v>
      </c>
      <c r="H2380" s="16">
        <v>0</v>
      </c>
      <c r="I2380" s="1">
        <v>0</v>
      </c>
      <c r="J2380" s="1">
        <v>1</v>
      </c>
      <c r="K2380" s="1">
        <v>17</v>
      </c>
      <c r="L2380" s="1">
        <v>37</v>
      </c>
      <c r="M2380" s="1">
        <v>19</v>
      </c>
      <c r="N2380" s="1">
        <v>1</v>
      </c>
      <c r="O2380" s="1">
        <v>10</v>
      </c>
      <c r="P2380" s="18">
        <v>1</v>
      </c>
    </row>
    <row r="2381" spans="3:16" x14ac:dyDescent="0.25">
      <c r="C2381" s="112"/>
      <c r="D2381" s="107"/>
      <c r="E2381" s="9" t="s">
        <v>60</v>
      </c>
      <c r="F2381" s="12"/>
      <c r="G2381" s="8">
        <v>143</v>
      </c>
      <c r="H2381" s="16">
        <v>0</v>
      </c>
      <c r="I2381" s="1">
        <v>1</v>
      </c>
      <c r="J2381" s="1">
        <v>4</v>
      </c>
      <c r="K2381" s="1">
        <v>32</v>
      </c>
      <c r="L2381" s="1">
        <v>45</v>
      </c>
      <c r="M2381" s="1">
        <v>29</v>
      </c>
      <c r="N2381" s="1">
        <v>5</v>
      </c>
      <c r="O2381" s="1">
        <v>25</v>
      </c>
      <c r="P2381" s="18">
        <v>2</v>
      </c>
    </row>
    <row r="2382" spans="3:16" x14ac:dyDescent="0.25">
      <c r="C2382" s="108" t="s">
        <v>61</v>
      </c>
      <c r="D2382" s="106" t="s">
        <v>21</v>
      </c>
      <c r="E2382" s="10" t="s">
        <v>62</v>
      </c>
      <c r="F2382" s="11"/>
      <c r="G2382" s="14">
        <v>193</v>
      </c>
      <c r="H2382" s="25">
        <v>0</v>
      </c>
      <c r="I2382" s="4">
        <v>2</v>
      </c>
      <c r="J2382" s="4">
        <v>2</v>
      </c>
      <c r="K2382" s="4">
        <v>40</v>
      </c>
      <c r="L2382" s="4">
        <v>61</v>
      </c>
      <c r="M2382" s="4">
        <v>30</v>
      </c>
      <c r="N2382" s="4">
        <v>15</v>
      </c>
      <c r="O2382" s="4">
        <v>41</v>
      </c>
      <c r="P2382" s="27">
        <v>2</v>
      </c>
    </row>
    <row r="2383" spans="3:16" x14ac:dyDescent="0.25">
      <c r="C2383" s="109"/>
      <c r="D2383" s="107"/>
      <c r="E2383" s="9" t="s">
        <v>63</v>
      </c>
      <c r="F2383" s="12"/>
      <c r="G2383" s="8">
        <v>242</v>
      </c>
      <c r="H2383" s="16">
        <v>0</v>
      </c>
      <c r="I2383" s="1">
        <v>0</v>
      </c>
      <c r="J2383" s="1">
        <v>5</v>
      </c>
      <c r="K2383" s="1">
        <v>38</v>
      </c>
      <c r="L2383" s="1">
        <v>80</v>
      </c>
      <c r="M2383" s="1">
        <v>62</v>
      </c>
      <c r="N2383" s="1">
        <v>12</v>
      </c>
      <c r="O2383" s="1">
        <v>37</v>
      </c>
      <c r="P2383" s="18">
        <v>8</v>
      </c>
    </row>
    <row r="2384" spans="3:16" x14ac:dyDescent="0.25">
      <c r="C2384" s="109"/>
      <c r="D2384" s="107"/>
      <c r="E2384" s="9" t="s">
        <v>64</v>
      </c>
      <c r="F2384" s="12"/>
      <c r="G2384" s="8">
        <v>387</v>
      </c>
      <c r="H2384" s="16">
        <v>0</v>
      </c>
      <c r="I2384" s="1">
        <v>6</v>
      </c>
      <c r="J2384" s="1">
        <v>7</v>
      </c>
      <c r="K2384" s="1">
        <v>64</v>
      </c>
      <c r="L2384" s="1">
        <v>139</v>
      </c>
      <c r="M2384" s="1">
        <v>83</v>
      </c>
      <c r="N2384" s="1">
        <v>19</v>
      </c>
      <c r="O2384" s="1">
        <v>62</v>
      </c>
      <c r="P2384" s="18">
        <v>7</v>
      </c>
    </row>
    <row r="2385" spans="2:16" x14ac:dyDescent="0.25">
      <c r="C2385" s="113"/>
      <c r="D2385" s="110"/>
      <c r="E2385" s="56" t="s">
        <v>65</v>
      </c>
      <c r="F2385" s="48"/>
      <c r="G2385" s="61">
        <v>228</v>
      </c>
      <c r="H2385" s="65">
        <v>0</v>
      </c>
      <c r="I2385" s="35">
        <v>2</v>
      </c>
      <c r="J2385" s="35">
        <v>7</v>
      </c>
      <c r="K2385" s="35">
        <v>53</v>
      </c>
      <c r="L2385" s="35">
        <v>73</v>
      </c>
      <c r="M2385" s="35">
        <v>39</v>
      </c>
      <c r="N2385" s="35">
        <v>15</v>
      </c>
      <c r="O2385" s="35">
        <v>35</v>
      </c>
      <c r="P2385" s="66">
        <v>4</v>
      </c>
    </row>
    <row r="2387" spans="2:16" x14ac:dyDescent="0.25">
      <c r="B2387" s="54" t="str">
        <f xml:space="preserve"> HYPERLINK("#'目次'!B35", "[29]")</f>
        <v>[29]</v>
      </c>
      <c r="C2387" s="42" t="s">
        <v>377</v>
      </c>
    </row>
    <row r="2390" spans="2:16" x14ac:dyDescent="0.25">
      <c r="C2390" s="42" t="s">
        <v>14</v>
      </c>
    </row>
    <row r="2391" spans="2:16" ht="50.4" x14ac:dyDescent="0.25">
      <c r="C2391" s="102"/>
      <c r="D2391" s="103"/>
      <c r="E2391" s="103"/>
      <c r="F2391" s="103"/>
      <c r="G2391" s="53" t="s">
        <v>15</v>
      </c>
      <c r="H2391" s="50" t="s">
        <v>378</v>
      </c>
      <c r="I2391" s="21" t="s">
        <v>379</v>
      </c>
      <c r="J2391" s="57" t="s">
        <v>38</v>
      </c>
    </row>
    <row r="2392" spans="2:16" x14ac:dyDescent="0.25">
      <c r="C2392" s="104"/>
      <c r="D2392" s="105"/>
      <c r="E2392" s="105"/>
      <c r="F2392" s="105"/>
      <c r="G2392" s="47"/>
      <c r="H2392" s="60"/>
      <c r="I2392" s="22"/>
      <c r="J2392" s="55"/>
    </row>
    <row r="2393" spans="2:16" x14ac:dyDescent="0.25">
      <c r="C2393" s="52"/>
      <c r="D2393" s="49"/>
      <c r="E2393" s="46" t="s">
        <v>15</v>
      </c>
      <c r="F2393" s="51"/>
      <c r="G2393" s="59">
        <v>1104</v>
      </c>
      <c r="H2393" s="31">
        <v>355</v>
      </c>
      <c r="I2393" s="31">
        <v>747</v>
      </c>
      <c r="J2393" s="67">
        <v>2</v>
      </c>
    </row>
    <row r="2394" spans="2:16" x14ac:dyDescent="0.25">
      <c r="C2394" s="111" t="s">
        <v>20</v>
      </c>
      <c r="D2394" s="106" t="s">
        <v>21</v>
      </c>
      <c r="E2394" s="10" t="s">
        <v>22</v>
      </c>
      <c r="F2394" s="11"/>
      <c r="G2394" s="14">
        <v>543</v>
      </c>
      <c r="H2394" s="25">
        <v>186</v>
      </c>
      <c r="I2394" s="4">
        <v>357</v>
      </c>
      <c r="J2394" s="27">
        <v>0</v>
      </c>
    </row>
    <row r="2395" spans="2:16" x14ac:dyDescent="0.25">
      <c r="C2395" s="112"/>
      <c r="D2395" s="107"/>
      <c r="E2395" s="9" t="s">
        <v>23</v>
      </c>
      <c r="F2395" s="12"/>
      <c r="G2395" s="8">
        <v>561</v>
      </c>
      <c r="H2395" s="16">
        <v>169</v>
      </c>
      <c r="I2395" s="1">
        <v>390</v>
      </c>
      <c r="J2395" s="18">
        <v>2</v>
      </c>
    </row>
    <row r="2396" spans="2:16" x14ac:dyDescent="0.25">
      <c r="C2396" s="108" t="s">
        <v>24</v>
      </c>
      <c r="D2396" s="108" t="s">
        <v>25</v>
      </c>
      <c r="E2396" s="10" t="s">
        <v>26</v>
      </c>
      <c r="F2396" s="11"/>
      <c r="G2396" s="14">
        <v>261</v>
      </c>
      <c r="H2396" s="25">
        <v>150</v>
      </c>
      <c r="I2396" s="4">
        <v>110</v>
      </c>
      <c r="J2396" s="27">
        <v>1</v>
      </c>
    </row>
    <row r="2397" spans="2:16" x14ac:dyDescent="0.25">
      <c r="C2397" s="112"/>
      <c r="D2397" s="109"/>
      <c r="E2397" s="9" t="s">
        <v>27</v>
      </c>
      <c r="F2397" s="12"/>
      <c r="G2397" s="8">
        <v>267</v>
      </c>
      <c r="H2397" s="16">
        <v>98</v>
      </c>
      <c r="I2397" s="1">
        <v>169</v>
      </c>
      <c r="J2397" s="18">
        <v>0</v>
      </c>
    </row>
    <row r="2398" spans="2:16" x14ac:dyDescent="0.25">
      <c r="C2398" s="112"/>
      <c r="D2398" s="109"/>
      <c r="E2398" s="9" t="s">
        <v>28</v>
      </c>
      <c r="F2398" s="12"/>
      <c r="G2398" s="8">
        <v>261</v>
      </c>
      <c r="H2398" s="16">
        <v>64</v>
      </c>
      <c r="I2398" s="1">
        <v>196</v>
      </c>
      <c r="J2398" s="18">
        <v>1</v>
      </c>
    </row>
    <row r="2399" spans="2:16" x14ac:dyDescent="0.25">
      <c r="C2399" s="112"/>
      <c r="D2399" s="109"/>
      <c r="E2399" s="9" t="s">
        <v>29</v>
      </c>
      <c r="F2399" s="12"/>
      <c r="G2399" s="8">
        <v>195</v>
      </c>
      <c r="H2399" s="16">
        <v>30</v>
      </c>
      <c r="I2399" s="1">
        <v>165</v>
      </c>
      <c r="J2399" s="18">
        <v>0</v>
      </c>
    </row>
    <row r="2400" spans="2:16" x14ac:dyDescent="0.25">
      <c r="C2400" s="112"/>
      <c r="D2400" s="109"/>
      <c r="E2400" s="9" t="s">
        <v>30</v>
      </c>
      <c r="F2400" s="12"/>
      <c r="G2400" s="8">
        <v>120</v>
      </c>
      <c r="H2400" s="16">
        <v>13</v>
      </c>
      <c r="I2400" s="1">
        <v>107</v>
      </c>
      <c r="J2400" s="18">
        <v>0</v>
      </c>
    </row>
    <row r="2401" spans="3:10" x14ac:dyDescent="0.25">
      <c r="C2401" s="112"/>
      <c r="D2401" s="109"/>
      <c r="E2401" s="9" t="s">
        <v>31</v>
      </c>
      <c r="F2401" s="12"/>
      <c r="G2401" s="8">
        <v>843</v>
      </c>
      <c r="H2401" s="16">
        <v>205</v>
      </c>
      <c r="I2401" s="1">
        <v>637</v>
      </c>
      <c r="J2401" s="18">
        <v>1</v>
      </c>
    </row>
    <row r="2402" spans="3:10" x14ac:dyDescent="0.25">
      <c r="C2402" s="112"/>
      <c r="D2402" s="109"/>
      <c r="E2402" s="9" t="s">
        <v>32</v>
      </c>
      <c r="F2402" s="12"/>
      <c r="G2402" s="8">
        <v>315</v>
      </c>
      <c r="H2402" s="16">
        <v>43</v>
      </c>
      <c r="I2402" s="1">
        <v>272</v>
      </c>
      <c r="J2402" s="18">
        <v>0</v>
      </c>
    </row>
    <row r="2403" spans="3:10" x14ac:dyDescent="0.25">
      <c r="C2403" s="112"/>
      <c r="D2403" s="108" t="s">
        <v>22</v>
      </c>
      <c r="E2403" s="10" t="s">
        <v>26</v>
      </c>
      <c r="F2403" s="11"/>
      <c r="G2403" s="14">
        <v>120</v>
      </c>
      <c r="H2403" s="25">
        <v>70</v>
      </c>
      <c r="I2403" s="4">
        <v>50</v>
      </c>
      <c r="J2403" s="27">
        <v>0</v>
      </c>
    </row>
    <row r="2404" spans="3:10" x14ac:dyDescent="0.25">
      <c r="C2404" s="112"/>
      <c r="D2404" s="109"/>
      <c r="E2404" s="9" t="s">
        <v>27</v>
      </c>
      <c r="F2404" s="12"/>
      <c r="G2404" s="8">
        <v>159</v>
      </c>
      <c r="H2404" s="16">
        <v>63</v>
      </c>
      <c r="I2404" s="1">
        <v>96</v>
      </c>
      <c r="J2404" s="18">
        <v>0</v>
      </c>
    </row>
    <row r="2405" spans="3:10" x14ac:dyDescent="0.25">
      <c r="C2405" s="112"/>
      <c r="D2405" s="109"/>
      <c r="E2405" s="9" t="s">
        <v>28</v>
      </c>
      <c r="F2405" s="12"/>
      <c r="G2405" s="8">
        <v>113</v>
      </c>
      <c r="H2405" s="16">
        <v>30</v>
      </c>
      <c r="I2405" s="1">
        <v>83</v>
      </c>
      <c r="J2405" s="18">
        <v>0</v>
      </c>
    </row>
    <row r="2406" spans="3:10" x14ac:dyDescent="0.25">
      <c r="C2406" s="112"/>
      <c r="D2406" s="109"/>
      <c r="E2406" s="9" t="s">
        <v>29</v>
      </c>
      <c r="F2406" s="12"/>
      <c r="G2406" s="8">
        <v>94</v>
      </c>
      <c r="H2406" s="16">
        <v>16</v>
      </c>
      <c r="I2406" s="1">
        <v>78</v>
      </c>
      <c r="J2406" s="18">
        <v>0</v>
      </c>
    </row>
    <row r="2407" spans="3:10" x14ac:dyDescent="0.25">
      <c r="C2407" s="112"/>
      <c r="D2407" s="109"/>
      <c r="E2407" s="9" t="s">
        <v>30</v>
      </c>
      <c r="F2407" s="12"/>
      <c r="G2407" s="8">
        <v>57</v>
      </c>
      <c r="H2407" s="16">
        <v>7</v>
      </c>
      <c r="I2407" s="1">
        <v>50</v>
      </c>
      <c r="J2407" s="18">
        <v>0</v>
      </c>
    </row>
    <row r="2408" spans="3:10" x14ac:dyDescent="0.25">
      <c r="C2408" s="112"/>
      <c r="D2408" s="109"/>
      <c r="E2408" s="9" t="s">
        <v>31</v>
      </c>
      <c r="F2408" s="12"/>
      <c r="G2408" s="8">
        <v>423</v>
      </c>
      <c r="H2408" s="16">
        <v>116</v>
      </c>
      <c r="I2408" s="1">
        <v>307</v>
      </c>
      <c r="J2408" s="18">
        <v>0</v>
      </c>
    </row>
    <row r="2409" spans="3:10" x14ac:dyDescent="0.25">
      <c r="C2409" s="112"/>
      <c r="D2409" s="109"/>
      <c r="E2409" s="9" t="s">
        <v>32</v>
      </c>
      <c r="F2409" s="12"/>
      <c r="G2409" s="8">
        <v>151</v>
      </c>
      <c r="H2409" s="16">
        <v>23</v>
      </c>
      <c r="I2409" s="1">
        <v>128</v>
      </c>
      <c r="J2409" s="18">
        <v>0</v>
      </c>
    </row>
    <row r="2410" spans="3:10" x14ac:dyDescent="0.25">
      <c r="C2410" s="112"/>
      <c r="D2410" s="108" t="s">
        <v>23</v>
      </c>
      <c r="E2410" s="10" t="s">
        <v>26</v>
      </c>
      <c r="F2410" s="11"/>
      <c r="G2410" s="14">
        <v>141</v>
      </c>
      <c r="H2410" s="25">
        <v>80</v>
      </c>
      <c r="I2410" s="4">
        <v>60</v>
      </c>
      <c r="J2410" s="27">
        <v>1</v>
      </c>
    </row>
    <row r="2411" spans="3:10" x14ac:dyDescent="0.25">
      <c r="C2411" s="112"/>
      <c r="D2411" s="109"/>
      <c r="E2411" s="9" t="s">
        <v>27</v>
      </c>
      <c r="F2411" s="12"/>
      <c r="G2411" s="8">
        <v>108</v>
      </c>
      <c r="H2411" s="16">
        <v>35</v>
      </c>
      <c r="I2411" s="1">
        <v>73</v>
      </c>
      <c r="J2411" s="18">
        <v>0</v>
      </c>
    </row>
    <row r="2412" spans="3:10" x14ac:dyDescent="0.25">
      <c r="C2412" s="112"/>
      <c r="D2412" s="109"/>
      <c r="E2412" s="9" t="s">
        <v>28</v>
      </c>
      <c r="F2412" s="12"/>
      <c r="G2412" s="8">
        <v>148</v>
      </c>
      <c r="H2412" s="16">
        <v>34</v>
      </c>
      <c r="I2412" s="1">
        <v>113</v>
      </c>
      <c r="J2412" s="18">
        <v>1</v>
      </c>
    </row>
    <row r="2413" spans="3:10" x14ac:dyDescent="0.25">
      <c r="C2413" s="112"/>
      <c r="D2413" s="109"/>
      <c r="E2413" s="9" t="s">
        <v>29</v>
      </c>
      <c r="F2413" s="12"/>
      <c r="G2413" s="8">
        <v>101</v>
      </c>
      <c r="H2413" s="16">
        <v>14</v>
      </c>
      <c r="I2413" s="1">
        <v>87</v>
      </c>
      <c r="J2413" s="18">
        <v>0</v>
      </c>
    </row>
    <row r="2414" spans="3:10" x14ac:dyDescent="0.25">
      <c r="C2414" s="112"/>
      <c r="D2414" s="109"/>
      <c r="E2414" s="9" t="s">
        <v>30</v>
      </c>
      <c r="F2414" s="12"/>
      <c r="G2414" s="8">
        <v>63</v>
      </c>
      <c r="H2414" s="16">
        <v>6</v>
      </c>
      <c r="I2414" s="1">
        <v>57</v>
      </c>
      <c r="J2414" s="18">
        <v>0</v>
      </c>
    </row>
    <row r="2415" spans="3:10" x14ac:dyDescent="0.25">
      <c r="C2415" s="112"/>
      <c r="D2415" s="109"/>
      <c r="E2415" s="9" t="s">
        <v>31</v>
      </c>
      <c r="F2415" s="12"/>
      <c r="G2415" s="8">
        <v>420</v>
      </c>
      <c r="H2415" s="16">
        <v>89</v>
      </c>
      <c r="I2415" s="1">
        <v>330</v>
      </c>
      <c r="J2415" s="18">
        <v>1</v>
      </c>
    </row>
    <row r="2416" spans="3:10" x14ac:dyDescent="0.25">
      <c r="C2416" s="112"/>
      <c r="D2416" s="109"/>
      <c r="E2416" s="9" t="s">
        <v>32</v>
      </c>
      <c r="F2416" s="12"/>
      <c r="G2416" s="8">
        <v>164</v>
      </c>
      <c r="H2416" s="16">
        <v>20</v>
      </c>
      <c r="I2416" s="1">
        <v>144</v>
      </c>
      <c r="J2416" s="18">
        <v>0</v>
      </c>
    </row>
    <row r="2417" spans="3:10" ht="25.2" x14ac:dyDescent="0.25">
      <c r="C2417" s="108" t="s">
        <v>33</v>
      </c>
      <c r="D2417" s="108" t="s">
        <v>25</v>
      </c>
      <c r="E2417" s="10" t="s">
        <v>34</v>
      </c>
      <c r="F2417" s="11"/>
      <c r="G2417" s="14">
        <v>93</v>
      </c>
      <c r="H2417" s="25">
        <v>41</v>
      </c>
      <c r="I2417" s="4">
        <v>51</v>
      </c>
      <c r="J2417" s="27">
        <v>1</v>
      </c>
    </row>
    <row r="2418" spans="3:10" ht="25.2" x14ac:dyDescent="0.25">
      <c r="C2418" s="112"/>
      <c r="D2418" s="109"/>
      <c r="E2418" s="9" t="s">
        <v>35</v>
      </c>
      <c r="F2418" s="12"/>
      <c r="G2418" s="8">
        <v>623</v>
      </c>
      <c r="H2418" s="16">
        <v>190</v>
      </c>
      <c r="I2418" s="1">
        <v>433</v>
      </c>
      <c r="J2418" s="18">
        <v>0</v>
      </c>
    </row>
    <row r="2419" spans="3:10" ht="25.2" x14ac:dyDescent="0.25">
      <c r="C2419" s="112"/>
      <c r="D2419" s="109"/>
      <c r="E2419" s="9" t="s">
        <v>36</v>
      </c>
      <c r="F2419" s="12"/>
      <c r="G2419" s="8">
        <v>207</v>
      </c>
      <c r="H2419" s="16">
        <v>84</v>
      </c>
      <c r="I2419" s="1">
        <v>123</v>
      </c>
      <c r="J2419" s="18">
        <v>0</v>
      </c>
    </row>
    <row r="2420" spans="3:10" ht="25.2" x14ac:dyDescent="0.25">
      <c r="C2420" s="112"/>
      <c r="D2420" s="109"/>
      <c r="E2420" s="9" t="s">
        <v>37</v>
      </c>
      <c r="F2420" s="12"/>
      <c r="G2420" s="8">
        <v>178</v>
      </c>
      <c r="H2420" s="16">
        <v>38</v>
      </c>
      <c r="I2420" s="1">
        <v>140</v>
      </c>
      <c r="J2420" s="18">
        <v>0</v>
      </c>
    </row>
    <row r="2421" spans="3:10" x14ac:dyDescent="0.25">
      <c r="C2421" s="112"/>
      <c r="D2421" s="109"/>
      <c r="E2421" s="9" t="s">
        <v>38</v>
      </c>
      <c r="F2421" s="12"/>
      <c r="G2421" s="13">
        <v>3</v>
      </c>
      <c r="H2421" s="24">
        <v>2</v>
      </c>
      <c r="I2421" s="3">
        <v>0</v>
      </c>
      <c r="J2421" s="26">
        <v>1</v>
      </c>
    </row>
    <row r="2422" spans="3:10" ht="25.2" x14ac:dyDescent="0.25">
      <c r="C2422" s="112"/>
      <c r="D2422" s="108" t="s">
        <v>22</v>
      </c>
      <c r="E2422" s="10" t="s">
        <v>34</v>
      </c>
      <c r="F2422" s="11"/>
      <c r="G2422" s="40">
        <v>48</v>
      </c>
      <c r="H2422" s="44">
        <v>20</v>
      </c>
      <c r="I2422" s="19">
        <v>28</v>
      </c>
      <c r="J2422" s="45">
        <v>0</v>
      </c>
    </row>
    <row r="2423" spans="3:10" ht="25.2" x14ac:dyDescent="0.25">
      <c r="C2423" s="112"/>
      <c r="D2423" s="109"/>
      <c r="E2423" s="9" t="s">
        <v>35</v>
      </c>
      <c r="F2423" s="12"/>
      <c r="G2423" s="8">
        <v>365</v>
      </c>
      <c r="H2423" s="16">
        <v>119</v>
      </c>
      <c r="I2423" s="1">
        <v>246</v>
      </c>
      <c r="J2423" s="18">
        <v>0</v>
      </c>
    </row>
    <row r="2424" spans="3:10" ht="25.2" x14ac:dyDescent="0.25">
      <c r="C2424" s="112"/>
      <c r="D2424" s="109"/>
      <c r="E2424" s="9" t="s">
        <v>36</v>
      </c>
      <c r="F2424" s="12"/>
      <c r="G2424" s="8">
        <v>80</v>
      </c>
      <c r="H2424" s="16">
        <v>38</v>
      </c>
      <c r="I2424" s="1">
        <v>42</v>
      </c>
      <c r="J2424" s="18">
        <v>0</v>
      </c>
    </row>
    <row r="2425" spans="3:10" ht="25.2" x14ac:dyDescent="0.25">
      <c r="C2425" s="112"/>
      <c r="D2425" s="109"/>
      <c r="E2425" s="9" t="s">
        <v>37</v>
      </c>
      <c r="F2425" s="12"/>
      <c r="G2425" s="13">
        <v>49</v>
      </c>
      <c r="H2425" s="24">
        <v>8</v>
      </c>
      <c r="I2425" s="3">
        <v>41</v>
      </c>
      <c r="J2425" s="26">
        <v>0</v>
      </c>
    </row>
    <row r="2426" spans="3:10" x14ac:dyDescent="0.25">
      <c r="C2426" s="112"/>
      <c r="D2426" s="109"/>
      <c r="E2426" s="9" t="s">
        <v>38</v>
      </c>
      <c r="F2426" s="12"/>
      <c r="G2426" s="13">
        <v>1</v>
      </c>
      <c r="H2426" s="24">
        <v>1</v>
      </c>
      <c r="I2426" s="3">
        <v>0</v>
      </c>
      <c r="J2426" s="26">
        <v>0</v>
      </c>
    </row>
    <row r="2427" spans="3:10" ht="25.2" x14ac:dyDescent="0.25">
      <c r="C2427" s="112"/>
      <c r="D2427" s="108" t="s">
        <v>23</v>
      </c>
      <c r="E2427" s="10" t="s">
        <v>34</v>
      </c>
      <c r="F2427" s="11"/>
      <c r="G2427" s="40">
        <v>45</v>
      </c>
      <c r="H2427" s="44">
        <v>21</v>
      </c>
      <c r="I2427" s="19">
        <v>23</v>
      </c>
      <c r="J2427" s="45">
        <v>1</v>
      </c>
    </row>
    <row r="2428" spans="3:10" ht="25.2" x14ac:dyDescent="0.25">
      <c r="C2428" s="112"/>
      <c r="D2428" s="109"/>
      <c r="E2428" s="9" t="s">
        <v>35</v>
      </c>
      <c r="F2428" s="12"/>
      <c r="G2428" s="8">
        <v>258</v>
      </c>
      <c r="H2428" s="16">
        <v>71</v>
      </c>
      <c r="I2428" s="1">
        <v>187</v>
      </c>
      <c r="J2428" s="18">
        <v>0</v>
      </c>
    </row>
    <row r="2429" spans="3:10" ht="25.2" x14ac:dyDescent="0.25">
      <c r="C2429" s="112"/>
      <c r="D2429" s="109"/>
      <c r="E2429" s="9" t="s">
        <v>36</v>
      </c>
      <c r="F2429" s="12"/>
      <c r="G2429" s="8">
        <v>127</v>
      </c>
      <c r="H2429" s="16">
        <v>46</v>
      </c>
      <c r="I2429" s="1">
        <v>81</v>
      </c>
      <c r="J2429" s="18">
        <v>0</v>
      </c>
    </row>
    <row r="2430" spans="3:10" ht="25.2" x14ac:dyDescent="0.25">
      <c r="C2430" s="112"/>
      <c r="D2430" s="109"/>
      <c r="E2430" s="9" t="s">
        <v>37</v>
      </c>
      <c r="F2430" s="12"/>
      <c r="G2430" s="8">
        <v>129</v>
      </c>
      <c r="H2430" s="16">
        <v>30</v>
      </c>
      <c r="I2430" s="1">
        <v>99</v>
      </c>
      <c r="J2430" s="18">
        <v>0</v>
      </c>
    </row>
    <row r="2431" spans="3:10" x14ac:dyDescent="0.25">
      <c r="C2431" s="112"/>
      <c r="D2431" s="109"/>
      <c r="E2431" s="9" t="s">
        <v>38</v>
      </c>
      <c r="F2431" s="12"/>
      <c r="G2431" s="13">
        <v>2</v>
      </c>
      <c r="H2431" s="24">
        <v>1</v>
      </c>
      <c r="I2431" s="3">
        <v>0</v>
      </c>
      <c r="J2431" s="26">
        <v>1</v>
      </c>
    </row>
    <row r="2432" spans="3:10" ht="25.2" x14ac:dyDescent="0.25">
      <c r="C2432" s="108" t="s">
        <v>39</v>
      </c>
      <c r="D2432" s="108" t="s">
        <v>25</v>
      </c>
      <c r="E2432" s="10" t="s">
        <v>40</v>
      </c>
      <c r="F2432" s="11"/>
      <c r="G2432" s="14">
        <v>320</v>
      </c>
      <c r="H2432" s="25">
        <v>98</v>
      </c>
      <c r="I2432" s="4">
        <v>221</v>
      </c>
      <c r="J2432" s="27">
        <v>1</v>
      </c>
    </row>
    <row r="2433" spans="3:10" ht="25.2" x14ac:dyDescent="0.25">
      <c r="C2433" s="112"/>
      <c r="D2433" s="109"/>
      <c r="E2433" s="9" t="s">
        <v>41</v>
      </c>
      <c r="F2433" s="12"/>
      <c r="G2433" s="8">
        <v>604</v>
      </c>
      <c r="H2433" s="16">
        <v>179</v>
      </c>
      <c r="I2433" s="1">
        <v>425</v>
      </c>
      <c r="J2433" s="18">
        <v>0</v>
      </c>
    </row>
    <row r="2434" spans="3:10" x14ac:dyDescent="0.25">
      <c r="C2434" s="112"/>
      <c r="D2434" s="109"/>
      <c r="E2434" s="9" t="s">
        <v>42</v>
      </c>
      <c r="F2434" s="12"/>
      <c r="G2434" s="13">
        <v>20</v>
      </c>
      <c r="H2434" s="24">
        <v>9</v>
      </c>
      <c r="I2434" s="3">
        <v>11</v>
      </c>
      <c r="J2434" s="26">
        <v>0</v>
      </c>
    </row>
    <row r="2435" spans="3:10" x14ac:dyDescent="0.25">
      <c r="C2435" s="112"/>
      <c r="D2435" s="109"/>
      <c r="E2435" s="9" t="s">
        <v>43</v>
      </c>
      <c r="F2435" s="12"/>
      <c r="G2435" s="8">
        <v>162</v>
      </c>
      <c r="H2435" s="16">
        <v>74</v>
      </c>
      <c r="I2435" s="1">
        <v>88</v>
      </c>
      <c r="J2435" s="18">
        <v>0</v>
      </c>
    </row>
    <row r="2436" spans="3:10" x14ac:dyDescent="0.25">
      <c r="C2436" s="112"/>
      <c r="D2436" s="109"/>
      <c r="E2436" s="9" t="s">
        <v>44</v>
      </c>
      <c r="F2436" s="12"/>
      <c r="G2436" s="8">
        <v>50</v>
      </c>
      <c r="H2436" s="16">
        <v>26</v>
      </c>
      <c r="I2436" s="1">
        <v>24</v>
      </c>
      <c r="J2436" s="18">
        <v>0</v>
      </c>
    </row>
    <row r="2437" spans="3:10" ht="25.2" x14ac:dyDescent="0.25">
      <c r="C2437" s="112"/>
      <c r="D2437" s="109"/>
      <c r="E2437" s="9" t="s">
        <v>45</v>
      </c>
      <c r="F2437" s="12"/>
      <c r="G2437" s="8">
        <v>53</v>
      </c>
      <c r="H2437" s="16">
        <v>23</v>
      </c>
      <c r="I2437" s="1">
        <v>30</v>
      </c>
      <c r="J2437" s="18">
        <v>0</v>
      </c>
    </row>
    <row r="2438" spans="3:10" x14ac:dyDescent="0.25">
      <c r="C2438" s="112"/>
      <c r="D2438" s="109"/>
      <c r="E2438" s="9" t="s">
        <v>38</v>
      </c>
      <c r="F2438" s="12"/>
      <c r="G2438" s="13">
        <v>37</v>
      </c>
      <c r="H2438" s="24">
        <v>17</v>
      </c>
      <c r="I2438" s="3">
        <v>19</v>
      </c>
      <c r="J2438" s="26">
        <v>1</v>
      </c>
    </row>
    <row r="2439" spans="3:10" ht="25.2" x14ac:dyDescent="0.25">
      <c r="C2439" s="112"/>
      <c r="D2439" s="108" t="s">
        <v>22</v>
      </c>
      <c r="E2439" s="10" t="s">
        <v>40</v>
      </c>
      <c r="F2439" s="11"/>
      <c r="G2439" s="14">
        <v>118</v>
      </c>
      <c r="H2439" s="25">
        <v>43</v>
      </c>
      <c r="I2439" s="4">
        <v>75</v>
      </c>
      <c r="J2439" s="27">
        <v>0</v>
      </c>
    </row>
    <row r="2440" spans="3:10" ht="25.2" x14ac:dyDescent="0.25">
      <c r="C2440" s="112"/>
      <c r="D2440" s="109"/>
      <c r="E2440" s="9" t="s">
        <v>41</v>
      </c>
      <c r="F2440" s="12"/>
      <c r="G2440" s="8">
        <v>351</v>
      </c>
      <c r="H2440" s="16">
        <v>110</v>
      </c>
      <c r="I2440" s="1">
        <v>241</v>
      </c>
      <c r="J2440" s="18">
        <v>0</v>
      </c>
    </row>
    <row r="2441" spans="3:10" x14ac:dyDescent="0.25">
      <c r="C2441" s="112"/>
      <c r="D2441" s="109"/>
      <c r="E2441" s="9" t="s">
        <v>42</v>
      </c>
      <c r="F2441" s="12"/>
      <c r="G2441" s="13">
        <v>9</v>
      </c>
      <c r="H2441" s="24">
        <v>2</v>
      </c>
      <c r="I2441" s="3">
        <v>7</v>
      </c>
      <c r="J2441" s="26">
        <v>0</v>
      </c>
    </row>
    <row r="2442" spans="3:10" x14ac:dyDescent="0.25">
      <c r="C2442" s="112"/>
      <c r="D2442" s="109"/>
      <c r="E2442" s="9" t="s">
        <v>43</v>
      </c>
      <c r="F2442" s="12"/>
      <c r="G2442" s="8">
        <v>64</v>
      </c>
      <c r="H2442" s="16">
        <v>31</v>
      </c>
      <c r="I2442" s="1">
        <v>33</v>
      </c>
      <c r="J2442" s="18">
        <v>0</v>
      </c>
    </row>
    <row r="2443" spans="3:10" x14ac:dyDescent="0.25">
      <c r="C2443" s="112"/>
      <c r="D2443" s="109"/>
      <c r="E2443" s="9" t="s">
        <v>44</v>
      </c>
      <c r="F2443" s="12"/>
      <c r="G2443" s="13">
        <v>19</v>
      </c>
      <c r="H2443" s="24">
        <v>11</v>
      </c>
      <c r="I2443" s="3">
        <v>8</v>
      </c>
      <c r="J2443" s="26">
        <v>0</v>
      </c>
    </row>
    <row r="2444" spans="3:10" ht="25.2" x14ac:dyDescent="0.25">
      <c r="C2444" s="112"/>
      <c r="D2444" s="109"/>
      <c r="E2444" s="9" t="s">
        <v>45</v>
      </c>
      <c r="F2444" s="12"/>
      <c r="G2444" s="13">
        <v>30</v>
      </c>
      <c r="H2444" s="24">
        <v>15</v>
      </c>
      <c r="I2444" s="3">
        <v>15</v>
      </c>
      <c r="J2444" s="26">
        <v>0</v>
      </c>
    </row>
    <row r="2445" spans="3:10" x14ac:dyDescent="0.25">
      <c r="C2445" s="112"/>
      <c r="D2445" s="109"/>
      <c r="E2445" s="9" t="s">
        <v>38</v>
      </c>
      <c r="F2445" s="12"/>
      <c r="G2445" s="13">
        <v>23</v>
      </c>
      <c r="H2445" s="24">
        <v>11</v>
      </c>
      <c r="I2445" s="3">
        <v>12</v>
      </c>
      <c r="J2445" s="26">
        <v>0</v>
      </c>
    </row>
    <row r="2446" spans="3:10" ht="25.2" x14ac:dyDescent="0.25">
      <c r="C2446" s="112"/>
      <c r="D2446" s="108" t="s">
        <v>23</v>
      </c>
      <c r="E2446" s="10" t="s">
        <v>40</v>
      </c>
      <c r="F2446" s="11"/>
      <c r="G2446" s="14">
        <v>202</v>
      </c>
      <c r="H2446" s="25">
        <v>55</v>
      </c>
      <c r="I2446" s="4">
        <v>146</v>
      </c>
      <c r="J2446" s="27">
        <v>1</v>
      </c>
    </row>
    <row r="2447" spans="3:10" ht="25.2" x14ac:dyDescent="0.25">
      <c r="C2447" s="112"/>
      <c r="D2447" s="109"/>
      <c r="E2447" s="9" t="s">
        <v>41</v>
      </c>
      <c r="F2447" s="12"/>
      <c r="G2447" s="8">
        <v>253</v>
      </c>
      <c r="H2447" s="16">
        <v>69</v>
      </c>
      <c r="I2447" s="1">
        <v>184</v>
      </c>
      <c r="J2447" s="18">
        <v>0</v>
      </c>
    </row>
    <row r="2448" spans="3:10" x14ac:dyDescent="0.25">
      <c r="C2448" s="112"/>
      <c r="D2448" s="109"/>
      <c r="E2448" s="9" t="s">
        <v>42</v>
      </c>
      <c r="F2448" s="12"/>
      <c r="G2448" s="13">
        <v>11</v>
      </c>
      <c r="H2448" s="24">
        <v>7</v>
      </c>
      <c r="I2448" s="3">
        <v>4</v>
      </c>
      <c r="J2448" s="26">
        <v>0</v>
      </c>
    </row>
    <row r="2449" spans="3:10" x14ac:dyDescent="0.25">
      <c r="C2449" s="112"/>
      <c r="D2449" s="109"/>
      <c r="E2449" s="9" t="s">
        <v>43</v>
      </c>
      <c r="F2449" s="12"/>
      <c r="G2449" s="8">
        <v>98</v>
      </c>
      <c r="H2449" s="16">
        <v>43</v>
      </c>
      <c r="I2449" s="1">
        <v>55</v>
      </c>
      <c r="J2449" s="18">
        <v>0</v>
      </c>
    </row>
    <row r="2450" spans="3:10" x14ac:dyDescent="0.25">
      <c r="C2450" s="112"/>
      <c r="D2450" s="109"/>
      <c r="E2450" s="9" t="s">
        <v>44</v>
      </c>
      <c r="F2450" s="12"/>
      <c r="G2450" s="13">
        <v>31</v>
      </c>
      <c r="H2450" s="24">
        <v>15</v>
      </c>
      <c r="I2450" s="3">
        <v>16</v>
      </c>
      <c r="J2450" s="26">
        <v>0</v>
      </c>
    </row>
    <row r="2451" spans="3:10" ht="25.2" x14ac:dyDescent="0.25">
      <c r="C2451" s="112"/>
      <c r="D2451" s="109"/>
      <c r="E2451" s="9" t="s">
        <v>45</v>
      </c>
      <c r="F2451" s="12"/>
      <c r="G2451" s="13">
        <v>23</v>
      </c>
      <c r="H2451" s="24">
        <v>8</v>
      </c>
      <c r="I2451" s="3">
        <v>15</v>
      </c>
      <c r="J2451" s="26">
        <v>0</v>
      </c>
    </row>
    <row r="2452" spans="3:10" x14ac:dyDescent="0.25">
      <c r="C2452" s="112"/>
      <c r="D2452" s="109"/>
      <c r="E2452" s="9" t="s">
        <v>38</v>
      </c>
      <c r="F2452" s="12"/>
      <c r="G2452" s="13">
        <v>14</v>
      </c>
      <c r="H2452" s="24">
        <v>6</v>
      </c>
      <c r="I2452" s="3">
        <v>7</v>
      </c>
      <c r="J2452" s="26">
        <v>1</v>
      </c>
    </row>
    <row r="2453" spans="3:10" x14ac:dyDescent="0.25">
      <c r="C2453" s="108" t="s">
        <v>46</v>
      </c>
      <c r="D2453" s="106" t="s">
        <v>21</v>
      </c>
      <c r="E2453" s="10" t="s">
        <v>47</v>
      </c>
      <c r="F2453" s="11"/>
      <c r="G2453" s="14">
        <v>815</v>
      </c>
      <c r="H2453" s="25">
        <v>250</v>
      </c>
      <c r="I2453" s="4">
        <v>565</v>
      </c>
      <c r="J2453" s="27">
        <v>0</v>
      </c>
    </row>
    <row r="2454" spans="3:10" ht="25.2" x14ac:dyDescent="0.25">
      <c r="C2454" s="112"/>
      <c r="D2454" s="107"/>
      <c r="E2454" s="9" t="s">
        <v>48</v>
      </c>
      <c r="F2454" s="12"/>
      <c r="G2454" s="8">
        <v>86</v>
      </c>
      <c r="H2454" s="16">
        <v>24</v>
      </c>
      <c r="I2454" s="1">
        <v>61</v>
      </c>
      <c r="J2454" s="18">
        <v>1</v>
      </c>
    </row>
    <row r="2455" spans="3:10" x14ac:dyDescent="0.25">
      <c r="C2455" s="112"/>
      <c r="D2455" s="107"/>
      <c r="E2455" s="9" t="s">
        <v>49</v>
      </c>
      <c r="F2455" s="12"/>
      <c r="G2455" s="13">
        <v>46</v>
      </c>
      <c r="H2455" s="24">
        <v>24</v>
      </c>
      <c r="I2455" s="3">
        <v>22</v>
      </c>
      <c r="J2455" s="26">
        <v>0</v>
      </c>
    </row>
    <row r="2456" spans="3:10" ht="25.2" x14ac:dyDescent="0.25">
      <c r="C2456" s="112"/>
      <c r="D2456" s="107"/>
      <c r="E2456" s="9" t="s">
        <v>50</v>
      </c>
      <c r="F2456" s="12"/>
      <c r="G2456" s="8">
        <v>95</v>
      </c>
      <c r="H2456" s="16">
        <v>37</v>
      </c>
      <c r="I2456" s="1">
        <v>58</v>
      </c>
      <c r="J2456" s="18">
        <v>0</v>
      </c>
    </row>
    <row r="2457" spans="3:10" ht="25.2" x14ac:dyDescent="0.25">
      <c r="C2457" s="112"/>
      <c r="D2457" s="107"/>
      <c r="E2457" s="9" t="s">
        <v>51</v>
      </c>
      <c r="F2457" s="12"/>
      <c r="G2457" s="13">
        <v>30</v>
      </c>
      <c r="H2457" s="24">
        <v>13</v>
      </c>
      <c r="I2457" s="3">
        <v>17</v>
      </c>
      <c r="J2457" s="26">
        <v>0</v>
      </c>
    </row>
    <row r="2458" spans="3:10" x14ac:dyDescent="0.25">
      <c r="C2458" s="112"/>
      <c r="D2458" s="107"/>
      <c r="E2458" s="9" t="s">
        <v>52</v>
      </c>
      <c r="F2458" s="12"/>
      <c r="G2458" s="13">
        <v>8</v>
      </c>
      <c r="H2458" s="24">
        <v>2</v>
      </c>
      <c r="I2458" s="3">
        <v>5</v>
      </c>
      <c r="J2458" s="26">
        <v>1</v>
      </c>
    </row>
    <row r="2459" spans="3:10" x14ac:dyDescent="0.25">
      <c r="C2459" s="112"/>
      <c r="D2459" s="107"/>
      <c r="E2459" s="9" t="s">
        <v>53</v>
      </c>
      <c r="F2459" s="12"/>
      <c r="G2459" s="13">
        <v>23</v>
      </c>
      <c r="H2459" s="24">
        <v>5</v>
      </c>
      <c r="I2459" s="3">
        <v>18</v>
      </c>
      <c r="J2459" s="26">
        <v>0</v>
      </c>
    </row>
    <row r="2460" spans="3:10" x14ac:dyDescent="0.25">
      <c r="C2460" s="112"/>
      <c r="D2460" s="107"/>
      <c r="E2460" s="9" t="s">
        <v>38</v>
      </c>
      <c r="F2460" s="12"/>
      <c r="G2460" s="13">
        <v>1</v>
      </c>
      <c r="H2460" s="24">
        <v>0</v>
      </c>
      <c r="I2460" s="3">
        <v>1</v>
      </c>
      <c r="J2460" s="26">
        <v>0</v>
      </c>
    </row>
    <row r="2461" spans="3:10" x14ac:dyDescent="0.25">
      <c r="C2461" s="112"/>
      <c r="D2461" s="107"/>
      <c r="E2461" s="9" t="s">
        <v>54</v>
      </c>
      <c r="F2461" s="12"/>
      <c r="G2461" s="8">
        <v>901</v>
      </c>
      <c r="H2461" s="16">
        <v>274</v>
      </c>
      <c r="I2461" s="1">
        <v>626</v>
      </c>
      <c r="J2461" s="18">
        <v>1</v>
      </c>
    </row>
    <row r="2462" spans="3:10" x14ac:dyDescent="0.25">
      <c r="C2462" s="112"/>
      <c r="D2462" s="107"/>
      <c r="E2462" s="9" t="s">
        <v>55</v>
      </c>
      <c r="F2462" s="12"/>
      <c r="G2462" s="8">
        <v>171</v>
      </c>
      <c r="H2462" s="16">
        <v>74</v>
      </c>
      <c r="I2462" s="1">
        <v>97</v>
      </c>
      <c r="J2462" s="18">
        <v>0</v>
      </c>
    </row>
    <row r="2463" spans="3:10" x14ac:dyDescent="0.25">
      <c r="C2463" s="108" t="s">
        <v>56</v>
      </c>
      <c r="D2463" s="106" t="s">
        <v>21</v>
      </c>
      <c r="E2463" s="10" t="s">
        <v>57</v>
      </c>
      <c r="F2463" s="11"/>
      <c r="G2463" s="14">
        <v>465</v>
      </c>
      <c r="H2463" s="25">
        <v>147</v>
      </c>
      <c r="I2463" s="4">
        <v>317</v>
      </c>
      <c r="J2463" s="27">
        <v>1</v>
      </c>
    </row>
    <row r="2464" spans="3:10" x14ac:dyDescent="0.25">
      <c r="C2464" s="112"/>
      <c r="D2464" s="107"/>
      <c r="E2464" s="9" t="s">
        <v>58</v>
      </c>
      <c r="F2464" s="12"/>
      <c r="G2464" s="8">
        <v>396</v>
      </c>
      <c r="H2464" s="16">
        <v>135</v>
      </c>
      <c r="I2464" s="1">
        <v>260</v>
      </c>
      <c r="J2464" s="18">
        <v>1</v>
      </c>
    </row>
    <row r="2465" spans="2:14" x14ac:dyDescent="0.25">
      <c r="C2465" s="112"/>
      <c r="D2465" s="107"/>
      <c r="E2465" s="9" t="s">
        <v>59</v>
      </c>
      <c r="F2465" s="12"/>
      <c r="G2465" s="8">
        <v>90</v>
      </c>
      <c r="H2465" s="16">
        <v>25</v>
      </c>
      <c r="I2465" s="1">
        <v>65</v>
      </c>
      <c r="J2465" s="18">
        <v>0</v>
      </c>
    </row>
    <row r="2466" spans="2:14" x14ac:dyDescent="0.25">
      <c r="C2466" s="112"/>
      <c r="D2466" s="107"/>
      <c r="E2466" s="9" t="s">
        <v>60</v>
      </c>
      <c r="F2466" s="12"/>
      <c r="G2466" s="8">
        <v>153</v>
      </c>
      <c r="H2466" s="16">
        <v>48</v>
      </c>
      <c r="I2466" s="1">
        <v>105</v>
      </c>
      <c r="J2466" s="18">
        <v>0</v>
      </c>
    </row>
    <row r="2467" spans="2:14" x14ac:dyDescent="0.25">
      <c r="C2467" s="108" t="s">
        <v>61</v>
      </c>
      <c r="D2467" s="106" t="s">
        <v>21</v>
      </c>
      <c r="E2467" s="10" t="s">
        <v>62</v>
      </c>
      <c r="F2467" s="11"/>
      <c r="G2467" s="14">
        <v>205</v>
      </c>
      <c r="H2467" s="25">
        <v>69</v>
      </c>
      <c r="I2467" s="4">
        <v>136</v>
      </c>
      <c r="J2467" s="27">
        <v>0</v>
      </c>
    </row>
    <row r="2468" spans="2:14" x14ac:dyDescent="0.25">
      <c r="C2468" s="109"/>
      <c r="D2468" s="107"/>
      <c r="E2468" s="9" t="s">
        <v>63</v>
      </c>
      <c r="F2468" s="12"/>
      <c r="G2468" s="8">
        <v>256</v>
      </c>
      <c r="H2468" s="16">
        <v>81</v>
      </c>
      <c r="I2468" s="1">
        <v>175</v>
      </c>
      <c r="J2468" s="18">
        <v>0</v>
      </c>
    </row>
    <row r="2469" spans="2:14" x14ac:dyDescent="0.25">
      <c r="C2469" s="109"/>
      <c r="D2469" s="107"/>
      <c r="E2469" s="9" t="s">
        <v>64</v>
      </c>
      <c r="F2469" s="12"/>
      <c r="G2469" s="8">
        <v>404</v>
      </c>
      <c r="H2469" s="16">
        <v>130</v>
      </c>
      <c r="I2469" s="1">
        <v>272</v>
      </c>
      <c r="J2469" s="18">
        <v>2</v>
      </c>
    </row>
    <row r="2470" spans="2:14" x14ac:dyDescent="0.25">
      <c r="C2470" s="113"/>
      <c r="D2470" s="110"/>
      <c r="E2470" s="56" t="s">
        <v>65</v>
      </c>
      <c r="F2470" s="48"/>
      <c r="G2470" s="61">
        <v>239</v>
      </c>
      <c r="H2470" s="65">
        <v>75</v>
      </c>
      <c r="I2470" s="35">
        <v>164</v>
      </c>
      <c r="J2470" s="66">
        <v>0</v>
      </c>
    </row>
    <row r="2472" spans="2:14" x14ac:dyDescent="0.25">
      <c r="B2472" s="54" t="str">
        <f xml:space="preserve"> HYPERLINK("#'目次'!B36", "[30]")</f>
        <v>[30]</v>
      </c>
      <c r="C2472" s="42" t="s">
        <v>382</v>
      </c>
    </row>
    <row r="2473" spans="2:14" x14ac:dyDescent="0.25">
      <c r="C2473" s="42" t="s">
        <v>383</v>
      </c>
    </row>
    <row r="2475" spans="2:14" x14ac:dyDescent="0.25">
      <c r="C2475" s="42" t="s">
        <v>14</v>
      </c>
    </row>
    <row r="2476" spans="2:14" ht="50.4" x14ac:dyDescent="0.25">
      <c r="C2476" s="102"/>
      <c r="D2476" s="103"/>
      <c r="E2476" s="103"/>
      <c r="F2476" s="103"/>
      <c r="G2476" s="53" t="s">
        <v>15</v>
      </c>
      <c r="H2476" s="50" t="s">
        <v>384</v>
      </c>
      <c r="I2476" s="21" t="s">
        <v>385</v>
      </c>
      <c r="J2476" s="21" t="s">
        <v>386</v>
      </c>
      <c r="K2476" s="21" t="s">
        <v>387</v>
      </c>
      <c r="L2476" s="21" t="s">
        <v>388</v>
      </c>
      <c r="M2476" s="21" t="s">
        <v>53</v>
      </c>
      <c r="N2476" s="57" t="s">
        <v>38</v>
      </c>
    </row>
    <row r="2477" spans="2:14" x14ac:dyDescent="0.25">
      <c r="C2477" s="104"/>
      <c r="D2477" s="105"/>
      <c r="E2477" s="105"/>
      <c r="F2477" s="105"/>
      <c r="G2477" s="47"/>
      <c r="H2477" s="60"/>
      <c r="I2477" s="22"/>
      <c r="J2477" s="22"/>
      <c r="K2477" s="22"/>
      <c r="L2477" s="22"/>
      <c r="M2477" s="22"/>
      <c r="N2477" s="55"/>
    </row>
    <row r="2478" spans="2:14" x14ac:dyDescent="0.25">
      <c r="C2478" s="52"/>
      <c r="D2478" s="49"/>
      <c r="E2478" s="46" t="s">
        <v>15</v>
      </c>
      <c r="F2478" s="51"/>
      <c r="G2478" s="59">
        <v>355</v>
      </c>
      <c r="H2478" s="31">
        <v>147</v>
      </c>
      <c r="I2478" s="31">
        <v>83</v>
      </c>
      <c r="J2478" s="31">
        <v>4</v>
      </c>
      <c r="K2478" s="31">
        <v>72</v>
      </c>
      <c r="L2478" s="31">
        <v>35</v>
      </c>
      <c r="M2478" s="31">
        <v>11</v>
      </c>
      <c r="N2478" s="67">
        <v>3</v>
      </c>
    </row>
    <row r="2479" spans="2:14" x14ac:dyDescent="0.25">
      <c r="C2479" s="111" t="s">
        <v>20</v>
      </c>
      <c r="D2479" s="106" t="s">
        <v>21</v>
      </c>
      <c r="E2479" s="10" t="s">
        <v>22</v>
      </c>
      <c r="F2479" s="11"/>
      <c r="G2479" s="14">
        <v>186</v>
      </c>
      <c r="H2479" s="25">
        <v>71</v>
      </c>
      <c r="I2479" s="4">
        <v>39</v>
      </c>
      <c r="J2479" s="4">
        <v>4</v>
      </c>
      <c r="K2479" s="4">
        <v>46</v>
      </c>
      <c r="L2479" s="4">
        <v>20</v>
      </c>
      <c r="M2479" s="4">
        <v>5</v>
      </c>
      <c r="N2479" s="27">
        <v>1</v>
      </c>
    </row>
    <row r="2480" spans="2:14" x14ac:dyDescent="0.25">
      <c r="C2480" s="112"/>
      <c r="D2480" s="107"/>
      <c r="E2480" s="9" t="s">
        <v>23</v>
      </c>
      <c r="F2480" s="12"/>
      <c r="G2480" s="8">
        <v>169</v>
      </c>
      <c r="H2480" s="16">
        <v>76</v>
      </c>
      <c r="I2480" s="1">
        <v>44</v>
      </c>
      <c r="J2480" s="1">
        <v>0</v>
      </c>
      <c r="K2480" s="1">
        <v>26</v>
      </c>
      <c r="L2480" s="1">
        <v>15</v>
      </c>
      <c r="M2480" s="1">
        <v>6</v>
      </c>
      <c r="N2480" s="18">
        <v>2</v>
      </c>
    </row>
    <row r="2481" spans="3:14" x14ac:dyDescent="0.25">
      <c r="C2481" s="108" t="s">
        <v>24</v>
      </c>
      <c r="D2481" s="108" t="s">
        <v>25</v>
      </c>
      <c r="E2481" s="10" t="s">
        <v>26</v>
      </c>
      <c r="F2481" s="11"/>
      <c r="G2481" s="14">
        <v>150</v>
      </c>
      <c r="H2481" s="25">
        <v>76</v>
      </c>
      <c r="I2481" s="4">
        <v>33</v>
      </c>
      <c r="J2481" s="4">
        <v>2</v>
      </c>
      <c r="K2481" s="4">
        <v>19</v>
      </c>
      <c r="L2481" s="4">
        <v>15</v>
      </c>
      <c r="M2481" s="4">
        <v>3</v>
      </c>
      <c r="N2481" s="27">
        <v>2</v>
      </c>
    </row>
    <row r="2482" spans="3:14" x14ac:dyDescent="0.25">
      <c r="C2482" s="112"/>
      <c r="D2482" s="109"/>
      <c r="E2482" s="9" t="s">
        <v>27</v>
      </c>
      <c r="F2482" s="12"/>
      <c r="G2482" s="8">
        <v>98</v>
      </c>
      <c r="H2482" s="16">
        <v>30</v>
      </c>
      <c r="I2482" s="1">
        <v>25</v>
      </c>
      <c r="J2482" s="1">
        <v>1</v>
      </c>
      <c r="K2482" s="1">
        <v>28</v>
      </c>
      <c r="L2482" s="1">
        <v>10</v>
      </c>
      <c r="M2482" s="1">
        <v>3</v>
      </c>
      <c r="N2482" s="18">
        <v>1</v>
      </c>
    </row>
    <row r="2483" spans="3:14" x14ac:dyDescent="0.25">
      <c r="C2483" s="112"/>
      <c r="D2483" s="109"/>
      <c r="E2483" s="9" t="s">
        <v>28</v>
      </c>
      <c r="F2483" s="12"/>
      <c r="G2483" s="8">
        <v>64</v>
      </c>
      <c r="H2483" s="16">
        <v>23</v>
      </c>
      <c r="I2483" s="1">
        <v>15</v>
      </c>
      <c r="J2483" s="1">
        <v>1</v>
      </c>
      <c r="K2483" s="1">
        <v>17</v>
      </c>
      <c r="L2483" s="1">
        <v>4</v>
      </c>
      <c r="M2483" s="1">
        <v>4</v>
      </c>
      <c r="N2483" s="18">
        <v>0</v>
      </c>
    </row>
    <row r="2484" spans="3:14" x14ac:dyDescent="0.25">
      <c r="C2484" s="112"/>
      <c r="D2484" s="109"/>
      <c r="E2484" s="9" t="s">
        <v>29</v>
      </c>
      <c r="F2484" s="12"/>
      <c r="G2484" s="13">
        <v>30</v>
      </c>
      <c r="H2484" s="24">
        <v>13</v>
      </c>
      <c r="I2484" s="3">
        <v>5</v>
      </c>
      <c r="J2484" s="3">
        <v>0</v>
      </c>
      <c r="K2484" s="3">
        <v>6</v>
      </c>
      <c r="L2484" s="3">
        <v>5</v>
      </c>
      <c r="M2484" s="3">
        <v>1</v>
      </c>
      <c r="N2484" s="26">
        <v>0</v>
      </c>
    </row>
    <row r="2485" spans="3:14" x14ac:dyDescent="0.25">
      <c r="C2485" s="112"/>
      <c r="D2485" s="109"/>
      <c r="E2485" s="9" t="s">
        <v>30</v>
      </c>
      <c r="F2485" s="12"/>
      <c r="G2485" s="13">
        <v>13</v>
      </c>
      <c r="H2485" s="24">
        <v>5</v>
      </c>
      <c r="I2485" s="3">
        <v>5</v>
      </c>
      <c r="J2485" s="3">
        <v>0</v>
      </c>
      <c r="K2485" s="3">
        <v>2</v>
      </c>
      <c r="L2485" s="3">
        <v>1</v>
      </c>
      <c r="M2485" s="3">
        <v>0</v>
      </c>
      <c r="N2485" s="26">
        <v>0</v>
      </c>
    </row>
    <row r="2486" spans="3:14" x14ac:dyDescent="0.25">
      <c r="C2486" s="112"/>
      <c r="D2486" s="109"/>
      <c r="E2486" s="9" t="s">
        <v>31</v>
      </c>
      <c r="F2486" s="12"/>
      <c r="G2486" s="8">
        <v>205</v>
      </c>
      <c r="H2486" s="16">
        <v>71</v>
      </c>
      <c r="I2486" s="1">
        <v>50</v>
      </c>
      <c r="J2486" s="1">
        <v>2</v>
      </c>
      <c r="K2486" s="1">
        <v>53</v>
      </c>
      <c r="L2486" s="1">
        <v>20</v>
      </c>
      <c r="M2486" s="1">
        <v>8</v>
      </c>
      <c r="N2486" s="18">
        <v>1</v>
      </c>
    </row>
    <row r="2487" spans="3:14" x14ac:dyDescent="0.25">
      <c r="C2487" s="112"/>
      <c r="D2487" s="109"/>
      <c r="E2487" s="9" t="s">
        <v>32</v>
      </c>
      <c r="F2487" s="12"/>
      <c r="G2487" s="13">
        <v>43</v>
      </c>
      <c r="H2487" s="24">
        <v>18</v>
      </c>
      <c r="I2487" s="3">
        <v>10</v>
      </c>
      <c r="J2487" s="3">
        <v>0</v>
      </c>
      <c r="K2487" s="3">
        <v>8</v>
      </c>
      <c r="L2487" s="3">
        <v>6</v>
      </c>
      <c r="M2487" s="3">
        <v>1</v>
      </c>
      <c r="N2487" s="26">
        <v>0</v>
      </c>
    </row>
    <row r="2488" spans="3:14" x14ac:dyDescent="0.25">
      <c r="C2488" s="112"/>
      <c r="D2488" s="108" t="s">
        <v>22</v>
      </c>
      <c r="E2488" s="10" t="s">
        <v>26</v>
      </c>
      <c r="F2488" s="11"/>
      <c r="G2488" s="14">
        <v>70</v>
      </c>
      <c r="H2488" s="25">
        <v>32</v>
      </c>
      <c r="I2488" s="4">
        <v>16</v>
      </c>
      <c r="J2488" s="4">
        <v>2</v>
      </c>
      <c r="K2488" s="4">
        <v>12</v>
      </c>
      <c r="L2488" s="4">
        <v>7</v>
      </c>
      <c r="M2488" s="4">
        <v>1</v>
      </c>
      <c r="N2488" s="27">
        <v>0</v>
      </c>
    </row>
    <row r="2489" spans="3:14" x14ac:dyDescent="0.25">
      <c r="C2489" s="112"/>
      <c r="D2489" s="109"/>
      <c r="E2489" s="9" t="s">
        <v>27</v>
      </c>
      <c r="F2489" s="12"/>
      <c r="G2489" s="8">
        <v>63</v>
      </c>
      <c r="H2489" s="16">
        <v>19</v>
      </c>
      <c r="I2489" s="1">
        <v>13</v>
      </c>
      <c r="J2489" s="1">
        <v>1</v>
      </c>
      <c r="K2489" s="1">
        <v>19</v>
      </c>
      <c r="L2489" s="1">
        <v>7</v>
      </c>
      <c r="M2489" s="1">
        <v>3</v>
      </c>
      <c r="N2489" s="18">
        <v>1</v>
      </c>
    </row>
    <row r="2490" spans="3:14" x14ac:dyDescent="0.25">
      <c r="C2490" s="112"/>
      <c r="D2490" s="109"/>
      <c r="E2490" s="9" t="s">
        <v>28</v>
      </c>
      <c r="F2490" s="12"/>
      <c r="G2490" s="13">
        <v>30</v>
      </c>
      <c r="H2490" s="24">
        <v>11</v>
      </c>
      <c r="I2490" s="3">
        <v>6</v>
      </c>
      <c r="J2490" s="3">
        <v>1</v>
      </c>
      <c r="K2490" s="3">
        <v>10</v>
      </c>
      <c r="L2490" s="3">
        <v>2</v>
      </c>
      <c r="M2490" s="3">
        <v>0</v>
      </c>
      <c r="N2490" s="26">
        <v>0</v>
      </c>
    </row>
    <row r="2491" spans="3:14" x14ac:dyDescent="0.25">
      <c r="C2491" s="112"/>
      <c r="D2491" s="109"/>
      <c r="E2491" s="9" t="s">
        <v>29</v>
      </c>
      <c r="F2491" s="12"/>
      <c r="G2491" s="13">
        <v>16</v>
      </c>
      <c r="H2491" s="24">
        <v>6</v>
      </c>
      <c r="I2491" s="3">
        <v>2</v>
      </c>
      <c r="J2491" s="3">
        <v>0</v>
      </c>
      <c r="K2491" s="3">
        <v>3</v>
      </c>
      <c r="L2491" s="3">
        <v>4</v>
      </c>
      <c r="M2491" s="3">
        <v>1</v>
      </c>
      <c r="N2491" s="26">
        <v>0</v>
      </c>
    </row>
    <row r="2492" spans="3:14" x14ac:dyDescent="0.25">
      <c r="C2492" s="112"/>
      <c r="D2492" s="109"/>
      <c r="E2492" s="9" t="s">
        <v>30</v>
      </c>
      <c r="F2492" s="12"/>
      <c r="G2492" s="13">
        <v>7</v>
      </c>
      <c r="H2492" s="24">
        <v>3</v>
      </c>
      <c r="I2492" s="3">
        <v>2</v>
      </c>
      <c r="J2492" s="3">
        <v>0</v>
      </c>
      <c r="K2492" s="3">
        <v>2</v>
      </c>
      <c r="L2492" s="3">
        <v>0</v>
      </c>
      <c r="M2492" s="3">
        <v>0</v>
      </c>
      <c r="N2492" s="26">
        <v>0</v>
      </c>
    </row>
    <row r="2493" spans="3:14" x14ac:dyDescent="0.25">
      <c r="C2493" s="112"/>
      <c r="D2493" s="109"/>
      <c r="E2493" s="9" t="s">
        <v>31</v>
      </c>
      <c r="F2493" s="12"/>
      <c r="G2493" s="8">
        <v>116</v>
      </c>
      <c r="H2493" s="16">
        <v>39</v>
      </c>
      <c r="I2493" s="1">
        <v>23</v>
      </c>
      <c r="J2493" s="1">
        <v>2</v>
      </c>
      <c r="K2493" s="1">
        <v>34</v>
      </c>
      <c r="L2493" s="1">
        <v>13</v>
      </c>
      <c r="M2493" s="1">
        <v>4</v>
      </c>
      <c r="N2493" s="18">
        <v>1</v>
      </c>
    </row>
    <row r="2494" spans="3:14" x14ac:dyDescent="0.25">
      <c r="C2494" s="112"/>
      <c r="D2494" s="109"/>
      <c r="E2494" s="9" t="s">
        <v>32</v>
      </c>
      <c r="F2494" s="12"/>
      <c r="G2494" s="13">
        <v>23</v>
      </c>
      <c r="H2494" s="24">
        <v>9</v>
      </c>
      <c r="I2494" s="3">
        <v>4</v>
      </c>
      <c r="J2494" s="3">
        <v>0</v>
      </c>
      <c r="K2494" s="3">
        <v>5</v>
      </c>
      <c r="L2494" s="3">
        <v>4</v>
      </c>
      <c r="M2494" s="3">
        <v>1</v>
      </c>
      <c r="N2494" s="26">
        <v>0</v>
      </c>
    </row>
    <row r="2495" spans="3:14" x14ac:dyDescent="0.25">
      <c r="C2495" s="112"/>
      <c r="D2495" s="108" t="s">
        <v>23</v>
      </c>
      <c r="E2495" s="10" t="s">
        <v>26</v>
      </c>
      <c r="F2495" s="11"/>
      <c r="G2495" s="14">
        <v>80</v>
      </c>
      <c r="H2495" s="25">
        <v>44</v>
      </c>
      <c r="I2495" s="4">
        <v>17</v>
      </c>
      <c r="J2495" s="4">
        <v>0</v>
      </c>
      <c r="K2495" s="4">
        <v>7</v>
      </c>
      <c r="L2495" s="4">
        <v>8</v>
      </c>
      <c r="M2495" s="4">
        <v>2</v>
      </c>
      <c r="N2495" s="27">
        <v>2</v>
      </c>
    </row>
    <row r="2496" spans="3:14" x14ac:dyDescent="0.25">
      <c r="C2496" s="112"/>
      <c r="D2496" s="109"/>
      <c r="E2496" s="9" t="s">
        <v>27</v>
      </c>
      <c r="F2496" s="12"/>
      <c r="G2496" s="13">
        <v>35</v>
      </c>
      <c r="H2496" s="24">
        <v>11</v>
      </c>
      <c r="I2496" s="3">
        <v>12</v>
      </c>
      <c r="J2496" s="3">
        <v>0</v>
      </c>
      <c r="K2496" s="3">
        <v>9</v>
      </c>
      <c r="L2496" s="3">
        <v>3</v>
      </c>
      <c r="M2496" s="3">
        <v>0</v>
      </c>
      <c r="N2496" s="26">
        <v>0</v>
      </c>
    </row>
    <row r="2497" spans="3:14" x14ac:dyDescent="0.25">
      <c r="C2497" s="112"/>
      <c r="D2497" s="109"/>
      <c r="E2497" s="9" t="s">
        <v>28</v>
      </c>
      <c r="F2497" s="12"/>
      <c r="G2497" s="13">
        <v>34</v>
      </c>
      <c r="H2497" s="24">
        <v>12</v>
      </c>
      <c r="I2497" s="3">
        <v>9</v>
      </c>
      <c r="J2497" s="3">
        <v>0</v>
      </c>
      <c r="K2497" s="3">
        <v>7</v>
      </c>
      <c r="L2497" s="3">
        <v>2</v>
      </c>
      <c r="M2497" s="3">
        <v>4</v>
      </c>
      <c r="N2497" s="26">
        <v>0</v>
      </c>
    </row>
    <row r="2498" spans="3:14" x14ac:dyDescent="0.25">
      <c r="C2498" s="112"/>
      <c r="D2498" s="109"/>
      <c r="E2498" s="9" t="s">
        <v>29</v>
      </c>
      <c r="F2498" s="12"/>
      <c r="G2498" s="13">
        <v>14</v>
      </c>
      <c r="H2498" s="24">
        <v>7</v>
      </c>
      <c r="I2498" s="3">
        <v>3</v>
      </c>
      <c r="J2498" s="3">
        <v>0</v>
      </c>
      <c r="K2498" s="3">
        <v>3</v>
      </c>
      <c r="L2498" s="3">
        <v>1</v>
      </c>
      <c r="M2498" s="3">
        <v>0</v>
      </c>
      <c r="N2498" s="26">
        <v>0</v>
      </c>
    </row>
    <row r="2499" spans="3:14" x14ac:dyDescent="0.25">
      <c r="C2499" s="112"/>
      <c r="D2499" s="109"/>
      <c r="E2499" s="9" t="s">
        <v>30</v>
      </c>
      <c r="F2499" s="12"/>
      <c r="G2499" s="13">
        <v>6</v>
      </c>
      <c r="H2499" s="24">
        <v>2</v>
      </c>
      <c r="I2499" s="3">
        <v>3</v>
      </c>
      <c r="J2499" s="3">
        <v>0</v>
      </c>
      <c r="K2499" s="3">
        <v>0</v>
      </c>
      <c r="L2499" s="3">
        <v>1</v>
      </c>
      <c r="M2499" s="3">
        <v>0</v>
      </c>
      <c r="N2499" s="26">
        <v>0</v>
      </c>
    </row>
    <row r="2500" spans="3:14" x14ac:dyDescent="0.25">
      <c r="C2500" s="112"/>
      <c r="D2500" s="109"/>
      <c r="E2500" s="9" t="s">
        <v>31</v>
      </c>
      <c r="F2500" s="12"/>
      <c r="G2500" s="8">
        <v>89</v>
      </c>
      <c r="H2500" s="16">
        <v>32</v>
      </c>
      <c r="I2500" s="1">
        <v>27</v>
      </c>
      <c r="J2500" s="1">
        <v>0</v>
      </c>
      <c r="K2500" s="1">
        <v>19</v>
      </c>
      <c r="L2500" s="1">
        <v>7</v>
      </c>
      <c r="M2500" s="1">
        <v>4</v>
      </c>
      <c r="N2500" s="18">
        <v>0</v>
      </c>
    </row>
    <row r="2501" spans="3:14" x14ac:dyDescent="0.25">
      <c r="C2501" s="112"/>
      <c r="D2501" s="109"/>
      <c r="E2501" s="9" t="s">
        <v>32</v>
      </c>
      <c r="F2501" s="12"/>
      <c r="G2501" s="13">
        <v>20</v>
      </c>
      <c r="H2501" s="24">
        <v>9</v>
      </c>
      <c r="I2501" s="3">
        <v>6</v>
      </c>
      <c r="J2501" s="3">
        <v>0</v>
      </c>
      <c r="K2501" s="3">
        <v>3</v>
      </c>
      <c r="L2501" s="3">
        <v>2</v>
      </c>
      <c r="M2501" s="3">
        <v>0</v>
      </c>
      <c r="N2501" s="26">
        <v>0</v>
      </c>
    </row>
    <row r="2502" spans="3:14" ht="25.2" x14ac:dyDescent="0.25">
      <c r="C2502" s="108" t="s">
        <v>33</v>
      </c>
      <c r="D2502" s="108" t="s">
        <v>25</v>
      </c>
      <c r="E2502" s="10" t="s">
        <v>34</v>
      </c>
      <c r="F2502" s="11"/>
      <c r="G2502" s="40">
        <v>41</v>
      </c>
      <c r="H2502" s="44">
        <v>15</v>
      </c>
      <c r="I2502" s="19">
        <v>9</v>
      </c>
      <c r="J2502" s="19">
        <v>1</v>
      </c>
      <c r="K2502" s="19">
        <v>7</v>
      </c>
      <c r="L2502" s="19">
        <v>7</v>
      </c>
      <c r="M2502" s="19">
        <v>1</v>
      </c>
      <c r="N2502" s="45">
        <v>1</v>
      </c>
    </row>
    <row r="2503" spans="3:14" ht="25.2" x14ac:dyDescent="0.25">
      <c r="C2503" s="112"/>
      <c r="D2503" s="109"/>
      <c r="E2503" s="9" t="s">
        <v>35</v>
      </c>
      <c r="F2503" s="12"/>
      <c r="G2503" s="8">
        <v>190</v>
      </c>
      <c r="H2503" s="16">
        <v>76</v>
      </c>
      <c r="I2503" s="1">
        <v>43</v>
      </c>
      <c r="J2503" s="1">
        <v>3</v>
      </c>
      <c r="K2503" s="1">
        <v>43</v>
      </c>
      <c r="L2503" s="1">
        <v>20</v>
      </c>
      <c r="M2503" s="1">
        <v>4</v>
      </c>
      <c r="N2503" s="18">
        <v>1</v>
      </c>
    </row>
    <row r="2504" spans="3:14" ht="25.2" x14ac:dyDescent="0.25">
      <c r="C2504" s="112"/>
      <c r="D2504" s="109"/>
      <c r="E2504" s="9" t="s">
        <v>36</v>
      </c>
      <c r="F2504" s="12"/>
      <c r="G2504" s="8">
        <v>84</v>
      </c>
      <c r="H2504" s="16">
        <v>45</v>
      </c>
      <c r="I2504" s="1">
        <v>17</v>
      </c>
      <c r="J2504" s="1">
        <v>0</v>
      </c>
      <c r="K2504" s="1">
        <v>15</v>
      </c>
      <c r="L2504" s="1">
        <v>4</v>
      </c>
      <c r="M2504" s="1">
        <v>2</v>
      </c>
      <c r="N2504" s="18">
        <v>1</v>
      </c>
    </row>
    <row r="2505" spans="3:14" ht="25.2" x14ac:dyDescent="0.25">
      <c r="C2505" s="112"/>
      <c r="D2505" s="109"/>
      <c r="E2505" s="9" t="s">
        <v>37</v>
      </c>
      <c r="F2505" s="12"/>
      <c r="G2505" s="13">
        <v>38</v>
      </c>
      <c r="H2505" s="24">
        <v>10</v>
      </c>
      <c r="I2505" s="3">
        <v>14</v>
      </c>
      <c r="J2505" s="3">
        <v>0</v>
      </c>
      <c r="K2505" s="3">
        <v>7</v>
      </c>
      <c r="L2505" s="3">
        <v>3</v>
      </c>
      <c r="M2505" s="3">
        <v>4</v>
      </c>
      <c r="N2505" s="26">
        <v>0</v>
      </c>
    </row>
    <row r="2506" spans="3:14" x14ac:dyDescent="0.25">
      <c r="C2506" s="112"/>
      <c r="D2506" s="109"/>
      <c r="E2506" s="9" t="s">
        <v>38</v>
      </c>
      <c r="F2506" s="12"/>
      <c r="G2506" s="13">
        <v>2</v>
      </c>
      <c r="H2506" s="24">
        <v>1</v>
      </c>
      <c r="I2506" s="3">
        <v>0</v>
      </c>
      <c r="J2506" s="3">
        <v>0</v>
      </c>
      <c r="K2506" s="3">
        <v>0</v>
      </c>
      <c r="L2506" s="3">
        <v>1</v>
      </c>
      <c r="M2506" s="3">
        <v>0</v>
      </c>
      <c r="N2506" s="26">
        <v>0</v>
      </c>
    </row>
    <row r="2507" spans="3:14" ht="25.2" x14ac:dyDescent="0.25">
      <c r="C2507" s="112"/>
      <c r="D2507" s="108" t="s">
        <v>22</v>
      </c>
      <c r="E2507" s="10" t="s">
        <v>34</v>
      </c>
      <c r="F2507" s="11"/>
      <c r="G2507" s="40">
        <v>20</v>
      </c>
      <c r="H2507" s="44">
        <v>8</v>
      </c>
      <c r="I2507" s="19">
        <v>3</v>
      </c>
      <c r="J2507" s="19">
        <v>1</v>
      </c>
      <c r="K2507" s="19">
        <v>6</v>
      </c>
      <c r="L2507" s="19">
        <v>2</v>
      </c>
      <c r="M2507" s="19">
        <v>0</v>
      </c>
      <c r="N2507" s="45">
        <v>0</v>
      </c>
    </row>
    <row r="2508" spans="3:14" ht="25.2" x14ac:dyDescent="0.25">
      <c r="C2508" s="112"/>
      <c r="D2508" s="109"/>
      <c r="E2508" s="9" t="s">
        <v>35</v>
      </c>
      <c r="F2508" s="12"/>
      <c r="G2508" s="8">
        <v>119</v>
      </c>
      <c r="H2508" s="16">
        <v>44</v>
      </c>
      <c r="I2508" s="1">
        <v>22</v>
      </c>
      <c r="J2508" s="1">
        <v>3</v>
      </c>
      <c r="K2508" s="1">
        <v>31</v>
      </c>
      <c r="L2508" s="1">
        <v>15</v>
      </c>
      <c r="M2508" s="1">
        <v>3</v>
      </c>
      <c r="N2508" s="18">
        <v>1</v>
      </c>
    </row>
    <row r="2509" spans="3:14" ht="25.2" x14ac:dyDescent="0.25">
      <c r="C2509" s="112"/>
      <c r="D2509" s="109"/>
      <c r="E2509" s="9" t="s">
        <v>36</v>
      </c>
      <c r="F2509" s="12"/>
      <c r="G2509" s="13">
        <v>38</v>
      </c>
      <c r="H2509" s="24">
        <v>19</v>
      </c>
      <c r="I2509" s="3">
        <v>11</v>
      </c>
      <c r="J2509" s="3">
        <v>0</v>
      </c>
      <c r="K2509" s="3">
        <v>7</v>
      </c>
      <c r="L2509" s="3">
        <v>1</v>
      </c>
      <c r="M2509" s="3">
        <v>0</v>
      </c>
      <c r="N2509" s="26">
        <v>0</v>
      </c>
    </row>
    <row r="2510" spans="3:14" ht="25.2" x14ac:dyDescent="0.25">
      <c r="C2510" s="112"/>
      <c r="D2510" s="109"/>
      <c r="E2510" s="9" t="s">
        <v>37</v>
      </c>
      <c r="F2510" s="12"/>
      <c r="G2510" s="13">
        <v>8</v>
      </c>
      <c r="H2510" s="24">
        <v>0</v>
      </c>
      <c r="I2510" s="3">
        <v>3</v>
      </c>
      <c r="J2510" s="3">
        <v>0</v>
      </c>
      <c r="K2510" s="3">
        <v>2</v>
      </c>
      <c r="L2510" s="3">
        <v>1</v>
      </c>
      <c r="M2510" s="3">
        <v>2</v>
      </c>
      <c r="N2510" s="26">
        <v>0</v>
      </c>
    </row>
    <row r="2511" spans="3:14" x14ac:dyDescent="0.25">
      <c r="C2511" s="112"/>
      <c r="D2511" s="109"/>
      <c r="E2511" s="9" t="s">
        <v>38</v>
      </c>
      <c r="F2511" s="12"/>
      <c r="G2511" s="13">
        <v>1</v>
      </c>
      <c r="H2511" s="24">
        <v>0</v>
      </c>
      <c r="I2511" s="3">
        <v>0</v>
      </c>
      <c r="J2511" s="3">
        <v>0</v>
      </c>
      <c r="K2511" s="3">
        <v>0</v>
      </c>
      <c r="L2511" s="3">
        <v>1</v>
      </c>
      <c r="M2511" s="3">
        <v>0</v>
      </c>
      <c r="N2511" s="26">
        <v>0</v>
      </c>
    </row>
    <row r="2512" spans="3:14" ht="25.2" x14ac:dyDescent="0.25">
      <c r="C2512" s="112"/>
      <c r="D2512" s="108" t="s">
        <v>23</v>
      </c>
      <c r="E2512" s="10" t="s">
        <v>34</v>
      </c>
      <c r="F2512" s="11"/>
      <c r="G2512" s="40">
        <v>21</v>
      </c>
      <c r="H2512" s="44">
        <v>7</v>
      </c>
      <c r="I2512" s="19">
        <v>6</v>
      </c>
      <c r="J2512" s="19">
        <v>0</v>
      </c>
      <c r="K2512" s="19">
        <v>1</v>
      </c>
      <c r="L2512" s="19">
        <v>5</v>
      </c>
      <c r="M2512" s="19">
        <v>1</v>
      </c>
      <c r="N2512" s="45">
        <v>1</v>
      </c>
    </row>
    <row r="2513" spans="3:14" ht="25.2" x14ac:dyDescent="0.25">
      <c r="C2513" s="112"/>
      <c r="D2513" s="109"/>
      <c r="E2513" s="9" t="s">
        <v>35</v>
      </c>
      <c r="F2513" s="12"/>
      <c r="G2513" s="8">
        <v>71</v>
      </c>
      <c r="H2513" s="16">
        <v>32</v>
      </c>
      <c r="I2513" s="1">
        <v>21</v>
      </c>
      <c r="J2513" s="1">
        <v>0</v>
      </c>
      <c r="K2513" s="1">
        <v>12</v>
      </c>
      <c r="L2513" s="1">
        <v>5</v>
      </c>
      <c r="M2513" s="1">
        <v>1</v>
      </c>
      <c r="N2513" s="18">
        <v>0</v>
      </c>
    </row>
    <row r="2514" spans="3:14" ht="25.2" x14ac:dyDescent="0.25">
      <c r="C2514" s="112"/>
      <c r="D2514" s="109"/>
      <c r="E2514" s="9" t="s">
        <v>36</v>
      </c>
      <c r="F2514" s="12"/>
      <c r="G2514" s="13">
        <v>46</v>
      </c>
      <c r="H2514" s="24">
        <v>26</v>
      </c>
      <c r="I2514" s="3">
        <v>6</v>
      </c>
      <c r="J2514" s="3">
        <v>0</v>
      </c>
      <c r="K2514" s="3">
        <v>8</v>
      </c>
      <c r="L2514" s="3">
        <v>3</v>
      </c>
      <c r="M2514" s="3">
        <v>2</v>
      </c>
      <c r="N2514" s="26">
        <v>1</v>
      </c>
    </row>
    <row r="2515" spans="3:14" ht="25.2" x14ac:dyDescent="0.25">
      <c r="C2515" s="112"/>
      <c r="D2515" s="109"/>
      <c r="E2515" s="9" t="s">
        <v>37</v>
      </c>
      <c r="F2515" s="12"/>
      <c r="G2515" s="13">
        <v>30</v>
      </c>
      <c r="H2515" s="24">
        <v>10</v>
      </c>
      <c r="I2515" s="3">
        <v>11</v>
      </c>
      <c r="J2515" s="3">
        <v>0</v>
      </c>
      <c r="K2515" s="3">
        <v>5</v>
      </c>
      <c r="L2515" s="3">
        <v>2</v>
      </c>
      <c r="M2515" s="3">
        <v>2</v>
      </c>
      <c r="N2515" s="26">
        <v>0</v>
      </c>
    </row>
    <row r="2516" spans="3:14" x14ac:dyDescent="0.25">
      <c r="C2516" s="112"/>
      <c r="D2516" s="109"/>
      <c r="E2516" s="9" t="s">
        <v>38</v>
      </c>
      <c r="F2516" s="12"/>
      <c r="G2516" s="13">
        <v>1</v>
      </c>
      <c r="H2516" s="24">
        <v>1</v>
      </c>
      <c r="I2516" s="3">
        <v>0</v>
      </c>
      <c r="J2516" s="3">
        <v>0</v>
      </c>
      <c r="K2516" s="3">
        <v>0</v>
      </c>
      <c r="L2516" s="3">
        <v>0</v>
      </c>
      <c r="M2516" s="3">
        <v>0</v>
      </c>
      <c r="N2516" s="26">
        <v>0</v>
      </c>
    </row>
    <row r="2517" spans="3:14" ht="25.2" x14ac:dyDescent="0.25">
      <c r="C2517" s="108" t="s">
        <v>39</v>
      </c>
      <c r="D2517" s="108" t="s">
        <v>25</v>
      </c>
      <c r="E2517" s="10" t="s">
        <v>40</v>
      </c>
      <c r="F2517" s="11"/>
      <c r="G2517" s="14">
        <v>98</v>
      </c>
      <c r="H2517" s="25">
        <v>42</v>
      </c>
      <c r="I2517" s="4">
        <v>22</v>
      </c>
      <c r="J2517" s="4">
        <v>1</v>
      </c>
      <c r="K2517" s="4">
        <v>21</v>
      </c>
      <c r="L2517" s="4">
        <v>8</v>
      </c>
      <c r="M2517" s="4">
        <v>3</v>
      </c>
      <c r="N2517" s="27">
        <v>1</v>
      </c>
    </row>
    <row r="2518" spans="3:14" ht="25.2" x14ac:dyDescent="0.25">
      <c r="C2518" s="112"/>
      <c r="D2518" s="109"/>
      <c r="E2518" s="9" t="s">
        <v>41</v>
      </c>
      <c r="F2518" s="12"/>
      <c r="G2518" s="8">
        <v>179</v>
      </c>
      <c r="H2518" s="16">
        <v>70</v>
      </c>
      <c r="I2518" s="1">
        <v>41</v>
      </c>
      <c r="J2518" s="1">
        <v>3</v>
      </c>
      <c r="K2518" s="1">
        <v>40</v>
      </c>
      <c r="L2518" s="1">
        <v>20</v>
      </c>
      <c r="M2518" s="1">
        <v>4</v>
      </c>
      <c r="N2518" s="18">
        <v>1</v>
      </c>
    </row>
    <row r="2519" spans="3:14" x14ac:dyDescent="0.25">
      <c r="C2519" s="112"/>
      <c r="D2519" s="109"/>
      <c r="E2519" s="9" t="s">
        <v>42</v>
      </c>
      <c r="F2519" s="12"/>
      <c r="G2519" s="13">
        <v>9</v>
      </c>
      <c r="H2519" s="24">
        <v>3</v>
      </c>
      <c r="I2519" s="3">
        <v>2</v>
      </c>
      <c r="J2519" s="3">
        <v>0</v>
      </c>
      <c r="K2519" s="3">
        <v>1</v>
      </c>
      <c r="L2519" s="3">
        <v>3</v>
      </c>
      <c r="M2519" s="3">
        <v>0</v>
      </c>
      <c r="N2519" s="26">
        <v>0</v>
      </c>
    </row>
    <row r="2520" spans="3:14" x14ac:dyDescent="0.25">
      <c r="C2520" s="112"/>
      <c r="D2520" s="109"/>
      <c r="E2520" s="9" t="s">
        <v>43</v>
      </c>
      <c r="F2520" s="12"/>
      <c r="G2520" s="8">
        <v>74</v>
      </c>
      <c r="H2520" s="16">
        <v>32</v>
      </c>
      <c r="I2520" s="1">
        <v>17</v>
      </c>
      <c r="J2520" s="1">
        <v>1</v>
      </c>
      <c r="K2520" s="1">
        <v>10</v>
      </c>
      <c r="L2520" s="1">
        <v>9</v>
      </c>
      <c r="M2520" s="1">
        <v>4</v>
      </c>
      <c r="N2520" s="18">
        <v>1</v>
      </c>
    </row>
    <row r="2521" spans="3:14" x14ac:dyDescent="0.25">
      <c r="C2521" s="112"/>
      <c r="D2521" s="109"/>
      <c r="E2521" s="9" t="s">
        <v>44</v>
      </c>
      <c r="F2521" s="12"/>
      <c r="G2521" s="13">
        <v>26</v>
      </c>
      <c r="H2521" s="24">
        <v>9</v>
      </c>
      <c r="I2521" s="3">
        <v>9</v>
      </c>
      <c r="J2521" s="3">
        <v>0</v>
      </c>
      <c r="K2521" s="3">
        <v>4</v>
      </c>
      <c r="L2521" s="3">
        <v>2</v>
      </c>
      <c r="M2521" s="3">
        <v>2</v>
      </c>
      <c r="N2521" s="26">
        <v>0</v>
      </c>
    </row>
    <row r="2522" spans="3:14" ht="25.2" x14ac:dyDescent="0.25">
      <c r="C2522" s="112"/>
      <c r="D2522" s="109"/>
      <c r="E2522" s="9" t="s">
        <v>45</v>
      </c>
      <c r="F2522" s="12"/>
      <c r="G2522" s="13">
        <v>23</v>
      </c>
      <c r="H2522" s="24">
        <v>10</v>
      </c>
      <c r="I2522" s="3">
        <v>6</v>
      </c>
      <c r="J2522" s="3">
        <v>0</v>
      </c>
      <c r="K2522" s="3">
        <v>5</v>
      </c>
      <c r="L2522" s="3">
        <v>1</v>
      </c>
      <c r="M2522" s="3">
        <v>1</v>
      </c>
      <c r="N2522" s="26">
        <v>0</v>
      </c>
    </row>
    <row r="2523" spans="3:14" x14ac:dyDescent="0.25">
      <c r="C2523" s="112"/>
      <c r="D2523" s="109"/>
      <c r="E2523" s="9" t="s">
        <v>38</v>
      </c>
      <c r="F2523" s="12"/>
      <c r="G2523" s="13">
        <v>17</v>
      </c>
      <c r="H2523" s="24">
        <v>10</v>
      </c>
      <c r="I2523" s="3">
        <v>4</v>
      </c>
      <c r="J2523" s="3">
        <v>0</v>
      </c>
      <c r="K2523" s="3">
        <v>1</v>
      </c>
      <c r="L2523" s="3">
        <v>2</v>
      </c>
      <c r="M2523" s="3">
        <v>0</v>
      </c>
      <c r="N2523" s="26">
        <v>0</v>
      </c>
    </row>
    <row r="2524" spans="3:14" ht="25.2" x14ac:dyDescent="0.25">
      <c r="C2524" s="112"/>
      <c r="D2524" s="108" t="s">
        <v>22</v>
      </c>
      <c r="E2524" s="10" t="s">
        <v>40</v>
      </c>
      <c r="F2524" s="11"/>
      <c r="G2524" s="40">
        <v>43</v>
      </c>
      <c r="H2524" s="44">
        <v>17</v>
      </c>
      <c r="I2524" s="19">
        <v>9</v>
      </c>
      <c r="J2524" s="19">
        <v>1</v>
      </c>
      <c r="K2524" s="19">
        <v>12</v>
      </c>
      <c r="L2524" s="19">
        <v>2</v>
      </c>
      <c r="M2524" s="19">
        <v>2</v>
      </c>
      <c r="N2524" s="45">
        <v>0</v>
      </c>
    </row>
    <row r="2525" spans="3:14" ht="25.2" x14ac:dyDescent="0.25">
      <c r="C2525" s="112"/>
      <c r="D2525" s="109"/>
      <c r="E2525" s="9" t="s">
        <v>41</v>
      </c>
      <c r="F2525" s="12"/>
      <c r="G2525" s="8">
        <v>110</v>
      </c>
      <c r="H2525" s="16">
        <v>38</v>
      </c>
      <c r="I2525" s="1">
        <v>21</v>
      </c>
      <c r="J2525" s="1">
        <v>3</v>
      </c>
      <c r="K2525" s="1">
        <v>29</v>
      </c>
      <c r="L2525" s="1">
        <v>15</v>
      </c>
      <c r="M2525" s="1">
        <v>3</v>
      </c>
      <c r="N2525" s="18">
        <v>1</v>
      </c>
    </row>
    <row r="2526" spans="3:14" x14ac:dyDescent="0.25">
      <c r="C2526" s="112"/>
      <c r="D2526" s="109"/>
      <c r="E2526" s="9" t="s">
        <v>42</v>
      </c>
      <c r="F2526" s="12"/>
      <c r="G2526" s="13">
        <v>2</v>
      </c>
      <c r="H2526" s="24">
        <v>0</v>
      </c>
      <c r="I2526" s="3">
        <v>1</v>
      </c>
      <c r="J2526" s="3">
        <v>0</v>
      </c>
      <c r="K2526" s="3">
        <v>0</v>
      </c>
      <c r="L2526" s="3">
        <v>1</v>
      </c>
      <c r="M2526" s="3">
        <v>0</v>
      </c>
      <c r="N2526" s="26">
        <v>0</v>
      </c>
    </row>
    <row r="2527" spans="3:14" x14ac:dyDescent="0.25">
      <c r="C2527" s="112"/>
      <c r="D2527" s="109"/>
      <c r="E2527" s="9" t="s">
        <v>43</v>
      </c>
      <c r="F2527" s="12"/>
      <c r="G2527" s="13">
        <v>31</v>
      </c>
      <c r="H2527" s="24">
        <v>14</v>
      </c>
      <c r="I2527" s="3">
        <v>6</v>
      </c>
      <c r="J2527" s="3">
        <v>1</v>
      </c>
      <c r="K2527" s="3">
        <v>8</v>
      </c>
      <c r="L2527" s="3">
        <v>2</v>
      </c>
      <c r="M2527" s="3">
        <v>0</v>
      </c>
      <c r="N2527" s="26">
        <v>0</v>
      </c>
    </row>
    <row r="2528" spans="3:14" x14ac:dyDescent="0.25">
      <c r="C2528" s="112"/>
      <c r="D2528" s="109"/>
      <c r="E2528" s="9" t="s">
        <v>44</v>
      </c>
      <c r="F2528" s="12"/>
      <c r="G2528" s="13">
        <v>11</v>
      </c>
      <c r="H2528" s="24">
        <v>3</v>
      </c>
      <c r="I2528" s="3">
        <v>4</v>
      </c>
      <c r="J2528" s="3">
        <v>0</v>
      </c>
      <c r="K2528" s="3">
        <v>2</v>
      </c>
      <c r="L2528" s="3">
        <v>2</v>
      </c>
      <c r="M2528" s="3">
        <v>0</v>
      </c>
      <c r="N2528" s="26">
        <v>0</v>
      </c>
    </row>
    <row r="2529" spans="3:14" ht="25.2" x14ac:dyDescent="0.25">
      <c r="C2529" s="112"/>
      <c r="D2529" s="109"/>
      <c r="E2529" s="9" t="s">
        <v>45</v>
      </c>
      <c r="F2529" s="12"/>
      <c r="G2529" s="13">
        <v>15</v>
      </c>
      <c r="H2529" s="24">
        <v>7</v>
      </c>
      <c r="I2529" s="3">
        <v>4</v>
      </c>
      <c r="J2529" s="3">
        <v>0</v>
      </c>
      <c r="K2529" s="3">
        <v>3</v>
      </c>
      <c r="L2529" s="3">
        <v>1</v>
      </c>
      <c r="M2529" s="3">
        <v>0</v>
      </c>
      <c r="N2529" s="26">
        <v>0</v>
      </c>
    </row>
    <row r="2530" spans="3:14" x14ac:dyDescent="0.25">
      <c r="C2530" s="112"/>
      <c r="D2530" s="109"/>
      <c r="E2530" s="9" t="s">
        <v>38</v>
      </c>
      <c r="F2530" s="12"/>
      <c r="G2530" s="13">
        <v>11</v>
      </c>
      <c r="H2530" s="24">
        <v>7</v>
      </c>
      <c r="I2530" s="3">
        <v>2</v>
      </c>
      <c r="J2530" s="3">
        <v>0</v>
      </c>
      <c r="K2530" s="3">
        <v>0</v>
      </c>
      <c r="L2530" s="3">
        <v>2</v>
      </c>
      <c r="M2530" s="3">
        <v>0</v>
      </c>
      <c r="N2530" s="26">
        <v>0</v>
      </c>
    </row>
    <row r="2531" spans="3:14" ht="25.2" x14ac:dyDescent="0.25">
      <c r="C2531" s="112"/>
      <c r="D2531" s="108" t="s">
        <v>23</v>
      </c>
      <c r="E2531" s="10" t="s">
        <v>40</v>
      </c>
      <c r="F2531" s="11"/>
      <c r="G2531" s="14">
        <v>55</v>
      </c>
      <c r="H2531" s="25">
        <v>25</v>
      </c>
      <c r="I2531" s="4">
        <v>13</v>
      </c>
      <c r="J2531" s="4">
        <v>0</v>
      </c>
      <c r="K2531" s="4">
        <v>9</v>
      </c>
      <c r="L2531" s="4">
        <v>6</v>
      </c>
      <c r="M2531" s="4">
        <v>1</v>
      </c>
      <c r="N2531" s="27">
        <v>1</v>
      </c>
    </row>
    <row r="2532" spans="3:14" ht="25.2" x14ac:dyDescent="0.25">
      <c r="C2532" s="112"/>
      <c r="D2532" s="109"/>
      <c r="E2532" s="9" t="s">
        <v>41</v>
      </c>
      <c r="F2532" s="12"/>
      <c r="G2532" s="8">
        <v>69</v>
      </c>
      <c r="H2532" s="16">
        <v>32</v>
      </c>
      <c r="I2532" s="1">
        <v>20</v>
      </c>
      <c r="J2532" s="1">
        <v>0</v>
      </c>
      <c r="K2532" s="1">
        <v>11</v>
      </c>
      <c r="L2532" s="1">
        <v>5</v>
      </c>
      <c r="M2532" s="1">
        <v>1</v>
      </c>
      <c r="N2532" s="18">
        <v>0</v>
      </c>
    </row>
    <row r="2533" spans="3:14" x14ac:dyDescent="0.25">
      <c r="C2533" s="112"/>
      <c r="D2533" s="109"/>
      <c r="E2533" s="9" t="s">
        <v>42</v>
      </c>
      <c r="F2533" s="12"/>
      <c r="G2533" s="13">
        <v>7</v>
      </c>
      <c r="H2533" s="24">
        <v>3</v>
      </c>
      <c r="I2533" s="3">
        <v>1</v>
      </c>
      <c r="J2533" s="3">
        <v>0</v>
      </c>
      <c r="K2533" s="3">
        <v>1</v>
      </c>
      <c r="L2533" s="3">
        <v>2</v>
      </c>
      <c r="M2533" s="3">
        <v>0</v>
      </c>
      <c r="N2533" s="26">
        <v>0</v>
      </c>
    </row>
    <row r="2534" spans="3:14" x14ac:dyDescent="0.25">
      <c r="C2534" s="112"/>
      <c r="D2534" s="109"/>
      <c r="E2534" s="9" t="s">
        <v>43</v>
      </c>
      <c r="F2534" s="12"/>
      <c r="G2534" s="13">
        <v>43</v>
      </c>
      <c r="H2534" s="24">
        <v>18</v>
      </c>
      <c r="I2534" s="3">
        <v>11</v>
      </c>
      <c r="J2534" s="3">
        <v>0</v>
      </c>
      <c r="K2534" s="3">
        <v>2</v>
      </c>
      <c r="L2534" s="3">
        <v>7</v>
      </c>
      <c r="M2534" s="3">
        <v>4</v>
      </c>
      <c r="N2534" s="26">
        <v>1</v>
      </c>
    </row>
    <row r="2535" spans="3:14" x14ac:dyDescent="0.25">
      <c r="C2535" s="112"/>
      <c r="D2535" s="109"/>
      <c r="E2535" s="9" t="s">
        <v>44</v>
      </c>
      <c r="F2535" s="12"/>
      <c r="G2535" s="13">
        <v>15</v>
      </c>
      <c r="H2535" s="24">
        <v>6</v>
      </c>
      <c r="I2535" s="3">
        <v>5</v>
      </c>
      <c r="J2535" s="3">
        <v>0</v>
      </c>
      <c r="K2535" s="3">
        <v>2</v>
      </c>
      <c r="L2535" s="3">
        <v>0</v>
      </c>
      <c r="M2535" s="3">
        <v>2</v>
      </c>
      <c r="N2535" s="26">
        <v>0</v>
      </c>
    </row>
    <row r="2536" spans="3:14" ht="25.2" x14ac:dyDescent="0.25">
      <c r="C2536" s="112"/>
      <c r="D2536" s="109"/>
      <c r="E2536" s="9" t="s">
        <v>45</v>
      </c>
      <c r="F2536" s="12"/>
      <c r="G2536" s="13">
        <v>8</v>
      </c>
      <c r="H2536" s="24">
        <v>3</v>
      </c>
      <c r="I2536" s="3">
        <v>2</v>
      </c>
      <c r="J2536" s="3">
        <v>0</v>
      </c>
      <c r="K2536" s="3">
        <v>2</v>
      </c>
      <c r="L2536" s="3">
        <v>0</v>
      </c>
      <c r="M2536" s="3">
        <v>1</v>
      </c>
      <c r="N2536" s="26">
        <v>0</v>
      </c>
    </row>
    <row r="2537" spans="3:14" x14ac:dyDescent="0.25">
      <c r="C2537" s="112"/>
      <c r="D2537" s="109"/>
      <c r="E2537" s="9" t="s">
        <v>38</v>
      </c>
      <c r="F2537" s="12"/>
      <c r="G2537" s="13">
        <v>6</v>
      </c>
      <c r="H2537" s="24">
        <v>3</v>
      </c>
      <c r="I2537" s="3">
        <v>2</v>
      </c>
      <c r="J2537" s="3">
        <v>0</v>
      </c>
      <c r="K2537" s="3">
        <v>1</v>
      </c>
      <c r="L2537" s="3">
        <v>0</v>
      </c>
      <c r="M2537" s="3">
        <v>0</v>
      </c>
      <c r="N2537" s="26">
        <v>0</v>
      </c>
    </row>
    <row r="2538" spans="3:14" x14ac:dyDescent="0.25">
      <c r="C2538" s="108" t="s">
        <v>46</v>
      </c>
      <c r="D2538" s="106" t="s">
        <v>21</v>
      </c>
      <c r="E2538" s="10" t="s">
        <v>47</v>
      </c>
      <c r="F2538" s="11"/>
      <c r="G2538" s="14">
        <v>250</v>
      </c>
      <c r="H2538" s="25">
        <v>93</v>
      </c>
      <c r="I2538" s="4">
        <v>69</v>
      </c>
      <c r="J2538" s="4">
        <v>2</v>
      </c>
      <c r="K2538" s="4">
        <v>56</v>
      </c>
      <c r="L2538" s="4">
        <v>22</v>
      </c>
      <c r="M2538" s="4">
        <v>6</v>
      </c>
      <c r="N2538" s="27">
        <v>2</v>
      </c>
    </row>
    <row r="2539" spans="3:14" ht="25.2" x14ac:dyDescent="0.25">
      <c r="C2539" s="112"/>
      <c r="D2539" s="107"/>
      <c r="E2539" s="9" t="s">
        <v>48</v>
      </c>
      <c r="F2539" s="12"/>
      <c r="G2539" s="13">
        <v>24</v>
      </c>
      <c r="H2539" s="24">
        <v>11</v>
      </c>
      <c r="I2539" s="3">
        <v>4</v>
      </c>
      <c r="J2539" s="3">
        <v>1</v>
      </c>
      <c r="K2539" s="3">
        <v>4</v>
      </c>
      <c r="L2539" s="3">
        <v>3</v>
      </c>
      <c r="M2539" s="3">
        <v>1</v>
      </c>
      <c r="N2539" s="26">
        <v>0</v>
      </c>
    </row>
    <row r="2540" spans="3:14" x14ac:dyDescent="0.25">
      <c r="C2540" s="112"/>
      <c r="D2540" s="107"/>
      <c r="E2540" s="9" t="s">
        <v>49</v>
      </c>
      <c r="F2540" s="12"/>
      <c r="G2540" s="13">
        <v>24</v>
      </c>
      <c r="H2540" s="24">
        <v>15</v>
      </c>
      <c r="I2540" s="3">
        <v>3</v>
      </c>
      <c r="J2540" s="3">
        <v>0</v>
      </c>
      <c r="K2540" s="3">
        <v>2</v>
      </c>
      <c r="L2540" s="3">
        <v>2</v>
      </c>
      <c r="M2540" s="3">
        <v>1</v>
      </c>
      <c r="N2540" s="26">
        <v>1</v>
      </c>
    </row>
    <row r="2541" spans="3:14" ht="25.2" x14ac:dyDescent="0.25">
      <c r="C2541" s="112"/>
      <c r="D2541" s="107"/>
      <c r="E2541" s="9" t="s">
        <v>50</v>
      </c>
      <c r="F2541" s="12"/>
      <c r="G2541" s="13">
        <v>37</v>
      </c>
      <c r="H2541" s="24">
        <v>18</v>
      </c>
      <c r="I2541" s="3">
        <v>5</v>
      </c>
      <c r="J2541" s="3">
        <v>1</v>
      </c>
      <c r="K2541" s="3">
        <v>7</v>
      </c>
      <c r="L2541" s="3">
        <v>6</v>
      </c>
      <c r="M2541" s="3">
        <v>0</v>
      </c>
      <c r="N2541" s="26">
        <v>0</v>
      </c>
    </row>
    <row r="2542" spans="3:14" ht="25.2" x14ac:dyDescent="0.25">
      <c r="C2542" s="112"/>
      <c r="D2542" s="107"/>
      <c r="E2542" s="9" t="s">
        <v>51</v>
      </c>
      <c r="F2542" s="12"/>
      <c r="G2542" s="13">
        <v>13</v>
      </c>
      <c r="H2542" s="24">
        <v>7</v>
      </c>
      <c r="I2542" s="3">
        <v>2</v>
      </c>
      <c r="J2542" s="3">
        <v>0</v>
      </c>
      <c r="K2542" s="3">
        <v>2</v>
      </c>
      <c r="L2542" s="3">
        <v>1</v>
      </c>
      <c r="M2542" s="3">
        <v>1</v>
      </c>
      <c r="N2542" s="26">
        <v>0</v>
      </c>
    </row>
    <row r="2543" spans="3:14" x14ac:dyDescent="0.25">
      <c r="C2543" s="112"/>
      <c r="D2543" s="107"/>
      <c r="E2543" s="9" t="s">
        <v>52</v>
      </c>
      <c r="F2543" s="12"/>
      <c r="G2543" s="13">
        <v>2</v>
      </c>
      <c r="H2543" s="24">
        <v>1</v>
      </c>
      <c r="I2543" s="3">
        <v>0</v>
      </c>
      <c r="J2543" s="3">
        <v>0</v>
      </c>
      <c r="K2543" s="3">
        <v>0</v>
      </c>
      <c r="L2543" s="3">
        <v>0</v>
      </c>
      <c r="M2543" s="3">
        <v>1</v>
      </c>
      <c r="N2543" s="26">
        <v>0</v>
      </c>
    </row>
    <row r="2544" spans="3:14" x14ac:dyDescent="0.25">
      <c r="C2544" s="112"/>
      <c r="D2544" s="107"/>
      <c r="E2544" s="9" t="s">
        <v>53</v>
      </c>
      <c r="F2544" s="12"/>
      <c r="G2544" s="13">
        <v>5</v>
      </c>
      <c r="H2544" s="24">
        <v>2</v>
      </c>
      <c r="I2544" s="3">
        <v>0</v>
      </c>
      <c r="J2544" s="3">
        <v>0</v>
      </c>
      <c r="K2544" s="3">
        <v>1</v>
      </c>
      <c r="L2544" s="3">
        <v>1</v>
      </c>
      <c r="M2544" s="3">
        <v>1</v>
      </c>
      <c r="N2544" s="26">
        <v>0</v>
      </c>
    </row>
    <row r="2545" spans="2:14" x14ac:dyDescent="0.25">
      <c r="C2545" s="112"/>
      <c r="D2545" s="107"/>
      <c r="E2545" s="9" t="s">
        <v>38</v>
      </c>
      <c r="F2545" s="12"/>
      <c r="G2545" s="13">
        <v>0</v>
      </c>
      <c r="H2545" s="24">
        <v>0</v>
      </c>
      <c r="I2545" s="3">
        <v>0</v>
      </c>
      <c r="J2545" s="3">
        <v>0</v>
      </c>
      <c r="K2545" s="3">
        <v>0</v>
      </c>
      <c r="L2545" s="3">
        <v>0</v>
      </c>
      <c r="M2545" s="3">
        <v>0</v>
      </c>
      <c r="N2545" s="26">
        <v>0</v>
      </c>
    </row>
    <row r="2546" spans="2:14" x14ac:dyDescent="0.25">
      <c r="C2546" s="112"/>
      <c r="D2546" s="107"/>
      <c r="E2546" s="9" t="s">
        <v>54</v>
      </c>
      <c r="F2546" s="12"/>
      <c r="G2546" s="8">
        <v>274</v>
      </c>
      <c r="H2546" s="16">
        <v>104</v>
      </c>
      <c r="I2546" s="1">
        <v>73</v>
      </c>
      <c r="J2546" s="1">
        <v>3</v>
      </c>
      <c r="K2546" s="1">
        <v>60</v>
      </c>
      <c r="L2546" s="1">
        <v>25</v>
      </c>
      <c r="M2546" s="1">
        <v>7</v>
      </c>
      <c r="N2546" s="18">
        <v>2</v>
      </c>
    </row>
    <row r="2547" spans="2:14" x14ac:dyDescent="0.25">
      <c r="C2547" s="112"/>
      <c r="D2547" s="107"/>
      <c r="E2547" s="9" t="s">
        <v>55</v>
      </c>
      <c r="F2547" s="12"/>
      <c r="G2547" s="8">
        <v>74</v>
      </c>
      <c r="H2547" s="16">
        <v>40</v>
      </c>
      <c r="I2547" s="1">
        <v>10</v>
      </c>
      <c r="J2547" s="1">
        <v>1</v>
      </c>
      <c r="K2547" s="1">
        <v>11</v>
      </c>
      <c r="L2547" s="1">
        <v>9</v>
      </c>
      <c r="M2547" s="1">
        <v>2</v>
      </c>
      <c r="N2547" s="18">
        <v>1</v>
      </c>
    </row>
    <row r="2548" spans="2:14" x14ac:dyDescent="0.25">
      <c r="C2548" s="108" t="s">
        <v>56</v>
      </c>
      <c r="D2548" s="106" t="s">
        <v>21</v>
      </c>
      <c r="E2548" s="10" t="s">
        <v>57</v>
      </c>
      <c r="F2548" s="11"/>
      <c r="G2548" s="14">
        <v>147</v>
      </c>
      <c r="H2548" s="25">
        <v>60</v>
      </c>
      <c r="I2548" s="4">
        <v>27</v>
      </c>
      <c r="J2548" s="4">
        <v>4</v>
      </c>
      <c r="K2548" s="4">
        <v>30</v>
      </c>
      <c r="L2548" s="4">
        <v>20</v>
      </c>
      <c r="M2548" s="4">
        <v>5</v>
      </c>
      <c r="N2548" s="27">
        <v>1</v>
      </c>
    </row>
    <row r="2549" spans="2:14" x14ac:dyDescent="0.25">
      <c r="C2549" s="112"/>
      <c r="D2549" s="107"/>
      <c r="E2549" s="9" t="s">
        <v>58</v>
      </c>
      <c r="F2549" s="12"/>
      <c r="G2549" s="8">
        <v>135</v>
      </c>
      <c r="H2549" s="16">
        <v>52</v>
      </c>
      <c r="I2549" s="1">
        <v>42</v>
      </c>
      <c r="J2549" s="1">
        <v>0</v>
      </c>
      <c r="K2549" s="1">
        <v>24</v>
      </c>
      <c r="L2549" s="1">
        <v>11</v>
      </c>
      <c r="M2549" s="1">
        <v>5</v>
      </c>
      <c r="N2549" s="18">
        <v>1</v>
      </c>
    </row>
    <row r="2550" spans="2:14" x14ac:dyDescent="0.25">
      <c r="C2550" s="112"/>
      <c r="D2550" s="107"/>
      <c r="E2550" s="9" t="s">
        <v>59</v>
      </c>
      <c r="F2550" s="12"/>
      <c r="G2550" s="13">
        <v>25</v>
      </c>
      <c r="H2550" s="24">
        <v>9</v>
      </c>
      <c r="I2550" s="3">
        <v>4</v>
      </c>
      <c r="J2550" s="3">
        <v>0</v>
      </c>
      <c r="K2550" s="3">
        <v>10</v>
      </c>
      <c r="L2550" s="3">
        <v>1</v>
      </c>
      <c r="M2550" s="3">
        <v>0</v>
      </c>
      <c r="N2550" s="26">
        <v>1</v>
      </c>
    </row>
    <row r="2551" spans="2:14" x14ac:dyDescent="0.25">
      <c r="C2551" s="112"/>
      <c r="D2551" s="107"/>
      <c r="E2551" s="9" t="s">
        <v>60</v>
      </c>
      <c r="F2551" s="12"/>
      <c r="G2551" s="13">
        <v>48</v>
      </c>
      <c r="H2551" s="24">
        <v>26</v>
      </c>
      <c r="I2551" s="3">
        <v>10</v>
      </c>
      <c r="J2551" s="3">
        <v>0</v>
      </c>
      <c r="K2551" s="3">
        <v>8</v>
      </c>
      <c r="L2551" s="3">
        <v>3</v>
      </c>
      <c r="M2551" s="3">
        <v>1</v>
      </c>
      <c r="N2551" s="26">
        <v>0</v>
      </c>
    </row>
    <row r="2552" spans="2:14" x14ac:dyDescent="0.25">
      <c r="C2552" s="108" t="s">
        <v>61</v>
      </c>
      <c r="D2552" s="106" t="s">
        <v>21</v>
      </c>
      <c r="E2552" s="10" t="s">
        <v>62</v>
      </c>
      <c r="F2552" s="11"/>
      <c r="G2552" s="14">
        <v>69</v>
      </c>
      <c r="H2552" s="25">
        <v>29</v>
      </c>
      <c r="I2552" s="4">
        <v>22</v>
      </c>
      <c r="J2552" s="4">
        <v>1</v>
      </c>
      <c r="K2552" s="4">
        <v>13</v>
      </c>
      <c r="L2552" s="4">
        <v>2</v>
      </c>
      <c r="M2552" s="4">
        <v>2</v>
      </c>
      <c r="N2552" s="27">
        <v>0</v>
      </c>
    </row>
    <row r="2553" spans="2:14" x14ac:dyDescent="0.25">
      <c r="C2553" s="109"/>
      <c r="D2553" s="107"/>
      <c r="E2553" s="9" t="s">
        <v>63</v>
      </c>
      <c r="F2553" s="12"/>
      <c r="G2553" s="8">
        <v>81</v>
      </c>
      <c r="H2553" s="16">
        <v>36</v>
      </c>
      <c r="I2553" s="1">
        <v>19</v>
      </c>
      <c r="J2553" s="1">
        <v>0</v>
      </c>
      <c r="K2553" s="1">
        <v>15</v>
      </c>
      <c r="L2553" s="1">
        <v>7</v>
      </c>
      <c r="M2553" s="1">
        <v>3</v>
      </c>
      <c r="N2553" s="18">
        <v>1</v>
      </c>
    </row>
    <row r="2554" spans="2:14" x14ac:dyDescent="0.25">
      <c r="C2554" s="109"/>
      <c r="D2554" s="107"/>
      <c r="E2554" s="9" t="s">
        <v>64</v>
      </c>
      <c r="F2554" s="12"/>
      <c r="G2554" s="8">
        <v>130</v>
      </c>
      <c r="H2554" s="16">
        <v>54</v>
      </c>
      <c r="I2554" s="1">
        <v>28</v>
      </c>
      <c r="J2554" s="1">
        <v>1</v>
      </c>
      <c r="K2554" s="1">
        <v>26</v>
      </c>
      <c r="L2554" s="1">
        <v>18</v>
      </c>
      <c r="M2554" s="1">
        <v>2</v>
      </c>
      <c r="N2554" s="18">
        <v>1</v>
      </c>
    </row>
    <row r="2555" spans="2:14" x14ac:dyDescent="0.25">
      <c r="C2555" s="113"/>
      <c r="D2555" s="110"/>
      <c r="E2555" s="56" t="s">
        <v>65</v>
      </c>
      <c r="F2555" s="48"/>
      <c r="G2555" s="61">
        <v>75</v>
      </c>
      <c r="H2555" s="65">
        <v>28</v>
      </c>
      <c r="I2555" s="35">
        <v>14</v>
      </c>
      <c r="J2555" s="35">
        <v>2</v>
      </c>
      <c r="K2555" s="35">
        <v>18</v>
      </c>
      <c r="L2555" s="35">
        <v>8</v>
      </c>
      <c r="M2555" s="35">
        <v>4</v>
      </c>
      <c r="N2555" s="66">
        <v>1</v>
      </c>
    </row>
    <row r="2557" spans="2:14" x14ac:dyDescent="0.25">
      <c r="B2557" s="54" t="str">
        <f xml:space="preserve"> HYPERLINK("#'目次'!B37", "[31]")</f>
        <v>[31]</v>
      </c>
      <c r="C2557" s="42" t="s">
        <v>392</v>
      </c>
    </row>
    <row r="2558" spans="2:14" x14ac:dyDescent="0.25">
      <c r="C2558" s="42" t="s">
        <v>393</v>
      </c>
    </row>
    <row r="2560" spans="2:14" x14ac:dyDescent="0.25">
      <c r="C2560" s="42" t="s">
        <v>14</v>
      </c>
    </row>
    <row r="2561" spans="3:14" ht="37.799999999999997" x14ac:dyDescent="0.25">
      <c r="C2561" s="102"/>
      <c r="D2561" s="103"/>
      <c r="E2561" s="103"/>
      <c r="F2561" s="103"/>
      <c r="G2561" s="53" t="s">
        <v>15</v>
      </c>
      <c r="H2561" s="50" t="s">
        <v>394</v>
      </c>
      <c r="I2561" s="21" t="s">
        <v>395</v>
      </c>
      <c r="J2561" s="21" t="s">
        <v>396</v>
      </c>
      <c r="K2561" s="21" t="s">
        <v>397</v>
      </c>
      <c r="L2561" s="21" t="s">
        <v>398</v>
      </c>
      <c r="M2561" s="21" t="s">
        <v>53</v>
      </c>
      <c r="N2561" s="57" t="s">
        <v>38</v>
      </c>
    </row>
    <row r="2562" spans="3:14" x14ac:dyDescent="0.25">
      <c r="C2562" s="104"/>
      <c r="D2562" s="105"/>
      <c r="E2562" s="105"/>
      <c r="F2562" s="105"/>
      <c r="G2562" s="47"/>
      <c r="H2562" s="60"/>
      <c r="I2562" s="22"/>
      <c r="J2562" s="22"/>
      <c r="K2562" s="22"/>
      <c r="L2562" s="22"/>
      <c r="M2562" s="22"/>
      <c r="N2562" s="55"/>
    </row>
    <row r="2563" spans="3:14" x14ac:dyDescent="0.25">
      <c r="C2563" s="52"/>
      <c r="D2563" s="49"/>
      <c r="E2563" s="46" t="s">
        <v>15</v>
      </c>
      <c r="F2563" s="51"/>
      <c r="G2563" s="59">
        <v>747</v>
      </c>
      <c r="H2563" s="31">
        <v>183</v>
      </c>
      <c r="I2563" s="31">
        <v>137</v>
      </c>
      <c r="J2563" s="31">
        <v>6</v>
      </c>
      <c r="K2563" s="31">
        <v>314</v>
      </c>
      <c r="L2563" s="31">
        <v>29</v>
      </c>
      <c r="M2563" s="31">
        <v>69</v>
      </c>
      <c r="N2563" s="67">
        <v>9</v>
      </c>
    </row>
    <row r="2564" spans="3:14" x14ac:dyDescent="0.25">
      <c r="C2564" s="111" t="s">
        <v>20</v>
      </c>
      <c r="D2564" s="106" t="s">
        <v>21</v>
      </c>
      <c r="E2564" s="10" t="s">
        <v>22</v>
      </c>
      <c r="F2564" s="11"/>
      <c r="G2564" s="14">
        <v>357</v>
      </c>
      <c r="H2564" s="25">
        <v>103</v>
      </c>
      <c r="I2564" s="4">
        <v>58</v>
      </c>
      <c r="J2564" s="4">
        <v>3</v>
      </c>
      <c r="K2564" s="4">
        <v>157</v>
      </c>
      <c r="L2564" s="4">
        <v>8</v>
      </c>
      <c r="M2564" s="4">
        <v>23</v>
      </c>
      <c r="N2564" s="27">
        <v>5</v>
      </c>
    </row>
    <row r="2565" spans="3:14" x14ac:dyDescent="0.25">
      <c r="C2565" s="112"/>
      <c r="D2565" s="107"/>
      <c r="E2565" s="9" t="s">
        <v>23</v>
      </c>
      <c r="F2565" s="12"/>
      <c r="G2565" s="8">
        <v>390</v>
      </c>
      <c r="H2565" s="16">
        <v>80</v>
      </c>
      <c r="I2565" s="1">
        <v>79</v>
      </c>
      <c r="J2565" s="1">
        <v>3</v>
      </c>
      <c r="K2565" s="1">
        <v>157</v>
      </c>
      <c r="L2565" s="1">
        <v>21</v>
      </c>
      <c r="M2565" s="1">
        <v>46</v>
      </c>
      <c r="N2565" s="18">
        <v>4</v>
      </c>
    </row>
    <row r="2566" spans="3:14" x14ac:dyDescent="0.25">
      <c r="C2566" s="108" t="s">
        <v>24</v>
      </c>
      <c r="D2566" s="108" t="s">
        <v>25</v>
      </c>
      <c r="E2566" s="10" t="s">
        <v>26</v>
      </c>
      <c r="F2566" s="11"/>
      <c r="G2566" s="14">
        <v>110</v>
      </c>
      <c r="H2566" s="25">
        <v>27</v>
      </c>
      <c r="I2566" s="4">
        <v>35</v>
      </c>
      <c r="J2566" s="4">
        <v>0</v>
      </c>
      <c r="K2566" s="4">
        <v>36</v>
      </c>
      <c r="L2566" s="4">
        <v>3</v>
      </c>
      <c r="M2566" s="4">
        <v>8</v>
      </c>
      <c r="N2566" s="27">
        <v>1</v>
      </c>
    </row>
    <row r="2567" spans="3:14" x14ac:dyDescent="0.25">
      <c r="C2567" s="112"/>
      <c r="D2567" s="109"/>
      <c r="E2567" s="9" t="s">
        <v>27</v>
      </c>
      <c r="F2567" s="12"/>
      <c r="G2567" s="8">
        <v>169</v>
      </c>
      <c r="H2567" s="16">
        <v>54</v>
      </c>
      <c r="I2567" s="1">
        <v>29</v>
      </c>
      <c r="J2567" s="1">
        <v>2</v>
      </c>
      <c r="K2567" s="1">
        <v>65</v>
      </c>
      <c r="L2567" s="1">
        <v>5</v>
      </c>
      <c r="M2567" s="1">
        <v>13</v>
      </c>
      <c r="N2567" s="18">
        <v>1</v>
      </c>
    </row>
    <row r="2568" spans="3:14" x14ac:dyDescent="0.25">
      <c r="C2568" s="112"/>
      <c r="D2568" s="109"/>
      <c r="E2568" s="9" t="s">
        <v>28</v>
      </c>
      <c r="F2568" s="12"/>
      <c r="G2568" s="8">
        <v>196</v>
      </c>
      <c r="H2568" s="16">
        <v>46</v>
      </c>
      <c r="I2568" s="1">
        <v>29</v>
      </c>
      <c r="J2568" s="1">
        <v>2</v>
      </c>
      <c r="K2568" s="1">
        <v>90</v>
      </c>
      <c r="L2568" s="1">
        <v>9</v>
      </c>
      <c r="M2568" s="1">
        <v>18</v>
      </c>
      <c r="N2568" s="18">
        <v>2</v>
      </c>
    </row>
    <row r="2569" spans="3:14" x14ac:dyDescent="0.25">
      <c r="C2569" s="112"/>
      <c r="D2569" s="109"/>
      <c r="E2569" s="9" t="s">
        <v>29</v>
      </c>
      <c r="F2569" s="12"/>
      <c r="G2569" s="8">
        <v>165</v>
      </c>
      <c r="H2569" s="16">
        <v>38</v>
      </c>
      <c r="I2569" s="1">
        <v>25</v>
      </c>
      <c r="J2569" s="1">
        <v>1</v>
      </c>
      <c r="K2569" s="1">
        <v>82</v>
      </c>
      <c r="L2569" s="1">
        <v>6</v>
      </c>
      <c r="M2569" s="1">
        <v>13</v>
      </c>
      <c r="N2569" s="18">
        <v>0</v>
      </c>
    </row>
    <row r="2570" spans="3:14" x14ac:dyDescent="0.25">
      <c r="C2570" s="112"/>
      <c r="D2570" s="109"/>
      <c r="E2570" s="9" t="s">
        <v>30</v>
      </c>
      <c r="F2570" s="12"/>
      <c r="G2570" s="8">
        <v>107</v>
      </c>
      <c r="H2570" s="16">
        <v>18</v>
      </c>
      <c r="I2570" s="1">
        <v>19</v>
      </c>
      <c r="J2570" s="1">
        <v>1</v>
      </c>
      <c r="K2570" s="1">
        <v>41</v>
      </c>
      <c r="L2570" s="1">
        <v>6</v>
      </c>
      <c r="M2570" s="1">
        <v>17</v>
      </c>
      <c r="N2570" s="18">
        <v>5</v>
      </c>
    </row>
    <row r="2571" spans="3:14" x14ac:dyDescent="0.25">
      <c r="C2571" s="112"/>
      <c r="D2571" s="109"/>
      <c r="E2571" s="9" t="s">
        <v>31</v>
      </c>
      <c r="F2571" s="12"/>
      <c r="G2571" s="8">
        <v>637</v>
      </c>
      <c r="H2571" s="16">
        <v>156</v>
      </c>
      <c r="I2571" s="1">
        <v>102</v>
      </c>
      <c r="J2571" s="1">
        <v>6</v>
      </c>
      <c r="K2571" s="1">
        <v>278</v>
      </c>
      <c r="L2571" s="1">
        <v>26</v>
      </c>
      <c r="M2571" s="1">
        <v>61</v>
      </c>
      <c r="N2571" s="18">
        <v>8</v>
      </c>
    </row>
    <row r="2572" spans="3:14" x14ac:dyDescent="0.25">
      <c r="C2572" s="112"/>
      <c r="D2572" s="109"/>
      <c r="E2572" s="9" t="s">
        <v>32</v>
      </c>
      <c r="F2572" s="12"/>
      <c r="G2572" s="8">
        <v>272</v>
      </c>
      <c r="H2572" s="16">
        <v>56</v>
      </c>
      <c r="I2572" s="1">
        <v>44</v>
      </c>
      <c r="J2572" s="1">
        <v>2</v>
      </c>
      <c r="K2572" s="1">
        <v>123</v>
      </c>
      <c r="L2572" s="1">
        <v>12</v>
      </c>
      <c r="M2572" s="1">
        <v>30</v>
      </c>
      <c r="N2572" s="18">
        <v>5</v>
      </c>
    </row>
    <row r="2573" spans="3:14" x14ac:dyDescent="0.25">
      <c r="C2573" s="112"/>
      <c r="D2573" s="108" t="s">
        <v>22</v>
      </c>
      <c r="E2573" s="10" t="s">
        <v>26</v>
      </c>
      <c r="F2573" s="11"/>
      <c r="G2573" s="14">
        <v>50</v>
      </c>
      <c r="H2573" s="25">
        <v>19</v>
      </c>
      <c r="I2573" s="4">
        <v>12</v>
      </c>
      <c r="J2573" s="4">
        <v>0</v>
      </c>
      <c r="K2573" s="4">
        <v>16</v>
      </c>
      <c r="L2573" s="4">
        <v>0</v>
      </c>
      <c r="M2573" s="4">
        <v>2</v>
      </c>
      <c r="N2573" s="27">
        <v>1</v>
      </c>
    </row>
    <row r="2574" spans="3:14" x14ac:dyDescent="0.25">
      <c r="C2574" s="112"/>
      <c r="D2574" s="109"/>
      <c r="E2574" s="9" t="s">
        <v>27</v>
      </c>
      <c r="F2574" s="12"/>
      <c r="G2574" s="8">
        <v>96</v>
      </c>
      <c r="H2574" s="16">
        <v>25</v>
      </c>
      <c r="I2574" s="1">
        <v>18</v>
      </c>
      <c r="J2574" s="1">
        <v>0</v>
      </c>
      <c r="K2574" s="1">
        <v>45</v>
      </c>
      <c r="L2574" s="1">
        <v>2</v>
      </c>
      <c r="M2574" s="1">
        <v>5</v>
      </c>
      <c r="N2574" s="18">
        <v>1</v>
      </c>
    </row>
    <row r="2575" spans="3:14" x14ac:dyDescent="0.25">
      <c r="C2575" s="112"/>
      <c r="D2575" s="109"/>
      <c r="E2575" s="9" t="s">
        <v>28</v>
      </c>
      <c r="F2575" s="12"/>
      <c r="G2575" s="8">
        <v>83</v>
      </c>
      <c r="H2575" s="16">
        <v>26</v>
      </c>
      <c r="I2575" s="1">
        <v>8</v>
      </c>
      <c r="J2575" s="1">
        <v>2</v>
      </c>
      <c r="K2575" s="1">
        <v>38</v>
      </c>
      <c r="L2575" s="1">
        <v>2</v>
      </c>
      <c r="M2575" s="1">
        <v>7</v>
      </c>
      <c r="N2575" s="18">
        <v>0</v>
      </c>
    </row>
    <row r="2576" spans="3:14" x14ac:dyDescent="0.25">
      <c r="C2576" s="112"/>
      <c r="D2576" s="109"/>
      <c r="E2576" s="9" t="s">
        <v>29</v>
      </c>
      <c r="F2576" s="12"/>
      <c r="G2576" s="8">
        <v>78</v>
      </c>
      <c r="H2576" s="16">
        <v>22</v>
      </c>
      <c r="I2576" s="1">
        <v>12</v>
      </c>
      <c r="J2576" s="1">
        <v>1</v>
      </c>
      <c r="K2576" s="1">
        <v>37</v>
      </c>
      <c r="L2576" s="1">
        <v>1</v>
      </c>
      <c r="M2576" s="1">
        <v>5</v>
      </c>
      <c r="N2576" s="18">
        <v>0</v>
      </c>
    </row>
    <row r="2577" spans="3:14" x14ac:dyDescent="0.25">
      <c r="C2577" s="112"/>
      <c r="D2577" s="109"/>
      <c r="E2577" s="9" t="s">
        <v>30</v>
      </c>
      <c r="F2577" s="12"/>
      <c r="G2577" s="8">
        <v>50</v>
      </c>
      <c r="H2577" s="16">
        <v>11</v>
      </c>
      <c r="I2577" s="1">
        <v>8</v>
      </c>
      <c r="J2577" s="1">
        <v>0</v>
      </c>
      <c r="K2577" s="1">
        <v>21</v>
      </c>
      <c r="L2577" s="1">
        <v>3</v>
      </c>
      <c r="M2577" s="1">
        <v>4</v>
      </c>
      <c r="N2577" s="18">
        <v>3</v>
      </c>
    </row>
    <row r="2578" spans="3:14" x14ac:dyDescent="0.25">
      <c r="C2578" s="112"/>
      <c r="D2578" s="109"/>
      <c r="E2578" s="9" t="s">
        <v>31</v>
      </c>
      <c r="F2578" s="12"/>
      <c r="G2578" s="8">
        <v>307</v>
      </c>
      <c r="H2578" s="16">
        <v>84</v>
      </c>
      <c r="I2578" s="1">
        <v>46</v>
      </c>
      <c r="J2578" s="1">
        <v>3</v>
      </c>
      <c r="K2578" s="1">
        <v>141</v>
      </c>
      <c r="L2578" s="1">
        <v>8</v>
      </c>
      <c r="M2578" s="1">
        <v>21</v>
      </c>
      <c r="N2578" s="18">
        <v>4</v>
      </c>
    </row>
    <row r="2579" spans="3:14" x14ac:dyDescent="0.25">
      <c r="C2579" s="112"/>
      <c r="D2579" s="109"/>
      <c r="E2579" s="9" t="s">
        <v>32</v>
      </c>
      <c r="F2579" s="12"/>
      <c r="G2579" s="8">
        <v>128</v>
      </c>
      <c r="H2579" s="16">
        <v>33</v>
      </c>
      <c r="I2579" s="1">
        <v>20</v>
      </c>
      <c r="J2579" s="1">
        <v>1</v>
      </c>
      <c r="K2579" s="1">
        <v>58</v>
      </c>
      <c r="L2579" s="1">
        <v>4</v>
      </c>
      <c r="M2579" s="1">
        <v>9</v>
      </c>
      <c r="N2579" s="18">
        <v>3</v>
      </c>
    </row>
    <row r="2580" spans="3:14" x14ac:dyDescent="0.25">
      <c r="C2580" s="112"/>
      <c r="D2580" s="108" t="s">
        <v>23</v>
      </c>
      <c r="E2580" s="10" t="s">
        <v>26</v>
      </c>
      <c r="F2580" s="11"/>
      <c r="G2580" s="14">
        <v>60</v>
      </c>
      <c r="H2580" s="25">
        <v>8</v>
      </c>
      <c r="I2580" s="4">
        <v>23</v>
      </c>
      <c r="J2580" s="4">
        <v>0</v>
      </c>
      <c r="K2580" s="4">
        <v>20</v>
      </c>
      <c r="L2580" s="4">
        <v>3</v>
      </c>
      <c r="M2580" s="4">
        <v>6</v>
      </c>
      <c r="N2580" s="27">
        <v>0</v>
      </c>
    </row>
    <row r="2581" spans="3:14" x14ac:dyDescent="0.25">
      <c r="C2581" s="112"/>
      <c r="D2581" s="109"/>
      <c r="E2581" s="9" t="s">
        <v>27</v>
      </c>
      <c r="F2581" s="12"/>
      <c r="G2581" s="8">
        <v>73</v>
      </c>
      <c r="H2581" s="16">
        <v>29</v>
      </c>
      <c r="I2581" s="1">
        <v>11</v>
      </c>
      <c r="J2581" s="1">
        <v>2</v>
      </c>
      <c r="K2581" s="1">
        <v>20</v>
      </c>
      <c r="L2581" s="1">
        <v>3</v>
      </c>
      <c r="M2581" s="1">
        <v>8</v>
      </c>
      <c r="N2581" s="18">
        <v>0</v>
      </c>
    </row>
    <row r="2582" spans="3:14" x14ac:dyDescent="0.25">
      <c r="C2582" s="112"/>
      <c r="D2582" s="109"/>
      <c r="E2582" s="9" t="s">
        <v>28</v>
      </c>
      <c r="F2582" s="12"/>
      <c r="G2582" s="8">
        <v>113</v>
      </c>
      <c r="H2582" s="16">
        <v>20</v>
      </c>
      <c r="I2582" s="1">
        <v>21</v>
      </c>
      <c r="J2582" s="1">
        <v>0</v>
      </c>
      <c r="K2582" s="1">
        <v>52</v>
      </c>
      <c r="L2582" s="1">
        <v>7</v>
      </c>
      <c r="M2582" s="1">
        <v>11</v>
      </c>
      <c r="N2582" s="18">
        <v>2</v>
      </c>
    </row>
    <row r="2583" spans="3:14" x14ac:dyDescent="0.25">
      <c r="C2583" s="112"/>
      <c r="D2583" s="109"/>
      <c r="E2583" s="9" t="s">
        <v>29</v>
      </c>
      <c r="F2583" s="12"/>
      <c r="G2583" s="8">
        <v>87</v>
      </c>
      <c r="H2583" s="16">
        <v>16</v>
      </c>
      <c r="I2583" s="1">
        <v>13</v>
      </c>
      <c r="J2583" s="1">
        <v>0</v>
      </c>
      <c r="K2583" s="1">
        <v>45</v>
      </c>
      <c r="L2583" s="1">
        <v>5</v>
      </c>
      <c r="M2583" s="1">
        <v>8</v>
      </c>
      <c r="N2583" s="18">
        <v>0</v>
      </c>
    </row>
    <row r="2584" spans="3:14" x14ac:dyDescent="0.25">
      <c r="C2584" s="112"/>
      <c r="D2584" s="109"/>
      <c r="E2584" s="9" t="s">
        <v>30</v>
      </c>
      <c r="F2584" s="12"/>
      <c r="G2584" s="8">
        <v>57</v>
      </c>
      <c r="H2584" s="16">
        <v>7</v>
      </c>
      <c r="I2584" s="1">
        <v>11</v>
      </c>
      <c r="J2584" s="1">
        <v>1</v>
      </c>
      <c r="K2584" s="1">
        <v>20</v>
      </c>
      <c r="L2584" s="1">
        <v>3</v>
      </c>
      <c r="M2584" s="1">
        <v>13</v>
      </c>
      <c r="N2584" s="18">
        <v>2</v>
      </c>
    </row>
    <row r="2585" spans="3:14" x14ac:dyDescent="0.25">
      <c r="C2585" s="112"/>
      <c r="D2585" s="109"/>
      <c r="E2585" s="9" t="s">
        <v>31</v>
      </c>
      <c r="F2585" s="12"/>
      <c r="G2585" s="8">
        <v>330</v>
      </c>
      <c r="H2585" s="16">
        <v>72</v>
      </c>
      <c r="I2585" s="1">
        <v>56</v>
      </c>
      <c r="J2585" s="1">
        <v>3</v>
      </c>
      <c r="K2585" s="1">
        <v>137</v>
      </c>
      <c r="L2585" s="1">
        <v>18</v>
      </c>
      <c r="M2585" s="1">
        <v>40</v>
      </c>
      <c r="N2585" s="18">
        <v>4</v>
      </c>
    </row>
    <row r="2586" spans="3:14" x14ac:dyDescent="0.25">
      <c r="C2586" s="112"/>
      <c r="D2586" s="109"/>
      <c r="E2586" s="9" t="s">
        <v>32</v>
      </c>
      <c r="F2586" s="12"/>
      <c r="G2586" s="8">
        <v>144</v>
      </c>
      <c r="H2586" s="16">
        <v>23</v>
      </c>
      <c r="I2586" s="1">
        <v>24</v>
      </c>
      <c r="J2586" s="1">
        <v>1</v>
      </c>
      <c r="K2586" s="1">
        <v>65</v>
      </c>
      <c r="L2586" s="1">
        <v>8</v>
      </c>
      <c r="M2586" s="1">
        <v>21</v>
      </c>
      <c r="N2586" s="18">
        <v>2</v>
      </c>
    </row>
    <row r="2587" spans="3:14" ht="25.2" x14ac:dyDescent="0.25">
      <c r="C2587" s="108" t="s">
        <v>33</v>
      </c>
      <c r="D2587" s="108" t="s">
        <v>25</v>
      </c>
      <c r="E2587" s="10" t="s">
        <v>34</v>
      </c>
      <c r="F2587" s="11"/>
      <c r="G2587" s="14">
        <v>51</v>
      </c>
      <c r="H2587" s="25">
        <v>8</v>
      </c>
      <c r="I2587" s="4">
        <v>18</v>
      </c>
      <c r="J2587" s="4">
        <v>0</v>
      </c>
      <c r="K2587" s="4">
        <v>19</v>
      </c>
      <c r="L2587" s="4">
        <v>1</v>
      </c>
      <c r="M2587" s="4">
        <v>3</v>
      </c>
      <c r="N2587" s="27">
        <v>2</v>
      </c>
    </row>
    <row r="2588" spans="3:14" ht="25.2" x14ac:dyDescent="0.25">
      <c r="C2588" s="112"/>
      <c r="D2588" s="109"/>
      <c r="E2588" s="9" t="s">
        <v>35</v>
      </c>
      <c r="F2588" s="12"/>
      <c r="G2588" s="8">
        <v>433</v>
      </c>
      <c r="H2588" s="16">
        <v>118</v>
      </c>
      <c r="I2588" s="1">
        <v>57</v>
      </c>
      <c r="J2588" s="1">
        <v>4</v>
      </c>
      <c r="K2588" s="1">
        <v>189</v>
      </c>
      <c r="L2588" s="1">
        <v>24</v>
      </c>
      <c r="M2588" s="1">
        <v>36</v>
      </c>
      <c r="N2588" s="18">
        <v>5</v>
      </c>
    </row>
    <row r="2589" spans="3:14" ht="25.2" x14ac:dyDescent="0.25">
      <c r="C2589" s="112"/>
      <c r="D2589" s="109"/>
      <c r="E2589" s="9" t="s">
        <v>36</v>
      </c>
      <c r="F2589" s="12"/>
      <c r="G2589" s="8">
        <v>123</v>
      </c>
      <c r="H2589" s="16">
        <v>30</v>
      </c>
      <c r="I2589" s="1">
        <v>28</v>
      </c>
      <c r="J2589" s="1">
        <v>1</v>
      </c>
      <c r="K2589" s="1">
        <v>50</v>
      </c>
      <c r="L2589" s="1">
        <v>1</v>
      </c>
      <c r="M2589" s="1">
        <v>12</v>
      </c>
      <c r="N2589" s="18">
        <v>1</v>
      </c>
    </row>
    <row r="2590" spans="3:14" ht="25.2" x14ac:dyDescent="0.25">
      <c r="C2590" s="112"/>
      <c r="D2590" s="109"/>
      <c r="E2590" s="9" t="s">
        <v>37</v>
      </c>
      <c r="F2590" s="12"/>
      <c r="G2590" s="8">
        <v>140</v>
      </c>
      <c r="H2590" s="16">
        <v>27</v>
      </c>
      <c r="I2590" s="1">
        <v>34</v>
      </c>
      <c r="J2590" s="1">
        <v>1</v>
      </c>
      <c r="K2590" s="1">
        <v>56</v>
      </c>
      <c r="L2590" s="1">
        <v>3</v>
      </c>
      <c r="M2590" s="1">
        <v>18</v>
      </c>
      <c r="N2590" s="18">
        <v>1</v>
      </c>
    </row>
    <row r="2591" spans="3:14" x14ac:dyDescent="0.25">
      <c r="C2591" s="112"/>
      <c r="D2591" s="109"/>
      <c r="E2591" s="9" t="s">
        <v>38</v>
      </c>
      <c r="F2591" s="12"/>
      <c r="G2591" s="13">
        <v>0</v>
      </c>
      <c r="H2591" s="24">
        <v>0</v>
      </c>
      <c r="I2591" s="3">
        <v>0</v>
      </c>
      <c r="J2591" s="3">
        <v>0</v>
      </c>
      <c r="K2591" s="3">
        <v>0</v>
      </c>
      <c r="L2591" s="3">
        <v>0</v>
      </c>
      <c r="M2591" s="3">
        <v>0</v>
      </c>
      <c r="N2591" s="26">
        <v>0</v>
      </c>
    </row>
    <row r="2592" spans="3:14" ht="25.2" x14ac:dyDescent="0.25">
      <c r="C2592" s="112"/>
      <c r="D2592" s="108" t="s">
        <v>22</v>
      </c>
      <c r="E2592" s="10" t="s">
        <v>34</v>
      </c>
      <c r="F2592" s="11"/>
      <c r="G2592" s="40">
        <v>28</v>
      </c>
      <c r="H2592" s="44">
        <v>6</v>
      </c>
      <c r="I2592" s="19">
        <v>8</v>
      </c>
      <c r="J2592" s="19">
        <v>0</v>
      </c>
      <c r="K2592" s="19">
        <v>11</v>
      </c>
      <c r="L2592" s="19">
        <v>0</v>
      </c>
      <c r="M2592" s="19">
        <v>1</v>
      </c>
      <c r="N2592" s="45">
        <v>2</v>
      </c>
    </row>
    <row r="2593" spans="3:14" ht="25.2" x14ac:dyDescent="0.25">
      <c r="C2593" s="112"/>
      <c r="D2593" s="109"/>
      <c r="E2593" s="9" t="s">
        <v>35</v>
      </c>
      <c r="F2593" s="12"/>
      <c r="G2593" s="8">
        <v>246</v>
      </c>
      <c r="H2593" s="16">
        <v>74</v>
      </c>
      <c r="I2593" s="1">
        <v>36</v>
      </c>
      <c r="J2593" s="1">
        <v>3</v>
      </c>
      <c r="K2593" s="1">
        <v>107</v>
      </c>
      <c r="L2593" s="1">
        <v>6</v>
      </c>
      <c r="M2593" s="1">
        <v>17</v>
      </c>
      <c r="N2593" s="18">
        <v>3</v>
      </c>
    </row>
    <row r="2594" spans="3:14" ht="25.2" x14ac:dyDescent="0.25">
      <c r="C2594" s="112"/>
      <c r="D2594" s="109"/>
      <c r="E2594" s="9" t="s">
        <v>36</v>
      </c>
      <c r="F2594" s="12"/>
      <c r="G2594" s="13">
        <v>42</v>
      </c>
      <c r="H2594" s="24">
        <v>12</v>
      </c>
      <c r="I2594" s="3">
        <v>6</v>
      </c>
      <c r="J2594" s="3">
        <v>0</v>
      </c>
      <c r="K2594" s="3">
        <v>22</v>
      </c>
      <c r="L2594" s="3">
        <v>0</v>
      </c>
      <c r="M2594" s="3">
        <v>2</v>
      </c>
      <c r="N2594" s="26">
        <v>0</v>
      </c>
    </row>
    <row r="2595" spans="3:14" ht="25.2" x14ac:dyDescent="0.25">
      <c r="C2595" s="112"/>
      <c r="D2595" s="109"/>
      <c r="E2595" s="9" t="s">
        <v>37</v>
      </c>
      <c r="F2595" s="12"/>
      <c r="G2595" s="13">
        <v>41</v>
      </c>
      <c r="H2595" s="24">
        <v>11</v>
      </c>
      <c r="I2595" s="3">
        <v>8</v>
      </c>
      <c r="J2595" s="3">
        <v>0</v>
      </c>
      <c r="K2595" s="3">
        <v>17</v>
      </c>
      <c r="L2595" s="3">
        <v>2</v>
      </c>
      <c r="M2595" s="3">
        <v>3</v>
      </c>
      <c r="N2595" s="26">
        <v>0</v>
      </c>
    </row>
    <row r="2596" spans="3:14" x14ac:dyDescent="0.25">
      <c r="C2596" s="112"/>
      <c r="D2596" s="109"/>
      <c r="E2596" s="9" t="s">
        <v>38</v>
      </c>
      <c r="F2596" s="12"/>
      <c r="G2596" s="13">
        <v>0</v>
      </c>
      <c r="H2596" s="24">
        <v>0</v>
      </c>
      <c r="I2596" s="3">
        <v>0</v>
      </c>
      <c r="J2596" s="3">
        <v>0</v>
      </c>
      <c r="K2596" s="3">
        <v>0</v>
      </c>
      <c r="L2596" s="3">
        <v>0</v>
      </c>
      <c r="M2596" s="3">
        <v>0</v>
      </c>
      <c r="N2596" s="26">
        <v>0</v>
      </c>
    </row>
    <row r="2597" spans="3:14" ht="25.2" x14ac:dyDescent="0.25">
      <c r="C2597" s="112"/>
      <c r="D2597" s="108" t="s">
        <v>23</v>
      </c>
      <c r="E2597" s="10" t="s">
        <v>34</v>
      </c>
      <c r="F2597" s="11"/>
      <c r="G2597" s="40">
        <v>23</v>
      </c>
      <c r="H2597" s="44">
        <v>2</v>
      </c>
      <c r="I2597" s="19">
        <v>10</v>
      </c>
      <c r="J2597" s="19">
        <v>0</v>
      </c>
      <c r="K2597" s="19">
        <v>8</v>
      </c>
      <c r="L2597" s="19">
        <v>1</v>
      </c>
      <c r="M2597" s="19">
        <v>2</v>
      </c>
      <c r="N2597" s="45">
        <v>0</v>
      </c>
    </row>
    <row r="2598" spans="3:14" ht="25.2" x14ac:dyDescent="0.25">
      <c r="C2598" s="112"/>
      <c r="D2598" s="109"/>
      <c r="E2598" s="9" t="s">
        <v>35</v>
      </c>
      <c r="F2598" s="12"/>
      <c r="G2598" s="8">
        <v>187</v>
      </c>
      <c r="H2598" s="16">
        <v>44</v>
      </c>
      <c r="I2598" s="1">
        <v>21</v>
      </c>
      <c r="J2598" s="1">
        <v>1</v>
      </c>
      <c r="K2598" s="1">
        <v>82</v>
      </c>
      <c r="L2598" s="1">
        <v>18</v>
      </c>
      <c r="M2598" s="1">
        <v>19</v>
      </c>
      <c r="N2598" s="18">
        <v>2</v>
      </c>
    </row>
    <row r="2599" spans="3:14" ht="25.2" x14ac:dyDescent="0.25">
      <c r="C2599" s="112"/>
      <c r="D2599" s="109"/>
      <c r="E2599" s="9" t="s">
        <v>36</v>
      </c>
      <c r="F2599" s="12"/>
      <c r="G2599" s="8">
        <v>81</v>
      </c>
      <c r="H2599" s="16">
        <v>18</v>
      </c>
      <c r="I2599" s="1">
        <v>22</v>
      </c>
      <c r="J2599" s="1">
        <v>1</v>
      </c>
      <c r="K2599" s="1">
        <v>28</v>
      </c>
      <c r="L2599" s="1">
        <v>1</v>
      </c>
      <c r="M2599" s="1">
        <v>10</v>
      </c>
      <c r="N2599" s="18">
        <v>1</v>
      </c>
    </row>
    <row r="2600" spans="3:14" ht="25.2" x14ac:dyDescent="0.25">
      <c r="C2600" s="112"/>
      <c r="D2600" s="109"/>
      <c r="E2600" s="9" t="s">
        <v>37</v>
      </c>
      <c r="F2600" s="12"/>
      <c r="G2600" s="8">
        <v>99</v>
      </c>
      <c r="H2600" s="16">
        <v>16</v>
      </c>
      <c r="I2600" s="1">
        <v>26</v>
      </c>
      <c r="J2600" s="1">
        <v>1</v>
      </c>
      <c r="K2600" s="1">
        <v>39</v>
      </c>
      <c r="L2600" s="1">
        <v>1</v>
      </c>
      <c r="M2600" s="1">
        <v>15</v>
      </c>
      <c r="N2600" s="18">
        <v>1</v>
      </c>
    </row>
    <row r="2601" spans="3:14" x14ac:dyDescent="0.25">
      <c r="C2601" s="112"/>
      <c r="D2601" s="109"/>
      <c r="E2601" s="9" t="s">
        <v>38</v>
      </c>
      <c r="F2601" s="12"/>
      <c r="G2601" s="13">
        <v>0</v>
      </c>
      <c r="H2601" s="24">
        <v>0</v>
      </c>
      <c r="I2601" s="3">
        <v>0</v>
      </c>
      <c r="J2601" s="3">
        <v>0</v>
      </c>
      <c r="K2601" s="3">
        <v>0</v>
      </c>
      <c r="L2601" s="3">
        <v>0</v>
      </c>
      <c r="M2601" s="3">
        <v>0</v>
      </c>
      <c r="N2601" s="26">
        <v>0</v>
      </c>
    </row>
    <row r="2602" spans="3:14" ht="25.2" x14ac:dyDescent="0.25">
      <c r="C2602" s="108" t="s">
        <v>39</v>
      </c>
      <c r="D2602" s="108" t="s">
        <v>25</v>
      </c>
      <c r="E2602" s="10" t="s">
        <v>40</v>
      </c>
      <c r="F2602" s="11"/>
      <c r="G2602" s="14">
        <v>221</v>
      </c>
      <c r="H2602" s="25">
        <v>47</v>
      </c>
      <c r="I2602" s="4">
        <v>59</v>
      </c>
      <c r="J2602" s="4">
        <v>1</v>
      </c>
      <c r="K2602" s="4">
        <v>87</v>
      </c>
      <c r="L2602" s="4">
        <v>2</v>
      </c>
      <c r="M2602" s="4">
        <v>22</v>
      </c>
      <c r="N2602" s="27">
        <v>3</v>
      </c>
    </row>
    <row r="2603" spans="3:14" ht="25.2" x14ac:dyDescent="0.25">
      <c r="C2603" s="112"/>
      <c r="D2603" s="109"/>
      <c r="E2603" s="9" t="s">
        <v>41</v>
      </c>
      <c r="F2603" s="12"/>
      <c r="G2603" s="8">
        <v>425</v>
      </c>
      <c r="H2603" s="16">
        <v>117</v>
      </c>
      <c r="I2603" s="1">
        <v>55</v>
      </c>
      <c r="J2603" s="1">
        <v>4</v>
      </c>
      <c r="K2603" s="1">
        <v>187</v>
      </c>
      <c r="L2603" s="1">
        <v>23</v>
      </c>
      <c r="M2603" s="1">
        <v>34</v>
      </c>
      <c r="N2603" s="18">
        <v>5</v>
      </c>
    </row>
    <row r="2604" spans="3:14" x14ac:dyDescent="0.25">
      <c r="C2604" s="112"/>
      <c r="D2604" s="109"/>
      <c r="E2604" s="9" t="s">
        <v>42</v>
      </c>
      <c r="F2604" s="12"/>
      <c r="G2604" s="13">
        <v>11</v>
      </c>
      <c r="H2604" s="24">
        <v>2</v>
      </c>
      <c r="I2604" s="3">
        <v>4</v>
      </c>
      <c r="J2604" s="3">
        <v>0</v>
      </c>
      <c r="K2604" s="3">
        <v>1</v>
      </c>
      <c r="L2604" s="3">
        <v>2</v>
      </c>
      <c r="M2604" s="3">
        <v>2</v>
      </c>
      <c r="N2604" s="26">
        <v>0</v>
      </c>
    </row>
    <row r="2605" spans="3:14" x14ac:dyDescent="0.25">
      <c r="C2605" s="112"/>
      <c r="D2605" s="109"/>
      <c r="E2605" s="9" t="s">
        <v>43</v>
      </c>
      <c r="F2605" s="12"/>
      <c r="G2605" s="8">
        <v>88</v>
      </c>
      <c r="H2605" s="16">
        <v>18</v>
      </c>
      <c r="I2605" s="1">
        <v>14</v>
      </c>
      <c r="J2605" s="1">
        <v>2</v>
      </c>
      <c r="K2605" s="1">
        <v>37</v>
      </c>
      <c r="L2605" s="1">
        <v>4</v>
      </c>
      <c r="M2605" s="1">
        <v>11</v>
      </c>
      <c r="N2605" s="18">
        <v>2</v>
      </c>
    </row>
    <row r="2606" spans="3:14" x14ac:dyDescent="0.25">
      <c r="C2606" s="112"/>
      <c r="D2606" s="109"/>
      <c r="E2606" s="9" t="s">
        <v>44</v>
      </c>
      <c r="F2606" s="12"/>
      <c r="G2606" s="13">
        <v>24</v>
      </c>
      <c r="H2606" s="24">
        <v>4</v>
      </c>
      <c r="I2606" s="3">
        <v>5</v>
      </c>
      <c r="J2606" s="3">
        <v>0</v>
      </c>
      <c r="K2606" s="3">
        <v>11</v>
      </c>
      <c r="L2606" s="3">
        <v>3</v>
      </c>
      <c r="M2606" s="3">
        <v>1</v>
      </c>
      <c r="N2606" s="26">
        <v>0</v>
      </c>
    </row>
    <row r="2607" spans="3:14" ht="25.2" x14ac:dyDescent="0.25">
      <c r="C2607" s="112"/>
      <c r="D2607" s="109"/>
      <c r="E2607" s="9" t="s">
        <v>45</v>
      </c>
      <c r="F2607" s="12"/>
      <c r="G2607" s="13">
        <v>30</v>
      </c>
      <c r="H2607" s="24">
        <v>5</v>
      </c>
      <c r="I2607" s="3">
        <v>7</v>
      </c>
      <c r="J2607" s="3">
        <v>0</v>
      </c>
      <c r="K2607" s="3">
        <v>12</v>
      </c>
      <c r="L2607" s="3">
        <v>3</v>
      </c>
      <c r="M2607" s="3">
        <v>3</v>
      </c>
      <c r="N2607" s="26">
        <v>0</v>
      </c>
    </row>
    <row r="2608" spans="3:14" x14ac:dyDescent="0.25">
      <c r="C2608" s="112"/>
      <c r="D2608" s="109"/>
      <c r="E2608" s="9" t="s">
        <v>38</v>
      </c>
      <c r="F2608" s="12"/>
      <c r="G2608" s="13">
        <v>19</v>
      </c>
      <c r="H2608" s="24">
        <v>4</v>
      </c>
      <c r="I2608" s="3">
        <v>5</v>
      </c>
      <c r="J2608" s="3">
        <v>0</v>
      </c>
      <c r="K2608" s="3">
        <v>8</v>
      </c>
      <c r="L2608" s="3">
        <v>0</v>
      </c>
      <c r="M2608" s="3">
        <v>2</v>
      </c>
      <c r="N2608" s="26">
        <v>0</v>
      </c>
    </row>
    <row r="2609" spans="3:14" ht="25.2" x14ac:dyDescent="0.25">
      <c r="C2609" s="112"/>
      <c r="D2609" s="108" t="s">
        <v>22</v>
      </c>
      <c r="E2609" s="10" t="s">
        <v>40</v>
      </c>
      <c r="F2609" s="11"/>
      <c r="G2609" s="14">
        <v>75</v>
      </c>
      <c r="H2609" s="25">
        <v>19</v>
      </c>
      <c r="I2609" s="4">
        <v>17</v>
      </c>
      <c r="J2609" s="4">
        <v>0</v>
      </c>
      <c r="K2609" s="4">
        <v>34</v>
      </c>
      <c r="L2609" s="4">
        <v>0</v>
      </c>
      <c r="M2609" s="4">
        <v>3</v>
      </c>
      <c r="N2609" s="27">
        <v>2</v>
      </c>
    </row>
    <row r="2610" spans="3:14" ht="25.2" x14ac:dyDescent="0.25">
      <c r="C2610" s="112"/>
      <c r="D2610" s="109"/>
      <c r="E2610" s="9" t="s">
        <v>41</v>
      </c>
      <c r="F2610" s="12"/>
      <c r="G2610" s="8">
        <v>241</v>
      </c>
      <c r="H2610" s="16">
        <v>74</v>
      </c>
      <c r="I2610" s="1">
        <v>33</v>
      </c>
      <c r="J2610" s="1">
        <v>3</v>
      </c>
      <c r="K2610" s="1">
        <v>107</v>
      </c>
      <c r="L2610" s="1">
        <v>6</v>
      </c>
      <c r="M2610" s="1">
        <v>15</v>
      </c>
      <c r="N2610" s="18">
        <v>3</v>
      </c>
    </row>
    <row r="2611" spans="3:14" x14ac:dyDescent="0.25">
      <c r="C2611" s="112"/>
      <c r="D2611" s="109"/>
      <c r="E2611" s="9" t="s">
        <v>42</v>
      </c>
      <c r="F2611" s="12"/>
      <c r="G2611" s="13">
        <v>7</v>
      </c>
      <c r="H2611" s="24">
        <v>2</v>
      </c>
      <c r="I2611" s="3">
        <v>1</v>
      </c>
      <c r="J2611" s="3">
        <v>0</v>
      </c>
      <c r="K2611" s="3">
        <v>1</v>
      </c>
      <c r="L2611" s="3">
        <v>1</v>
      </c>
      <c r="M2611" s="3">
        <v>2</v>
      </c>
      <c r="N2611" s="26">
        <v>0</v>
      </c>
    </row>
    <row r="2612" spans="3:14" x14ac:dyDescent="0.25">
      <c r="C2612" s="112"/>
      <c r="D2612" s="109"/>
      <c r="E2612" s="9" t="s">
        <v>43</v>
      </c>
      <c r="F2612" s="12"/>
      <c r="G2612" s="13">
        <v>33</v>
      </c>
      <c r="H2612" s="24">
        <v>10</v>
      </c>
      <c r="I2612" s="3">
        <v>7</v>
      </c>
      <c r="J2612" s="3">
        <v>1</v>
      </c>
      <c r="K2612" s="3">
        <v>13</v>
      </c>
      <c r="L2612" s="3">
        <v>1</v>
      </c>
      <c r="M2612" s="3">
        <v>1</v>
      </c>
      <c r="N2612" s="26">
        <v>0</v>
      </c>
    </row>
    <row r="2613" spans="3:14" x14ac:dyDescent="0.25">
      <c r="C2613" s="112"/>
      <c r="D2613" s="109"/>
      <c r="E2613" s="9" t="s">
        <v>44</v>
      </c>
      <c r="F2613" s="12"/>
      <c r="G2613" s="13">
        <v>8</v>
      </c>
      <c r="H2613" s="24">
        <v>3</v>
      </c>
      <c r="I2613" s="3">
        <v>2</v>
      </c>
      <c r="J2613" s="3">
        <v>0</v>
      </c>
      <c r="K2613" s="3">
        <v>2</v>
      </c>
      <c r="L2613" s="3">
        <v>1</v>
      </c>
      <c r="M2613" s="3">
        <v>0</v>
      </c>
      <c r="N2613" s="26">
        <v>0</v>
      </c>
    </row>
    <row r="2614" spans="3:14" ht="25.2" x14ac:dyDescent="0.25">
      <c r="C2614" s="112"/>
      <c r="D2614" s="109"/>
      <c r="E2614" s="9" t="s">
        <v>45</v>
      </c>
      <c r="F2614" s="12"/>
      <c r="G2614" s="13">
        <v>15</v>
      </c>
      <c r="H2614" s="24">
        <v>3</v>
      </c>
      <c r="I2614" s="3">
        <v>4</v>
      </c>
      <c r="J2614" s="3">
        <v>0</v>
      </c>
      <c r="K2614" s="3">
        <v>7</v>
      </c>
      <c r="L2614" s="3">
        <v>0</v>
      </c>
      <c r="M2614" s="3">
        <v>1</v>
      </c>
      <c r="N2614" s="26">
        <v>0</v>
      </c>
    </row>
    <row r="2615" spans="3:14" x14ac:dyDescent="0.25">
      <c r="C2615" s="112"/>
      <c r="D2615" s="109"/>
      <c r="E2615" s="9" t="s">
        <v>38</v>
      </c>
      <c r="F2615" s="12"/>
      <c r="G2615" s="13">
        <v>12</v>
      </c>
      <c r="H2615" s="24">
        <v>2</v>
      </c>
      <c r="I2615" s="3">
        <v>3</v>
      </c>
      <c r="J2615" s="3">
        <v>0</v>
      </c>
      <c r="K2615" s="3">
        <v>5</v>
      </c>
      <c r="L2615" s="3">
        <v>0</v>
      </c>
      <c r="M2615" s="3">
        <v>2</v>
      </c>
      <c r="N2615" s="26">
        <v>0</v>
      </c>
    </row>
    <row r="2616" spans="3:14" ht="25.2" x14ac:dyDescent="0.25">
      <c r="C2616" s="112"/>
      <c r="D2616" s="108" t="s">
        <v>23</v>
      </c>
      <c r="E2616" s="10" t="s">
        <v>40</v>
      </c>
      <c r="F2616" s="11"/>
      <c r="G2616" s="14">
        <v>146</v>
      </c>
      <c r="H2616" s="25">
        <v>28</v>
      </c>
      <c r="I2616" s="4">
        <v>42</v>
      </c>
      <c r="J2616" s="4">
        <v>1</v>
      </c>
      <c r="K2616" s="4">
        <v>53</v>
      </c>
      <c r="L2616" s="4">
        <v>2</v>
      </c>
      <c r="M2616" s="4">
        <v>19</v>
      </c>
      <c r="N2616" s="27">
        <v>1</v>
      </c>
    </row>
    <row r="2617" spans="3:14" ht="25.2" x14ac:dyDescent="0.25">
      <c r="C2617" s="112"/>
      <c r="D2617" s="109"/>
      <c r="E2617" s="9" t="s">
        <v>41</v>
      </c>
      <c r="F2617" s="12"/>
      <c r="G2617" s="8">
        <v>184</v>
      </c>
      <c r="H2617" s="16">
        <v>43</v>
      </c>
      <c r="I2617" s="1">
        <v>22</v>
      </c>
      <c r="J2617" s="1">
        <v>1</v>
      </c>
      <c r="K2617" s="1">
        <v>80</v>
      </c>
      <c r="L2617" s="1">
        <v>17</v>
      </c>
      <c r="M2617" s="1">
        <v>19</v>
      </c>
      <c r="N2617" s="18">
        <v>2</v>
      </c>
    </row>
    <row r="2618" spans="3:14" x14ac:dyDescent="0.25">
      <c r="C2618" s="112"/>
      <c r="D2618" s="109"/>
      <c r="E2618" s="9" t="s">
        <v>42</v>
      </c>
      <c r="F2618" s="12"/>
      <c r="G2618" s="13">
        <v>4</v>
      </c>
      <c r="H2618" s="24">
        <v>0</v>
      </c>
      <c r="I2618" s="3">
        <v>3</v>
      </c>
      <c r="J2618" s="3">
        <v>0</v>
      </c>
      <c r="K2618" s="3">
        <v>0</v>
      </c>
      <c r="L2618" s="3">
        <v>1</v>
      </c>
      <c r="M2618" s="3">
        <v>0</v>
      </c>
      <c r="N2618" s="26">
        <v>0</v>
      </c>
    </row>
    <row r="2619" spans="3:14" x14ac:dyDescent="0.25">
      <c r="C2619" s="112"/>
      <c r="D2619" s="109"/>
      <c r="E2619" s="9" t="s">
        <v>43</v>
      </c>
      <c r="F2619" s="12"/>
      <c r="G2619" s="8">
        <v>55</v>
      </c>
      <c r="H2619" s="16">
        <v>8</v>
      </c>
      <c r="I2619" s="1">
        <v>7</v>
      </c>
      <c r="J2619" s="1">
        <v>1</v>
      </c>
      <c r="K2619" s="1">
        <v>24</v>
      </c>
      <c r="L2619" s="1">
        <v>3</v>
      </c>
      <c r="M2619" s="1">
        <v>10</v>
      </c>
      <c r="N2619" s="18">
        <v>2</v>
      </c>
    </row>
    <row r="2620" spans="3:14" x14ac:dyDescent="0.25">
      <c r="C2620" s="112"/>
      <c r="D2620" s="109"/>
      <c r="E2620" s="9" t="s">
        <v>44</v>
      </c>
      <c r="F2620" s="12"/>
      <c r="G2620" s="13">
        <v>16</v>
      </c>
      <c r="H2620" s="24">
        <v>1</v>
      </c>
      <c r="I2620" s="3">
        <v>3</v>
      </c>
      <c r="J2620" s="3">
        <v>0</v>
      </c>
      <c r="K2620" s="3">
        <v>9</v>
      </c>
      <c r="L2620" s="3">
        <v>2</v>
      </c>
      <c r="M2620" s="3">
        <v>1</v>
      </c>
      <c r="N2620" s="26">
        <v>0</v>
      </c>
    </row>
    <row r="2621" spans="3:14" ht="25.2" x14ac:dyDescent="0.25">
      <c r="C2621" s="112"/>
      <c r="D2621" s="109"/>
      <c r="E2621" s="9" t="s">
        <v>45</v>
      </c>
      <c r="F2621" s="12"/>
      <c r="G2621" s="13">
        <v>15</v>
      </c>
      <c r="H2621" s="24">
        <v>2</v>
      </c>
      <c r="I2621" s="3">
        <v>3</v>
      </c>
      <c r="J2621" s="3">
        <v>0</v>
      </c>
      <c r="K2621" s="3">
        <v>5</v>
      </c>
      <c r="L2621" s="3">
        <v>3</v>
      </c>
      <c r="M2621" s="3">
        <v>2</v>
      </c>
      <c r="N2621" s="26">
        <v>0</v>
      </c>
    </row>
    <row r="2622" spans="3:14" x14ac:dyDescent="0.25">
      <c r="C2622" s="112"/>
      <c r="D2622" s="109"/>
      <c r="E2622" s="9" t="s">
        <v>38</v>
      </c>
      <c r="F2622" s="12"/>
      <c r="G2622" s="13">
        <v>7</v>
      </c>
      <c r="H2622" s="24">
        <v>2</v>
      </c>
      <c r="I2622" s="3">
        <v>2</v>
      </c>
      <c r="J2622" s="3">
        <v>0</v>
      </c>
      <c r="K2622" s="3">
        <v>3</v>
      </c>
      <c r="L2622" s="3">
        <v>0</v>
      </c>
      <c r="M2622" s="3">
        <v>0</v>
      </c>
      <c r="N2622" s="26">
        <v>0</v>
      </c>
    </row>
    <row r="2623" spans="3:14" x14ac:dyDescent="0.25">
      <c r="C2623" s="108" t="s">
        <v>46</v>
      </c>
      <c r="D2623" s="106" t="s">
        <v>21</v>
      </c>
      <c r="E2623" s="10" t="s">
        <v>47</v>
      </c>
      <c r="F2623" s="11"/>
      <c r="G2623" s="14">
        <v>565</v>
      </c>
      <c r="H2623" s="25">
        <v>154</v>
      </c>
      <c r="I2623" s="4">
        <v>87</v>
      </c>
      <c r="J2623" s="4">
        <v>6</v>
      </c>
      <c r="K2623" s="4">
        <v>242</v>
      </c>
      <c r="L2623" s="4">
        <v>19</v>
      </c>
      <c r="M2623" s="4">
        <v>50</v>
      </c>
      <c r="N2623" s="27">
        <v>7</v>
      </c>
    </row>
    <row r="2624" spans="3:14" ht="25.2" x14ac:dyDescent="0.25">
      <c r="C2624" s="112"/>
      <c r="D2624" s="107"/>
      <c r="E2624" s="9" t="s">
        <v>48</v>
      </c>
      <c r="F2624" s="12"/>
      <c r="G2624" s="8">
        <v>61</v>
      </c>
      <c r="H2624" s="16">
        <v>9</v>
      </c>
      <c r="I2624" s="1">
        <v>12</v>
      </c>
      <c r="J2624" s="1">
        <v>0</v>
      </c>
      <c r="K2624" s="1">
        <v>30</v>
      </c>
      <c r="L2624" s="1">
        <v>5</v>
      </c>
      <c r="M2624" s="1">
        <v>5</v>
      </c>
      <c r="N2624" s="18">
        <v>0</v>
      </c>
    </row>
    <row r="2625" spans="3:14" x14ac:dyDescent="0.25">
      <c r="C2625" s="112"/>
      <c r="D2625" s="107"/>
      <c r="E2625" s="9" t="s">
        <v>49</v>
      </c>
      <c r="F2625" s="12"/>
      <c r="G2625" s="13">
        <v>22</v>
      </c>
      <c r="H2625" s="24">
        <v>5</v>
      </c>
      <c r="I2625" s="3">
        <v>5</v>
      </c>
      <c r="J2625" s="3">
        <v>0</v>
      </c>
      <c r="K2625" s="3">
        <v>8</v>
      </c>
      <c r="L2625" s="3">
        <v>0</v>
      </c>
      <c r="M2625" s="3">
        <v>4</v>
      </c>
      <c r="N2625" s="26">
        <v>0</v>
      </c>
    </row>
    <row r="2626" spans="3:14" ht="25.2" x14ac:dyDescent="0.25">
      <c r="C2626" s="112"/>
      <c r="D2626" s="107"/>
      <c r="E2626" s="9" t="s">
        <v>50</v>
      </c>
      <c r="F2626" s="12"/>
      <c r="G2626" s="8">
        <v>58</v>
      </c>
      <c r="H2626" s="16">
        <v>11</v>
      </c>
      <c r="I2626" s="1">
        <v>17</v>
      </c>
      <c r="J2626" s="1">
        <v>0</v>
      </c>
      <c r="K2626" s="1">
        <v>20</v>
      </c>
      <c r="L2626" s="1">
        <v>3</v>
      </c>
      <c r="M2626" s="1">
        <v>6</v>
      </c>
      <c r="N2626" s="18">
        <v>1</v>
      </c>
    </row>
    <row r="2627" spans="3:14" ht="25.2" x14ac:dyDescent="0.25">
      <c r="C2627" s="112"/>
      <c r="D2627" s="107"/>
      <c r="E2627" s="9" t="s">
        <v>51</v>
      </c>
      <c r="F2627" s="12"/>
      <c r="G2627" s="13">
        <v>17</v>
      </c>
      <c r="H2627" s="24">
        <v>1</v>
      </c>
      <c r="I2627" s="3">
        <v>11</v>
      </c>
      <c r="J2627" s="3">
        <v>0</v>
      </c>
      <c r="K2627" s="3">
        <v>3</v>
      </c>
      <c r="L2627" s="3">
        <v>0</v>
      </c>
      <c r="M2627" s="3">
        <v>1</v>
      </c>
      <c r="N2627" s="26">
        <v>1</v>
      </c>
    </row>
    <row r="2628" spans="3:14" x14ac:dyDescent="0.25">
      <c r="C2628" s="112"/>
      <c r="D2628" s="107"/>
      <c r="E2628" s="9" t="s">
        <v>52</v>
      </c>
      <c r="F2628" s="12"/>
      <c r="G2628" s="13">
        <v>5</v>
      </c>
      <c r="H2628" s="24">
        <v>0</v>
      </c>
      <c r="I2628" s="3">
        <v>1</v>
      </c>
      <c r="J2628" s="3">
        <v>0</v>
      </c>
      <c r="K2628" s="3">
        <v>4</v>
      </c>
      <c r="L2628" s="3">
        <v>0</v>
      </c>
      <c r="M2628" s="3">
        <v>0</v>
      </c>
      <c r="N2628" s="26">
        <v>0</v>
      </c>
    </row>
    <row r="2629" spans="3:14" x14ac:dyDescent="0.25">
      <c r="C2629" s="112"/>
      <c r="D2629" s="107"/>
      <c r="E2629" s="9" t="s">
        <v>53</v>
      </c>
      <c r="F2629" s="12"/>
      <c r="G2629" s="13">
        <v>18</v>
      </c>
      <c r="H2629" s="24">
        <v>2</v>
      </c>
      <c r="I2629" s="3">
        <v>4</v>
      </c>
      <c r="J2629" s="3">
        <v>0</v>
      </c>
      <c r="K2629" s="3">
        <v>7</v>
      </c>
      <c r="L2629" s="3">
        <v>2</v>
      </c>
      <c r="M2629" s="3">
        <v>3</v>
      </c>
      <c r="N2629" s="26">
        <v>0</v>
      </c>
    </row>
    <row r="2630" spans="3:14" x14ac:dyDescent="0.25">
      <c r="C2630" s="112"/>
      <c r="D2630" s="107"/>
      <c r="E2630" s="9" t="s">
        <v>38</v>
      </c>
      <c r="F2630" s="12"/>
      <c r="G2630" s="13">
        <v>1</v>
      </c>
      <c r="H2630" s="24">
        <v>1</v>
      </c>
      <c r="I2630" s="3">
        <v>0</v>
      </c>
      <c r="J2630" s="3">
        <v>0</v>
      </c>
      <c r="K2630" s="3">
        <v>0</v>
      </c>
      <c r="L2630" s="3">
        <v>0</v>
      </c>
      <c r="M2630" s="3">
        <v>0</v>
      </c>
      <c r="N2630" s="26">
        <v>0</v>
      </c>
    </row>
    <row r="2631" spans="3:14" x14ac:dyDescent="0.25">
      <c r="C2631" s="112"/>
      <c r="D2631" s="107"/>
      <c r="E2631" s="9" t="s">
        <v>54</v>
      </c>
      <c r="F2631" s="12"/>
      <c r="G2631" s="8">
        <v>626</v>
      </c>
      <c r="H2631" s="16">
        <v>163</v>
      </c>
      <c r="I2631" s="1">
        <v>99</v>
      </c>
      <c r="J2631" s="1">
        <v>6</v>
      </c>
      <c r="K2631" s="1">
        <v>272</v>
      </c>
      <c r="L2631" s="1">
        <v>24</v>
      </c>
      <c r="M2631" s="1">
        <v>55</v>
      </c>
      <c r="N2631" s="18">
        <v>7</v>
      </c>
    </row>
    <row r="2632" spans="3:14" x14ac:dyDescent="0.25">
      <c r="C2632" s="112"/>
      <c r="D2632" s="107"/>
      <c r="E2632" s="9" t="s">
        <v>55</v>
      </c>
      <c r="F2632" s="12"/>
      <c r="G2632" s="8">
        <v>97</v>
      </c>
      <c r="H2632" s="16">
        <v>17</v>
      </c>
      <c r="I2632" s="1">
        <v>33</v>
      </c>
      <c r="J2632" s="1">
        <v>0</v>
      </c>
      <c r="K2632" s="1">
        <v>31</v>
      </c>
      <c r="L2632" s="1">
        <v>3</v>
      </c>
      <c r="M2632" s="1">
        <v>11</v>
      </c>
      <c r="N2632" s="18">
        <v>2</v>
      </c>
    </row>
    <row r="2633" spans="3:14" x14ac:dyDescent="0.25">
      <c r="C2633" s="108" t="s">
        <v>56</v>
      </c>
      <c r="D2633" s="106" t="s">
        <v>21</v>
      </c>
      <c r="E2633" s="10" t="s">
        <v>57</v>
      </c>
      <c r="F2633" s="11"/>
      <c r="G2633" s="14">
        <v>317</v>
      </c>
      <c r="H2633" s="25">
        <v>77</v>
      </c>
      <c r="I2633" s="4">
        <v>53</v>
      </c>
      <c r="J2633" s="4">
        <v>4</v>
      </c>
      <c r="K2633" s="4">
        <v>135</v>
      </c>
      <c r="L2633" s="4">
        <v>15</v>
      </c>
      <c r="M2633" s="4">
        <v>30</v>
      </c>
      <c r="N2633" s="27">
        <v>3</v>
      </c>
    </row>
    <row r="2634" spans="3:14" x14ac:dyDescent="0.25">
      <c r="C2634" s="112"/>
      <c r="D2634" s="107"/>
      <c r="E2634" s="9" t="s">
        <v>58</v>
      </c>
      <c r="F2634" s="12"/>
      <c r="G2634" s="8">
        <v>260</v>
      </c>
      <c r="H2634" s="16">
        <v>66</v>
      </c>
      <c r="I2634" s="1">
        <v>49</v>
      </c>
      <c r="J2634" s="1">
        <v>2</v>
      </c>
      <c r="K2634" s="1">
        <v>111</v>
      </c>
      <c r="L2634" s="1">
        <v>9</v>
      </c>
      <c r="M2634" s="1">
        <v>20</v>
      </c>
      <c r="N2634" s="18">
        <v>3</v>
      </c>
    </row>
    <row r="2635" spans="3:14" x14ac:dyDescent="0.25">
      <c r="C2635" s="112"/>
      <c r="D2635" s="107"/>
      <c r="E2635" s="9" t="s">
        <v>59</v>
      </c>
      <c r="F2635" s="12"/>
      <c r="G2635" s="8">
        <v>65</v>
      </c>
      <c r="H2635" s="16">
        <v>11</v>
      </c>
      <c r="I2635" s="1">
        <v>13</v>
      </c>
      <c r="J2635" s="1">
        <v>0</v>
      </c>
      <c r="K2635" s="1">
        <v>32</v>
      </c>
      <c r="L2635" s="1">
        <v>4</v>
      </c>
      <c r="M2635" s="1">
        <v>4</v>
      </c>
      <c r="N2635" s="18">
        <v>1</v>
      </c>
    </row>
    <row r="2636" spans="3:14" x14ac:dyDescent="0.25">
      <c r="C2636" s="112"/>
      <c r="D2636" s="107"/>
      <c r="E2636" s="9" t="s">
        <v>60</v>
      </c>
      <c r="F2636" s="12"/>
      <c r="G2636" s="8">
        <v>105</v>
      </c>
      <c r="H2636" s="16">
        <v>29</v>
      </c>
      <c r="I2636" s="1">
        <v>22</v>
      </c>
      <c r="J2636" s="1">
        <v>0</v>
      </c>
      <c r="K2636" s="1">
        <v>36</v>
      </c>
      <c r="L2636" s="1">
        <v>1</v>
      </c>
      <c r="M2636" s="1">
        <v>15</v>
      </c>
      <c r="N2636" s="18">
        <v>2</v>
      </c>
    </row>
    <row r="2637" spans="3:14" x14ac:dyDescent="0.25">
      <c r="C2637" s="108" t="s">
        <v>61</v>
      </c>
      <c r="D2637" s="106" t="s">
        <v>21</v>
      </c>
      <c r="E2637" s="10" t="s">
        <v>62</v>
      </c>
      <c r="F2637" s="11"/>
      <c r="G2637" s="14">
        <v>136</v>
      </c>
      <c r="H2637" s="25">
        <v>27</v>
      </c>
      <c r="I2637" s="4">
        <v>24</v>
      </c>
      <c r="J2637" s="4">
        <v>0</v>
      </c>
      <c r="K2637" s="4">
        <v>69</v>
      </c>
      <c r="L2637" s="4">
        <v>6</v>
      </c>
      <c r="M2637" s="4">
        <v>10</v>
      </c>
      <c r="N2637" s="27">
        <v>0</v>
      </c>
    </row>
    <row r="2638" spans="3:14" x14ac:dyDescent="0.25">
      <c r="C2638" s="109"/>
      <c r="D2638" s="107"/>
      <c r="E2638" s="9" t="s">
        <v>63</v>
      </c>
      <c r="F2638" s="12"/>
      <c r="G2638" s="8">
        <v>175</v>
      </c>
      <c r="H2638" s="16">
        <v>49</v>
      </c>
      <c r="I2638" s="1">
        <v>32</v>
      </c>
      <c r="J2638" s="1">
        <v>2</v>
      </c>
      <c r="K2638" s="1">
        <v>68</v>
      </c>
      <c r="L2638" s="1">
        <v>3</v>
      </c>
      <c r="M2638" s="1">
        <v>16</v>
      </c>
      <c r="N2638" s="18">
        <v>5</v>
      </c>
    </row>
    <row r="2639" spans="3:14" x14ac:dyDescent="0.25">
      <c r="C2639" s="109"/>
      <c r="D2639" s="107"/>
      <c r="E2639" s="9" t="s">
        <v>64</v>
      </c>
      <c r="F2639" s="12"/>
      <c r="G2639" s="8">
        <v>272</v>
      </c>
      <c r="H2639" s="16">
        <v>66</v>
      </c>
      <c r="I2639" s="1">
        <v>53</v>
      </c>
      <c r="J2639" s="1">
        <v>3</v>
      </c>
      <c r="K2639" s="1">
        <v>114</v>
      </c>
      <c r="L2639" s="1">
        <v>10</v>
      </c>
      <c r="M2639" s="1">
        <v>24</v>
      </c>
      <c r="N2639" s="18">
        <v>2</v>
      </c>
    </row>
    <row r="2640" spans="3:14" x14ac:dyDescent="0.25">
      <c r="C2640" s="113"/>
      <c r="D2640" s="110"/>
      <c r="E2640" s="56" t="s">
        <v>65</v>
      </c>
      <c r="F2640" s="48"/>
      <c r="G2640" s="61">
        <v>164</v>
      </c>
      <c r="H2640" s="65">
        <v>41</v>
      </c>
      <c r="I2640" s="35">
        <v>28</v>
      </c>
      <c r="J2640" s="35">
        <v>1</v>
      </c>
      <c r="K2640" s="35">
        <v>63</v>
      </c>
      <c r="L2640" s="35">
        <v>10</v>
      </c>
      <c r="M2640" s="35">
        <v>19</v>
      </c>
      <c r="N2640" s="66">
        <v>2</v>
      </c>
    </row>
    <row r="2642" spans="2:25" x14ac:dyDescent="0.25">
      <c r="B2642" s="54" t="str">
        <f xml:space="preserve"> HYPERLINK("#'目次'!B38", "[32]")</f>
        <v>[32]</v>
      </c>
      <c r="C2642" s="42" t="s">
        <v>402</v>
      </c>
    </row>
    <row r="2645" spans="2:25" x14ac:dyDescent="0.25">
      <c r="C2645" s="42" t="s">
        <v>14</v>
      </c>
    </row>
    <row r="2646" spans="2:25" ht="75.599999999999994" x14ac:dyDescent="0.25">
      <c r="C2646" s="102"/>
      <c r="D2646" s="103"/>
      <c r="E2646" s="103"/>
      <c r="F2646" s="103"/>
      <c r="G2646" s="53" t="s">
        <v>15</v>
      </c>
      <c r="H2646" s="50" t="s">
        <v>403</v>
      </c>
      <c r="I2646" s="21" t="s">
        <v>404</v>
      </c>
      <c r="J2646" s="21" t="s">
        <v>405</v>
      </c>
      <c r="K2646" s="21" t="s">
        <v>406</v>
      </c>
      <c r="L2646" s="21" t="s">
        <v>407</v>
      </c>
      <c r="M2646" s="21" t="s">
        <v>408</v>
      </c>
      <c r="N2646" s="21" t="s">
        <v>409</v>
      </c>
      <c r="O2646" s="21" t="s">
        <v>410</v>
      </c>
      <c r="P2646" s="21" t="s">
        <v>411</v>
      </c>
      <c r="Q2646" s="21" t="s">
        <v>412</v>
      </c>
      <c r="R2646" s="21" t="s">
        <v>413</v>
      </c>
      <c r="S2646" s="21" t="s">
        <v>414</v>
      </c>
      <c r="T2646" s="21" t="s">
        <v>415</v>
      </c>
      <c r="U2646" s="21" t="s">
        <v>416</v>
      </c>
      <c r="V2646" s="21" t="s">
        <v>53</v>
      </c>
      <c r="W2646" s="21" t="s">
        <v>417</v>
      </c>
      <c r="X2646" s="21" t="s">
        <v>38</v>
      </c>
      <c r="Y2646" s="57" t="s">
        <v>418</v>
      </c>
    </row>
    <row r="2647" spans="2:25" x14ac:dyDescent="0.25">
      <c r="C2647" s="104"/>
      <c r="D2647" s="105"/>
      <c r="E2647" s="105"/>
      <c r="F2647" s="105"/>
      <c r="G2647" s="47"/>
      <c r="H2647" s="60"/>
      <c r="I2647" s="22"/>
      <c r="J2647" s="22"/>
      <c r="K2647" s="22"/>
      <c r="L2647" s="22"/>
      <c r="M2647" s="22"/>
      <c r="N2647" s="22"/>
      <c r="O2647" s="22"/>
      <c r="P2647" s="22"/>
      <c r="Q2647" s="22"/>
      <c r="R2647" s="22"/>
      <c r="S2647" s="22"/>
      <c r="T2647" s="22"/>
      <c r="U2647" s="22"/>
      <c r="V2647" s="22"/>
      <c r="W2647" s="22"/>
      <c r="X2647" s="22"/>
      <c r="Y2647" s="55"/>
    </row>
    <row r="2648" spans="2:25" x14ac:dyDescent="0.25">
      <c r="C2648" s="52"/>
      <c r="D2648" s="49"/>
      <c r="E2648" s="46" t="s">
        <v>15</v>
      </c>
      <c r="F2648" s="51"/>
      <c r="G2648" s="59">
        <v>1104</v>
      </c>
      <c r="H2648" s="31">
        <v>94</v>
      </c>
      <c r="I2648" s="31">
        <v>62</v>
      </c>
      <c r="J2648" s="31">
        <v>78</v>
      </c>
      <c r="K2648" s="31">
        <v>49</v>
      </c>
      <c r="L2648" s="31">
        <v>30</v>
      </c>
      <c r="M2648" s="31">
        <v>76</v>
      </c>
      <c r="N2648" s="31">
        <v>93</v>
      </c>
      <c r="O2648" s="31">
        <v>168</v>
      </c>
      <c r="P2648" s="31">
        <v>52</v>
      </c>
      <c r="Q2648" s="31">
        <v>18</v>
      </c>
      <c r="R2648" s="31">
        <v>32</v>
      </c>
      <c r="S2648" s="31">
        <v>33</v>
      </c>
      <c r="T2648" s="31">
        <v>102</v>
      </c>
      <c r="U2648" s="31">
        <v>30</v>
      </c>
      <c r="V2648" s="31">
        <v>25</v>
      </c>
      <c r="W2648" s="31">
        <v>663</v>
      </c>
      <c r="X2648" s="31">
        <v>3</v>
      </c>
      <c r="Y2648" s="67">
        <v>438</v>
      </c>
    </row>
    <row r="2649" spans="2:25" x14ac:dyDescent="0.25">
      <c r="C2649" s="111" t="s">
        <v>20</v>
      </c>
      <c r="D2649" s="106" t="s">
        <v>21</v>
      </c>
      <c r="E2649" s="10" t="s">
        <v>22</v>
      </c>
      <c r="F2649" s="11"/>
      <c r="G2649" s="14">
        <v>543</v>
      </c>
      <c r="H2649" s="25">
        <v>45</v>
      </c>
      <c r="I2649" s="4">
        <v>25</v>
      </c>
      <c r="J2649" s="4">
        <v>42</v>
      </c>
      <c r="K2649" s="4">
        <v>20</v>
      </c>
      <c r="L2649" s="4">
        <v>6</v>
      </c>
      <c r="M2649" s="4">
        <v>31</v>
      </c>
      <c r="N2649" s="4">
        <v>48</v>
      </c>
      <c r="O2649" s="4">
        <v>75</v>
      </c>
      <c r="P2649" s="4">
        <v>26</v>
      </c>
      <c r="Q2649" s="4">
        <v>7</v>
      </c>
      <c r="R2649" s="4">
        <v>18</v>
      </c>
      <c r="S2649" s="4">
        <v>12</v>
      </c>
      <c r="T2649" s="4">
        <v>49</v>
      </c>
      <c r="U2649" s="4">
        <v>16</v>
      </c>
      <c r="V2649" s="4">
        <v>14</v>
      </c>
      <c r="W2649" s="4">
        <v>338</v>
      </c>
      <c r="X2649" s="4">
        <v>1</v>
      </c>
      <c r="Y2649" s="27">
        <v>204</v>
      </c>
    </row>
    <row r="2650" spans="2:25" x14ac:dyDescent="0.25">
      <c r="C2650" s="112"/>
      <c r="D2650" s="107"/>
      <c r="E2650" s="9" t="s">
        <v>23</v>
      </c>
      <c r="F2650" s="12"/>
      <c r="G2650" s="8">
        <v>561</v>
      </c>
      <c r="H2650" s="16">
        <v>49</v>
      </c>
      <c r="I2650" s="1">
        <v>37</v>
      </c>
      <c r="J2650" s="1">
        <v>36</v>
      </c>
      <c r="K2650" s="1">
        <v>29</v>
      </c>
      <c r="L2650" s="1">
        <v>24</v>
      </c>
      <c r="M2650" s="1">
        <v>45</v>
      </c>
      <c r="N2650" s="1">
        <v>45</v>
      </c>
      <c r="O2650" s="1">
        <v>93</v>
      </c>
      <c r="P2650" s="1">
        <v>26</v>
      </c>
      <c r="Q2650" s="1">
        <v>11</v>
      </c>
      <c r="R2650" s="1">
        <v>14</v>
      </c>
      <c r="S2650" s="1">
        <v>21</v>
      </c>
      <c r="T2650" s="1">
        <v>53</v>
      </c>
      <c r="U2650" s="1">
        <v>14</v>
      </c>
      <c r="V2650" s="1">
        <v>11</v>
      </c>
      <c r="W2650" s="1">
        <v>325</v>
      </c>
      <c r="X2650" s="1">
        <v>2</v>
      </c>
      <c r="Y2650" s="18">
        <v>234</v>
      </c>
    </row>
    <row r="2651" spans="2:25" x14ac:dyDescent="0.25">
      <c r="C2651" s="108" t="s">
        <v>24</v>
      </c>
      <c r="D2651" s="108" t="s">
        <v>25</v>
      </c>
      <c r="E2651" s="10" t="s">
        <v>26</v>
      </c>
      <c r="F2651" s="11"/>
      <c r="G2651" s="14">
        <v>261</v>
      </c>
      <c r="H2651" s="25">
        <v>31</v>
      </c>
      <c r="I2651" s="4">
        <v>19</v>
      </c>
      <c r="J2651" s="4">
        <v>20</v>
      </c>
      <c r="K2651" s="4">
        <v>11</v>
      </c>
      <c r="L2651" s="4">
        <v>16</v>
      </c>
      <c r="M2651" s="4">
        <v>18</v>
      </c>
      <c r="N2651" s="4">
        <v>32</v>
      </c>
      <c r="O2651" s="4">
        <v>51</v>
      </c>
      <c r="P2651" s="4">
        <v>19</v>
      </c>
      <c r="Q2651" s="4">
        <v>7</v>
      </c>
      <c r="R2651" s="4">
        <v>9</v>
      </c>
      <c r="S2651" s="4">
        <v>6</v>
      </c>
      <c r="T2651" s="4">
        <v>32</v>
      </c>
      <c r="U2651" s="4">
        <v>11</v>
      </c>
      <c r="V2651" s="4">
        <v>7</v>
      </c>
      <c r="W2651" s="4">
        <v>126</v>
      </c>
      <c r="X2651" s="4">
        <v>1</v>
      </c>
      <c r="Y2651" s="27">
        <v>134</v>
      </c>
    </row>
    <row r="2652" spans="2:25" x14ac:dyDescent="0.25">
      <c r="C2652" s="112"/>
      <c r="D2652" s="109"/>
      <c r="E2652" s="9" t="s">
        <v>27</v>
      </c>
      <c r="F2652" s="12"/>
      <c r="G2652" s="8">
        <v>267</v>
      </c>
      <c r="H2652" s="16">
        <v>23</v>
      </c>
      <c r="I2652" s="1">
        <v>15</v>
      </c>
      <c r="J2652" s="1">
        <v>26</v>
      </c>
      <c r="K2652" s="1">
        <v>11</v>
      </c>
      <c r="L2652" s="1">
        <v>4</v>
      </c>
      <c r="M2652" s="1">
        <v>21</v>
      </c>
      <c r="N2652" s="1">
        <v>24</v>
      </c>
      <c r="O2652" s="1">
        <v>40</v>
      </c>
      <c r="P2652" s="1">
        <v>11</v>
      </c>
      <c r="Q2652" s="1">
        <v>2</v>
      </c>
      <c r="R2652" s="1">
        <v>9</v>
      </c>
      <c r="S2652" s="1">
        <v>8</v>
      </c>
      <c r="T2652" s="1">
        <v>27</v>
      </c>
      <c r="U2652" s="1">
        <v>9</v>
      </c>
      <c r="V2652" s="1">
        <v>5</v>
      </c>
      <c r="W2652" s="1">
        <v>160</v>
      </c>
      <c r="X2652" s="1">
        <v>0</v>
      </c>
      <c r="Y2652" s="18">
        <v>107</v>
      </c>
    </row>
    <row r="2653" spans="2:25" x14ac:dyDescent="0.25">
      <c r="C2653" s="112"/>
      <c r="D2653" s="109"/>
      <c r="E2653" s="9" t="s">
        <v>28</v>
      </c>
      <c r="F2653" s="12"/>
      <c r="G2653" s="8">
        <v>261</v>
      </c>
      <c r="H2653" s="16">
        <v>20</v>
      </c>
      <c r="I2653" s="1">
        <v>15</v>
      </c>
      <c r="J2653" s="1">
        <v>11</v>
      </c>
      <c r="K2653" s="1">
        <v>12</v>
      </c>
      <c r="L2653" s="1">
        <v>4</v>
      </c>
      <c r="M2653" s="1">
        <v>14</v>
      </c>
      <c r="N2653" s="1">
        <v>19</v>
      </c>
      <c r="O2653" s="1">
        <v>38</v>
      </c>
      <c r="P2653" s="1">
        <v>11</v>
      </c>
      <c r="Q2653" s="1">
        <v>5</v>
      </c>
      <c r="R2653" s="1">
        <v>6</v>
      </c>
      <c r="S2653" s="1">
        <v>10</v>
      </c>
      <c r="T2653" s="1">
        <v>27</v>
      </c>
      <c r="U2653" s="1">
        <v>6</v>
      </c>
      <c r="V2653" s="1">
        <v>7</v>
      </c>
      <c r="W2653" s="1">
        <v>170</v>
      </c>
      <c r="X2653" s="1">
        <v>1</v>
      </c>
      <c r="Y2653" s="18">
        <v>90</v>
      </c>
    </row>
    <row r="2654" spans="2:25" x14ac:dyDescent="0.25">
      <c r="C2654" s="112"/>
      <c r="D2654" s="109"/>
      <c r="E2654" s="9" t="s">
        <v>29</v>
      </c>
      <c r="F2654" s="12"/>
      <c r="G2654" s="8">
        <v>195</v>
      </c>
      <c r="H2654" s="16">
        <v>12</v>
      </c>
      <c r="I2654" s="1">
        <v>5</v>
      </c>
      <c r="J2654" s="1">
        <v>10</v>
      </c>
      <c r="K2654" s="1">
        <v>9</v>
      </c>
      <c r="L2654" s="1">
        <v>2</v>
      </c>
      <c r="M2654" s="1">
        <v>12</v>
      </c>
      <c r="N2654" s="1">
        <v>11</v>
      </c>
      <c r="O2654" s="1">
        <v>22</v>
      </c>
      <c r="P2654" s="1">
        <v>4</v>
      </c>
      <c r="Q2654" s="1">
        <v>2</v>
      </c>
      <c r="R2654" s="1">
        <v>5</v>
      </c>
      <c r="S2654" s="1">
        <v>5</v>
      </c>
      <c r="T2654" s="1">
        <v>9</v>
      </c>
      <c r="U2654" s="1">
        <v>1</v>
      </c>
      <c r="V2654" s="1">
        <v>3</v>
      </c>
      <c r="W2654" s="1">
        <v>136</v>
      </c>
      <c r="X2654" s="1">
        <v>0</v>
      </c>
      <c r="Y2654" s="18">
        <v>59</v>
      </c>
    </row>
    <row r="2655" spans="2:25" x14ac:dyDescent="0.25">
      <c r="C2655" s="112"/>
      <c r="D2655" s="109"/>
      <c r="E2655" s="9" t="s">
        <v>30</v>
      </c>
      <c r="F2655" s="12"/>
      <c r="G2655" s="8">
        <v>120</v>
      </c>
      <c r="H2655" s="16">
        <v>8</v>
      </c>
      <c r="I2655" s="1">
        <v>8</v>
      </c>
      <c r="J2655" s="1">
        <v>11</v>
      </c>
      <c r="K2655" s="1">
        <v>6</v>
      </c>
      <c r="L2655" s="1">
        <v>4</v>
      </c>
      <c r="M2655" s="1">
        <v>11</v>
      </c>
      <c r="N2655" s="1">
        <v>7</v>
      </c>
      <c r="O2655" s="1">
        <v>17</v>
      </c>
      <c r="P2655" s="1">
        <v>7</v>
      </c>
      <c r="Q2655" s="1">
        <v>2</v>
      </c>
      <c r="R2655" s="1">
        <v>3</v>
      </c>
      <c r="S2655" s="1">
        <v>4</v>
      </c>
      <c r="T2655" s="1">
        <v>7</v>
      </c>
      <c r="U2655" s="1">
        <v>3</v>
      </c>
      <c r="V2655" s="1">
        <v>3</v>
      </c>
      <c r="W2655" s="1">
        <v>71</v>
      </c>
      <c r="X2655" s="1">
        <v>1</v>
      </c>
      <c r="Y2655" s="18">
        <v>48</v>
      </c>
    </row>
    <row r="2656" spans="2:25" x14ac:dyDescent="0.25">
      <c r="C2656" s="112"/>
      <c r="D2656" s="109"/>
      <c r="E2656" s="9" t="s">
        <v>31</v>
      </c>
      <c r="F2656" s="12"/>
      <c r="G2656" s="8">
        <v>843</v>
      </c>
      <c r="H2656" s="16">
        <v>63</v>
      </c>
      <c r="I2656" s="1">
        <v>43</v>
      </c>
      <c r="J2656" s="1">
        <v>58</v>
      </c>
      <c r="K2656" s="1">
        <v>38</v>
      </c>
      <c r="L2656" s="1">
        <v>14</v>
      </c>
      <c r="M2656" s="1">
        <v>58</v>
      </c>
      <c r="N2656" s="1">
        <v>61</v>
      </c>
      <c r="O2656" s="1">
        <v>117</v>
      </c>
      <c r="P2656" s="1">
        <v>33</v>
      </c>
      <c r="Q2656" s="1">
        <v>11</v>
      </c>
      <c r="R2656" s="1">
        <v>23</v>
      </c>
      <c r="S2656" s="1">
        <v>27</v>
      </c>
      <c r="T2656" s="1">
        <v>70</v>
      </c>
      <c r="U2656" s="1">
        <v>19</v>
      </c>
      <c r="V2656" s="1">
        <v>18</v>
      </c>
      <c r="W2656" s="1">
        <v>537</v>
      </c>
      <c r="X2656" s="1">
        <v>2</v>
      </c>
      <c r="Y2656" s="18">
        <v>304</v>
      </c>
    </row>
    <row r="2657" spans="3:25" x14ac:dyDescent="0.25">
      <c r="C2657" s="112"/>
      <c r="D2657" s="109"/>
      <c r="E2657" s="9" t="s">
        <v>32</v>
      </c>
      <c r="F2657" s="12"/>
      <c r="G2657" s="8">
        <v>315</v>
      </c>
      <c r="H2657" s="16">
        <v>20</v>
      </c>
      <c r="I2657" s="1">
        <v>13</v>
      </c>
      <c r="J2657" s="1">
        <v>21</v>
      </c>
      <c r="K2657" s="1">
        <v>15</v>
      </c>
      <c r="L2657" s="1">
        <v>6</v>
      </c>
      <c r="M2657" s="1">
        <v>23</v>
      </c>
      <c r="N2657" s="1">
        <v>18</v>
      </c>
      <c r="O2657" s="1">
        <v>39</v>
      </c>
      <c r="P2657" s="1">
        <v>11</v>
      </c>
      <c r="Q2657" s="1">
        <v>4</v>
      </c>
      <c r="R2657" s="1">
        <v>8</v>
      </c>
      <c r="S2657" s="1">
        <v>9</v>
      </c>
      <c r="T2657" s="1">
        <v>16</v>
      </c>
      <c r="U2657" s="1">
        <v>4</v>
      </c>
      <c r="V2657" s="1">
        <v>6</v>
      </c>
      <c r="W2657" s="1">
        <v>207</v>
      </c>
      <c r="X2657" s="1">
        <v>1</v>
      </c>
      <c r="Y2657" s="18">
        <v>107</v>
      </c>
    </row>
    <row r="2658" spans="3:25" x14ac:dyDescent="0.25">
      <c r="C2658" s="112"/>
      <c r="D2658" s="108" t="s">
        <v>22</v>
      </c>
      <c r="E2658" s="10" t="s">
        <v>26</v>
      </c>
      <c r="F2658" s="11"/>
      <c r="G2658" s="14">
        <v>120</v>
      </c>
      <c r="H2658" s="25">
        <v>10</v>
      </c>
      <c r="I2658" s="4">
        <v>7</v>
      </c>
      <c r="J2658" s="4">
        <v>11</v>
      </c>
      <c r="K2658" s="4">
        <v>3</v>
      </c>
      <c r="L2658" s="4">
        <v>4</v>
      </c>
      <c r="M2658" s="4">
        <v>5</v>
      </c>
      <c r="N2658" s="4">
        <v>18</v>
      </c>
      <c r="O2658" s="4">
        <v>19</v>
      </c>
      <c r="P2658" s="4">
        <v>5</v>
      </c>
      <c r="Q2658" s="4">
        <v>1</v>
      </c>
      <c r="R2658" s="4">
        <v>4</v>
      </c>
      <c r="S2658" s="4">
        <v>2</v>
      </c>
      <c r="T2658" s="4">
        <v>15</v>
      </c>
      <c r="U2658" s="4">
        <v>7</v>
      </c>
      <c r="V2658" s="4">
        <v>2</v>
      </c>
      <c r="W2658" s="4">
        <v>68</v>
      </c>
      <c r="X2658" s="4">
        <v>1</v>
      </c>
      <c r="Y2658" s="27">
        <v>51</v>
      </c>
    </row>
    <row r="2659" spans="3:25" x14ac:dyDescent="0.25">
      <c r="C2659" s="112"/>
      <c r="D2659" s="109"/>
      <c r="E2659" s="9" t="s">
        <v>27</v>
      </c>
      <c r="F2659" s="12"/>
      <c r="G2659" s="8">
        <v>159</v>
      </c>
      <c r="H2659" s="16">
        <v>16</v>
      </c>
      <c r="I2659" s="1">
        <v>7</v>
      </c>
      <c r="J2659" s="1">
        <v>14</v>
      </c>
      <c r="K2659" s="1">
        <v>6</v>
      </c>
      <c r="L2659" s="1">
        <v>2</v>
      </c>
      <c r="M2659" s="1">
        <v>11</v>
      </c>
      <c r="N2659" s="1">
        <v>12</v>
      </c>
      <c r="O2659" s="1">
        <v>23</v>
      </c>
      <c r="P2659" s="1">
        <v>9</v>
      </c>
      <c r="Q2659" s="1">
        <v>2</v>
      </c>
      <c r="R2659" s="1">
        <v>7</v>
      </c>
      <c r="S2659" s="1">
        <v>4</v>
      </c>
      <c r="T2659" s="1">
        <v>15</v>
      </c>
      <c r="U2659" s="1">
        <v>4</v>
      </c>
      <c r="V2659" s="1">
        <v>5</v>
      </c>
      <c r="W2659" s="1">
        <v>96</v>
      </c>
      <c r="X2659" s="1">
        <v>0</v>
      </c>
      <c r="Y2659" s="18">
        <v>63</v>
      </c>
    </row>
    <row r="2660" spans="3:25" x14ac:dyDescent="0.25">
      <c r="C2660" s="112"/>
      <c r="D2660" s="109"/>
      <c r="E2660" s="9" t="s">
        <v>28</v>
      </c>
      <c r="F2660" s="12"/>
      <c r="G2660" s="8">
        <v>113</v>
      </c>
      <c r="H2660" s="16">
        <v>8</v>
      </c>
      <c r="I2660" s="1">
        <v>6</v>
      </c>
      <c r="J2660" s="1">
        <v>5</v>
      </c>
      <c r="K2660" s="1">
        <v>5</v>
      </c>
      <c r="L2660" s="1">
        <v>0</v>
      </c>
      <c r="M2660" s="1">
        <v>2</v>
      </c>
      <c r="N2660" s="1">
        <v>6</v>
      </c>
      <c r="O2660" s="1">
        <v>15</v>
      </c>
      <c r="P2660" s="1">
        <v>6</v>
      </c>
      <c r="Q2660" s="1">
        <v>2</v>
      </c>
      <c r="R2660" s="1">
        <v>3</v>
      </c>
      <c r="S2660" s="1">
        <v>3</v>
      </c>
      <c r="T2660" s="1">
        <v>12</v>
      </c>
      <c r="U2660" s="1">
        <v>3</v>
      </c>
      <c r="V2660" s="1">
        <v>3</v>
      </c>
      <c r="W2660" s="1">
        <v>76</v>
      </c>
      <c r="X2660" s="1">
        <v>0</v>
      </c>
      <c r="Y2660" s="18">
        <v>37</v>
      </c>
    </row>
    <row r="2661" spans="3:25" x14ac:dyDescent="0.25">
      <c r="C2661" s="112"/>
      <c r="D2661" s="109"/>
      <c r="E2661" s="9" t="s">
        <v>29</v>
      </c>
      <c r="F2661" s="12"/>
      <c r="G2661" s="8">
        <v>94</v>
      </c>
      <c r="H2661" s="16">
        <v>7</v>
      </c>
      <c r="I2661" s="1">
        <v>3</v>
      </c>
      <c r="J2661" s="1">
        <v>5</v>
      </c>
      <c r="K2661" s="1">
        <v>3</v>
      </c>
      <c r="L2661" s="1">
        <v>0</v>
      </c>
      <c r="M2661" s="1">
        <v>6</v>
      </c>
      <c r="N2661" s="1">
        <v>8</v>
      </c>
      <c r="O2661" s="1">
        <v>9</v>
      </c>
      <c r="P2661" s="1">
        <v>2</v>
      </c>
      <c r="Q2661" s="1">
        <v>1</v>
      </c>
      <c r="R2661" s="1">
        <v>2</v>
      </c>
      <c r="S2661" s="1">
        <v>2</v>
      </c>
      <c r="T2661" s="1">
        <v>4</v>
      </c>
      <c r="U2661" s="1">
        <v>1</v>
      </c>
      <c r="V2661" s="1">
        <v>2</v>
      </c>
      <c r="W2661" s="1">
        <v>64</v>
      </c>
      <c r="X2661" s="1">
        <v>0</v>
      </c>
      <c r="Y2661" s="18">
        <v>30</v>
      </c>
    </row>
    <row r="2662" spans="3:25" x14ac:dyDescent="0.25">
      <c r="C2662" s="112"/>
      <c r="D2662" s="109"/>
      <c r="E2662" s="9" t="s">
        <v>30</v>
      </c>
      <c r="F2662" s="12"/>
      <c r="G2662" s="8">
        <v>57</v>
      </c>
      <c r="H2662" s="16">
        <v>4</v>
      </c>
      <c r="I2662" s="1">
        <v>2</v>
      </c>
      <c r="J2662" s="1">
        <v>7</v>
      </c>
      <c r="K2662" s="1">
        <v>3</v>
      </c>
      <c r="L2662" s="1">
        <v>0</v>
      </c>
      <c r="M2662" s="1">
        <v>7</v>
      </c>
      <c r="N2662" s="1">
        <v>4</v>
      </c>
      <c r="O2662" s="1">
        <v>9</v>
      </c>
      <c r="P2662" s="1">
        <v>4</v>
      </c>
      <c r="Q2662" s="1">
        <v>1</v>
      </c>
      <c r="R2662" s="1">
        <v>2</v>
      </c>
      <c r="S2662" s="1">
        <v>1</v>
      </c>
      <c r="T2662" s="1">
        <v>3</v>
      </c>
      <c r="U2662" s="1">
        <v>1</v>
      </c>
      <c r="V2662" s="1">
        <v>2</v>
      </c>
      <c r="W2662" s="1">
        <v>34</v>
      </c>
      <c r="X2662" s="1">
        <v>0</v>
      </c>
      <c r="Y2662" s="18">
        <v>23</v>
      </c>
    </row>
    <row r="2663" spans="3:25" x14ac:dyDescent="0.25">
      <c r="C2663" s="112"/>
      <c r="D2663" s="109"/>
      <c r="E2663" s="9" t="s">
        <v>31</v>
      </c>
      <c r="F2663" s="12"/>
      <c r="G2663" s="8">
        <v>423</v>
      </c>
      <c r="H2663" s="16">
        <v>35</v>
      </c>
      <c r="I2663" s="1">
        <v>18</v>
      </c>
      <c r="J2663" s="1">
        <v>31</v>
      </c>
      <c r="K2663" s="1">
        <v>17</v>
      </c>
      <c r="L2663" s="1">
        <v>2</v>
      </c>
      <c r="M2663" s="1">
        <v>26</v>
      </c>
      <c r="N2663" s="1">
        <v>30</v>
      </c>
      <c r="O2663" s="1">
        <v>56</v>
      </c>
      <c r="P2663" s="1">
        <v>21</v>
      </c>
      <c r="Q2663" s="1">
        <v>6</v>
      </c>
      <c r="R2663" s="1">
        <v>14</v>
      </c>
      <c r="S2663" s="1">
        <v>10</v>
      </c>
      <c r="T2663" s="1">
        <v>34</v>
      </c>
      <c r="U2663" s="1">
        <v>9</v>
      </c>
      <c r="V2663" s="1">
        <v>12</v>
      </c>
      <c r="W2663" s="1">
        <v>270</v>
      </c>
      <c r="X2663" s="1">
        <v>0</v>
      </c>
      <c r="Y2663" s="18">
        <v>153</v>
      </c>
    </row>
    <row r="2664" spans="3:25" x14ac:dyDescent="0.25">
      <c r="C2664" s="112"/>
      <c r="D2664" s="109"/>
      <c r="E2664" s="9" t="s">
        <v>32</v>
      </c>
      <c r="F2664" s="12"/>
      <c r="G2664" s="8">
        <v>151</v>
      </c>
      <c r="H2664" s="16">
        <v>11</v>
      </c>
      <c r="I2664" s="1">
        <v>5</v>
      </c>
      <c r="J2664" s="1">
        <v>12</v>
      </c>
      <c r="K2664" s="1">
        <v>6</v>
      </c>
      <c r="L2664" s="1">
        <v>0</v>
      </c>
      <c r="M2664" s="1">
        <v>13</v>
      </c>
      <c r="N2664" s="1">
        <v>12</v>
      </c>
      <c r="O2664" s="1">
        <v>18</v>
      </c>
      <c r="P2664" s="1">
        <v>6</v>
      </c>
      <c r="Q2664" s="1">
        <v>2</v>
      </c>
      <c r="R2664" s="1">
        <v>4</v>
      </c>
      <c r="S2664" s="1">
        <v>3</v>
      </c>
      <c r="T2664" s="1">
        <v>7</v>
      </c>
      <c r="U2664" s="1">
        <v>2</v>
      </c>
      <c r="V2664" s="1">
        <v>4</v>
      </c>
      <c r="W2664" s="1">
        <v>98</v>
      </c>
      <c r="X2664" s="1">
        <v>0</v>
      </c>
      <c r="Y2664" s="18">
        <v>53</v>
      </c>
    </row>
    <row r="2665" spans="3:25" x14ac:dyDescent="0.25">
      <c r="C2665" s="112"/>
      <c r="D2665" s="108" t="s">
        <v>23</v>
      </c>
      <c r="E2665" s="10" t="s">
        <v>26</v>
      </c>
      <c r="F2665" s="11"/>
      <c r="G2665" s="14">
        <v>141</v>
      </c>
      <c r="H2665" s="25">
        <v>21</v>
      </c>
      <c r="I2665" s="4">
        <v>12</v>
      </c>
      <c r="J2665" s="4">
        <v>9</v>
      </c>
      <c r="K2665" s="4">
        <v>8</v>
      </c>
      <c r="L2665" s="4">
        <v>12</v>
      </c>
      <c r="M2665" s="4">
        <v>13</v>
      </c>
      <c r="N2665" s="4">
        <v>14</v>
      </c>
      <c r="O2665" s="4">
        <v>32</v>
      </c>
      <c r="P2665" s="4">
        <v>14</v>
      </c>
      <c r="Q2665" s="4">
        <v>6</v>
      </c>
      <c r="R2665" s="4">
        <v>5</v>
      </c>
      <c r="S2665" s="4">
        <v>4</v>
      </c>
      <c r="T2665" s="4">
        <v>17</v>
      </c>
      <c r="U2665" s="4">
        <v>4</v>
      </c>
      <c r="V2665" s="4">
        <v>5</v>
      </c>
      <c r="W2665" s="4">
        <v>58</v>
      </c>
      <c r="X2665" s="4">
        <v>0</v>
      </c>
      <c r="Y2665" s="27">
        <v>83</v>
      </c>
    </row>
    <row r="2666" spans="3:25" x14ac:dyDescent="0.25">
      <c r="C2666" s="112"/>
      <c r="D2666" s="109"/>
      <c r="E2666" s="9" t="s">
        <v>27</v>
      </c>
      <c r="F2666" s="12"/>
      <c r="G2666" s="8">
        <v>108</v>
      </c>
      <c r="H2666" s="16">
        <v>7</v>
      </c>
      <c r="I2666" s="1">
        <v>8</v>
      </c>
      <c r="J2666" s="1">
        <v>12</v>
      </c>
      <c r="K2666" s="1">
        <v>5</v>
      </c>
      <c r="L2666" s="1">
        <v>2</v>
      </c>
      <c r="M2666" s="1">
        <v>10</v>
      </c>
      <c r="N2666" s="1">
        <v>12</v>
      </c>
      <c r="O2666" s="1">
        <v>17</v>
      </c>
      <c r="P2666" s="1">
        <v>2</v>
      </c>
      <c r="Q2666" s="1">
        <v>0</v>
      </c>
      <c r="R2666" s="1">
        <v>2</v>
      </c>
      <c r="S2666" s="1">
        <v>4</v>
      </c>
      <c r="T2666" s="1">
        <v>12</v>
      </c>
      <c r="U2666" s="1">
        <v>5</v>
      </c>
      <c r="V2666" s="1">
        <v>0</v>
      </c>
      <c r="W2666" s="1">
        <v>64</v>
      </c>
      <c r="X2666" s="1">
        <v>0</v>
      </c>
      <c r="Y2666" s="18">
        <v>44</v>
      </c>
    </row>
    <row r="2667" spans="3:25" x14ac:dyDescent="0.25">
      <c r="C2667" s="112"/>
      <c r="D2667" s="109"/>
      <c r="E2667" s="9" t="s">
        <v>28</v>
      </c>
      <c r="F2667" s="12"/>
      <c r="G2667" s="8">
        <v>148</v>
      </c>
      <c r="H2667" s="16">
        <v>12</v>
      </c>
      <c r="I2667" s="1">
        <v>9</v>
      </c>
      <c r="J2667" s="1">
        <v>6</v>
      </c>
      <c r="K2667" s="1">
        <v>7</v>
      </c>
      <c r="L2667" s="1">
        <v>4</v>
      </c>
      <c r="M2667" s="1">
        <v>12</v>
      </c>
      <c r="N2667" s="1">
        <v>13</v>
      </c>
      <c r="O2667" s="1">
        <v>23</v>
      </c>
      <c r="P2667" s="1">
        <v>5</v>
      </c>
      <c r="Q2667" s="1">
        <v>3</v>
      </c>
      <c r="R2667" s="1">
        <v>3</v>
      </c>
      <c r="S2667" s="1">
        <v>7</v>
      </c>
      <c r="T2667" s="1">
        <v>15</v>
      </c>
      <c r="U2667" s="1">
        <v>3</v>
      </c>
      <c r="V2667" s="1">
        <v>4</v>
      </c>
      <c r="W2667" s="1">
        <v>94</v>
      </c>
      <c r="X2667" s="1">
        <v>1</v>
      </c>
      <c r="Y2667" s="18">
        <v>53</v>
      </c>
    </row>
    <row r="2668" spans="3:25" x14ac:dyDescent="0.25">
      <c r="C2668" s="112"/>
      <c r="D2668" s="109"/>
      <c r="E2668" s="9" t="s">
        <v>29</v>
      </c>
      <c r="F2668" s="12"/>
      <c r="G2668" s="8">
        <v>101</v>
      </c>
      <c r="H2668" s="16">
        <v>5</v>
      </c>
      <c r="I2668" s="1">
        <v>2</v>
      </c>
      <c r="J2668" s="1">
        <v>5</v>
      </c>
      <c r="K2668" s="1">
        <v>6</v>
      </c>
      <c r="L2668" s="1">
        <v>2</v>
      </c>
      <c r="M2668" s="1">
        <v>6</v>
      </c>
      <c r="N2668" s="1">
        <v>3</v>
      </c>
      <c r="O2668" s="1">
        <v>13</v>
      </c>
      <c r="P2668" s="1">
        <v>2</v>
      </c>
      <c r="Q2668" s="1">
        <v>1</v>
      </c>
      <c r="R2668" s="1">
        <v>3</v>
      </c>
      <c r="S2668" s="1">
        <v>3</v>
      </c>
      <c r="T2668" s="1">
        <v>5</v>
      </c>
      <c r="U2668" s="1">
        <v>0</v>
      </c>
      <c r="V2668" s="1">
        <v>1</v>
      </c>
      <c r="W2668" s="1">
        <v>72</v>
      </c>
      <c r="X2668" s="1">
        <v>0</v>
      </c>
      <c r="Y2668" s="18">
        <v>29</v>
      </c>
    </row>
    <row r="2669" spans="3:25" x14ac:dyDescent="0.25">
      <c r="C2669" s="112"/>
      <c r="D2669" s="109"/>
      <c r="E2669" s="9" t="s">
        <v>30</v>
      </c>
      <c r="F2669" s="12"/>
      <c r="G2669" s="8">
        <v>63</v>
      </c>
      <c r="H2669" s="16">
        <v>4</v>
      </c>
      <c r="I2669" s="1">
        <v>6</v>
      </c>
      <c r="J2669" s="1">
        <v>4</v>
      </c>
      <c r="K2669" s="1">
        <v>3</v>
      </c>
      <c r="L2669" s="1">
        <v>4</v>
      </c>
      <c r="M2669" s="1">
        <v>4</v>
      </c>
      <c r="N2669" s="1">
        <v>3</v>
      </c>
      <c r="O2669" s="1">
        <v>8</v>
      </c>
      <c r="P2669" s="1">
        <v>3</v>
      </c>
      <c r="Q2669" s="1">
        <v>1</v>
      </c>
      <c r="R2669" s="1">
        <v>1</v>
      </c>
      <c r="S2669" s="1">
        <v>3</v>
      </c>
      <c r="T2669" s="1">
        <v>4</v>
      </c>
      <c r="U2669" s="1">
        <v>2</v>
      </c>
      <c r="V2669" s="1">
        <v>1</v>
      </c>
      <c r="W2669" s="1">
        <v>37</v>
      </c>
      <c r="X2669" s="1">
        <v>1</v>
      </c>
      <c r="Y2669" s="18">
        <v>25</v>
      </c>
    </row>
    <row r="2670" spans="3:25" x14ac:dyDescent="0.25">
      <c r="C2670" s="112"/>
      <c r="D2670" s="109"/>
      <c r="E2670" s="9" t="s">
        <v>31</v>
      </c>
      <c r="F2670" s="12"/>
      <c r="G2670" s="8">
        <v>420</v>
      </c>
      <c r="H2670" s="16">
        <v>28</v>
      </c>
      <c r="I2670" s="1">
        <v>25</v>
      </c>
      <c r="J2670" s="1">
        <v>27</v>
      </c>
      <c r="K2670" s="1">
        <v>21</v>
      </c>
      <c r="L2670" s="1">
        <v>12</v>
      </c>
      <c r="M2670" s="1">
        <v>32</v>
      </c>
      <c r="N2670" s="1">
        <v>31</v>
      </c>
      <c r="O2670" s="1">
        <v>61</v>
      </c>
      <c r="P2670" s="1">
        <v>12</v>
      </c>
      <c r="Q2670" s="1">
        <v>5</v>
      </c>
      <c r="R2670" s="1">
        <v>9</v>
      </c>
      <c r="S2670" s="1">
        <v>17</v>
      </c>
      <c r="T2670" s="1">
        <v>36</v>
      </c>
      <c r="U2670" s="1">
        <v>10</v>
      </c>
      <c r="V2670" s="1">
        <v>6</v>
      </c>
      <c r="W2670" s="1">
        <v>267</v>
      </c>
      <c r="X2670" s="1">
        <v>2</v>
      </c>
      <c r="Y2670" s="18">
        <v>151</v>
      </c>
    </row>
    <row r="2671" spans="3:25" x14ac:dyDescent="0.25">
      <c r="C2671" s="112"/>
      <c r="D2671" s="109"/>
      <c r="E2671" s="9" t="s">
        <v>32</v>
      </c>
      <c r="F2671" s="12"/>
      <c r="G2671" s="8">
        <v>164</v>
      </c>
      <c r="H2671" s="16">
        <v>9</v>
      </c>
      <c r="I2671" s="1">
        <v>8</v>
      </c>
      <c r="J2671" s="1">
        <v>9</v>
      </c>
      <c r="K2671" s="1">
        <v>9</v>
      </c>
      <c r="L2671" s="1">
        <v>6</v>
      </c>
      <c r="M2671" s="1">
        <v>10</v>
      </c>
      <c r="N2671" s="1">
        <v>6</v>
      </c>
      <c r="O2671" s="1">
        <v>21</v>
      </c>
      <c r="P2671" s="1">
        <v>5</v>
      </c>
      <c r="Q2671" s="1">
        <v>2</v>
      </c>
      <c r="R2671" s="1">
        <v>4</v>
      </c>
      <c r="S2671" s="1">
        <v>6</v>
      </c>
      <c r="T2671" s="1">
        <v>9</v>
      </c>
      <c r="U2671" s="1">
        <v>2</v>
      </c>
      <c r="V2671" s="1">
        <v>2</v>
      </c>
      <c r="W2671" s="1">
        <v>109</v>
      </c>
      <c r="X2671" s="1">
        <v>1</v>
      </c>
      <c r="Y2671" s="18">
        <v>54</v>
      </c>
    </row>
    <row r="2672" spans="3:25" ht="25.2" x14ac:dyDescent="0.25">
      <c r="C2672" s="108" t="s">
        <v>33</v>
      </c>
      <c r="D2672" s="108" t="s">
        <v>25</v>
      </c>
      <c r="E2672" s="10" t="s">
        <v>34</v>
      </c>
      <c r="F2672" s="11"/>
      <c r="G2672" s="14">
        <v>93</v>
      </c>
      <c r="H2672" s="25">
        <v>16</v>
      </c>
      <c r="I2672" s="4">
        <v>10</v>
      </c>
      <c r="J2672" s="4">
        <v>2</v>
      </c>
      <c r="K2672" s="4">
        <v>2</v>
      </c>
      <c r="L2672" s="4">
        <v>4</v>
      </c>
      <c r="M2672" s="4">
        <v>5</v>
      </c>
      <c r="N2672" s="4">
        <v>8</v>
      </c>
      <c r="O2672" s="4">
        <v>14</v>
      </c>
      <c r="P2672" s="4">
        <v>11</v>
      </c>
      <c r="Q2672" s="4">
        <v>2</v>
      </c>
      <c r="R2672" s="4">
        <v>5</v>
      </c>
      <c r="S2672" s="4">
        <v>3</v>
      </c>
      <c r="T2672" s="4">
        <v>11</v>
      </c>
      <c r="U2672" s="4">
        <v>4</v>
      </c>
      <c r="V2672" s="4">
        <v>3</v>
      </c>
      <c r="W2672" s="4">
        <v>47</v>
      </c>
      <c r="X2672" s="4">
        <v>0</v>
      </c>
      <c r="Y2672" s="27">
        <v>46</v>
      </c>
    </row>
    <row r="2673" spans="3:25" ht="25.2" x14ac:dyDescent="0.25">
      <c r="C2673" s="112"/>
      <c r="D2673" s="109"/>
      <c r="E2673" s="9" t="s">
        <v>35</v>
      </c>
      <c r="F2673" s="12"/>
      <c r="G2673" s="8">
        <v>623</v>
      </c>
      <c r="H2673" s="16">
        <v>37</v>
      </c>
      <c r="I2673" s="1">
        <v>21</v>
      </c>
      <c r="J2673" s="1">
        <v>49</v>
      </c>
      <c r="K2673" s="1">
        <v>26</v>
      </c>
      <c r="L2673" s="1">
        <v>10</v>
      </c>
      <c r="M2673" s="1">
        <v>41</v>
      </c>
      <c r="N2673" s="1">
        <v>36</v>
      </c>
      <c r="O2673" s="1">
        <v>75</v>
      </c>
      <c r="P2673" s="1">
        <v>18</v>
      </c>
      <c r="Q2673" s="1">
        <v>6</v>
      </c>
      <c r="R2673" s="1">
        <v>12</v>
      </c>
      <c r="S2673" s="1">
        <v>17</v>
      </c>
      <c r="T2673" s="1">
        <v>46</v>
      </c>
      <c r="U2673" s="1">
        <v>12</v>
      </c>
      <c r="V2673" s="1">
        <v>12</v>
      </c>
      <c r="W2673" s="1">
        <v>420</v>
      </c>
      <c r="X2673" s="1">
        <v>2</v>
      </c>
      <c r="Y2673" s="18">
        <v>201</v>
      </c>
    </row>
    <row r="2674" spans="3:25" ht="25.2" x14ac:dyDescent="0.25">
      <c r="C2674" s="112"/>
      <c r="D2674" s="109"/>
      <c r="E2674" s="9" t="s">
        <v>36</v>
      </c>
      <c r="F2674" s="12"/>
      <c r="G2674" s="8">
        <v>207</v>
      </c>
      <c r="H2674" s="16">
        <v>32</v>
      </c>
      <c r="I2674" s="1">
        <v>20</v>
      </c>
      <c r="J2674" s="1">
        <v>14</v>
      </c>
      <c r="K2674" s="1">
        <v>11</v>
      </c>
      <c r="L2674" s="1">
        <v>8</v>
      </c>
      <c r="M2674" s="1">
        <v>19</v>
      </c>
      <c r="N2674" s="1">
        <v>26</v>
      </c>
      <c r="O2674" s="1">
        <v>39</v>
      </c>
      <c r="P2674" s="1">
        <v>12</v>
      </c>
      <c r="Q2674" s="1">
        <v>5</v>
      </c>
      <c r="R2674" s="1">
        <v>9</v>
      </c>
      <c r="S2674" s="1">
        <v>5</v>
      </c>
      <c r="T2674" s="1">
        <v>26</v>
      </c>
      <c r="U2674" s="1">
        <v>8</v>
      </c>
      <c r="V2674" s="1">
        <v>6</v>
      </c>
      <c r="W2674" s="1">
        <v>103</v>
      </c>
      <c r="X2674" s="1">
        <v>0</v>
      </c>
      <c r="Y2674" s="18">
        <v>104</v>
      </c>
    </row>
    <row r="2675" spans="3:25" ht="25.2" x14ac:dyDescent="0.25">
      <c r="C2675" s="112"/>
      <c r="D2675" s="109"/>
      <c r="E2675" s="9" t="s">
        <v>37</v>
      </c>
      <c r="F2675" s="12"/>
      <c r="G2675" s="8">
        <v>178</v>
      </c>
      <c r="H2675" s="16">
        <v>9</v>
      </c>
      <c r="I2675" s="1">
        <v>11</v>
      </c>
      <c r="J2675" s="1">
        <v>13</v>
      </c>
      <c r="K2675" s="1">
        <v>10</v>
      </c>
      <c r="L2675" s="1">
        <v>7</v>
      </c>
      <c r="M2675" s="1">
        <v>11</v>
      </c>
      <c r="N2675" s="1">
        <v>23</v>
      </c>
      <c r="O2675" s="1">
        <v>39</v>
      </c>
      <c r="P2675" s="1">
        <v>11</v>
      </c>
      <c r="Q2675" s="1">
        <v>4</v>
      </c>
      <c r="R2675" s="1">
        <v>6</v>
      </c>
      <c r="S2675" s="1">
        <v>8</v>
      </c>
      <c r="T2675" s="1">
        <v>19</v>
      </c>
      <c r="U2675" s="1">
        <v>6</v>
      </c>
      <c r="V2675" s="1">
        <v>4</v>
      </c>
      <c r="W2675" s="1">
        <v>92</v>
      </c>
      <c r="X2675" s="1">
        <v>1</v>
      </c>
      <c r="Y2675" s="18">
        <v>85</v>
      </c>
    </row>
    <row r="2676" spans="3:25" x14ac:dyDescent="0.25">
      <c r="C2676" s="112"/>
      <c r="D2676" s="109"/>
      <c r="E2676" s="9" t="s">
        <v>38</v>
      </c>
      <c r="F2676" s="12"/>
      <c r="G2676" s="13">
        <v>3</v>
      </c>
      <c r="H2676" s="24">
        <v>0</v>
      </c>
      <c r="I2676" s="3">
        <v>0</v>
      </c>
      <c r="J2676" s="3">
        <v>0</v>
      </c>
      <c r="K2676" s="3">
        <v>0</v>
      </c>
      <c r="L2676" s="3">
        <v>1</v>
      </c>
      <c r="M2676" s="3">
        <v>0</v>
      </c>
      <c r="N2676" s="3">
        <v>0</v>
      </c>
      <c r="O2676" s="3">
        <v>1</v>
      </c>
      <c r="P2676" s="3">
        <v>0</v>
      </c>
      <c r="Q2676" s="3">
        <v>1</v>
      </c>
      <c r="R2676" s="3">
        <v>0</v>
      </c>
      <c r="S2676" s="3">
        <v>0</v>
      </c>
      <c r="T2676" s="3">
        <v>0</v>
      </c>
      <c r="U2676" s="3">
        <v>0</v>
      </c>
      <c r="V2676" s="3">
        <v>0</v>
      </c>
      <c r="W2676" s="3">
        <v>1</v>
      </c>
      <c r="X2676" s="3">
        <v>0</v>
      </c>
      <c r="Y2676" s="26">
        <v>2</v>
      </c>
    </row>
    <row r="2677" spans="3:25" ht="25.2" x14ac:dyDescent="0.25">
      <c r="C2677" s="112"/>
      <c r="D2677" s="108" t="s">
        <v>22</v>
      </c>
      <c r="E2677" s="10" t="s">
        <v>34</v>
      </c>
      <c r="F2677" s="11"/>
      <c r="G2677" s="40">
        <v>48</v>
      </c>
      <c r="H2677" s="44">
        <v>8</v>
      </c>
      <c r="I2677" s="19">
        <v>4</v>
      </c>
      <c r="J2677" s="19">
        <v>1</v>
      </c>
      <c r="K2677" s="19">
        <v>2</v>
      </c>
      <c r="L2677" s="19">
        <v>0</v>
      </c>
      <c r="M2677" s="19">
        <v>2</v>
      </c>
      <c r="N2677" s="19">
        <v>6</v>
      </c>
      <c r="O2677" s="19">
        <v>9</v>
      </c>
      <c r="P2677" s="19">
        <v>8</v>
      </c>
      <c r="Q2677" s="19">
        <v>1</v>
      </c>
      <c r="R2677" s="19">
        <v>3</v>
      </c>
      <c r="S2677" s="19">
        <v>1</v>
      </c>
      <c r="T2677" s="19">
        <v>7</v>
      </c>
      <c r="U2677" s="19">
        <v>3</v>
      </c>
      <c r="V2677" s="19">
        <v>1</v>
      </c>
      <c r="W2677" s="19">
        <v>23</v>
      </c>
      <c r="X2677" s="19">
        <v>0</v>
      </c>
      <c r="Y2677" s="45">
        <v>25</v>
      </c>
    </row>
    <row r="2678" spans="3:25" ht="25.2" x14ac:dyDescent="0.25">
      <c r="C2678" s="112"/>
      <c r="D2678" s="109"/>
      <c r="E2678" s="9" t="s">
        <v>35</v>
      </c>
      <c r="F2678" s="12"/>
      <c r="G2678" s="8">
        <v>365</v>
      </c>
      <c r="H2678" s="16">
        <v>24</v>
      </c>
      <c r="I2678" s="1">
        <v>13</v>
      </c>
      <c r="J2678" s="1">
        <v>24</v>
      </c>
      <c r="K2678" s="1">
        <v>9</v>
      </c>
      <c r="L2678" s="1">
        <v>4</v>
      </c>
      <c r="M2678" s="1">
        <v>19</v>
      </c>
      <c r="N2678" s="1">
        <v>22</v>
      </c>
      <c r="O2678" s="1">
        <v>38</v>
      </c>
      <c r="P2678" s="1">
        <v>11</v>
      </c>
      <c r="Q2678" s="1">
        <v>5</v>
      </c>
      <c r="R2678" s="1">
        <v>9</v>
      </c>
      <c r="S2678" s="1">
        <v>11</v>
      </c>
      <c r="T2678" s="1">
        <v>30</v>
      </c>
      <c r="U2678" s="1">
        <v>10</v>
      </c>
      <c r="V2678" s="1">
        <v>8</v>
      </c>
      <c r="W2678" s="1">
        <v>253</v>
      </c>
      <c r="X2678" s="1">
        <v>1</v>
      </c>
      <c r="Y2678" s="18">
        <v>111</v>
      </c>
    </row>
    <row r="2679" spans="3:25" ht="25.2" x14ac:dyDescent="0.25">
      <c r="C2679" s="112"/>
      <c r="D2679" s="109"/>
      <c r="E2679" s="9" t="s">
        <v>36</v>
      </c>
      <c r="F2679" s="12"/>
      <c r="G2679" s="8">
        <v>80</v>
      </c>
      <c r="H2679" s="16">
        <v>11</v>
      </c>
      <c r="I2679" s="1">
        <v>6</v>
      </c>
      <c r="J2679" s="1">
        <v>9</v>
      </c>
      <c r="K2679" s="1">
        <v>6</v>
      </c>
      <c r="L2679" s="1">
        <v>2</v>
      </c>
      <c r="M2679" s="1">
        <v>6</v>
      </c>
      <c r="N2679" s="1">
        <v>15</v>
      </c>
      <c r="O2679" s="1">
        <v>17</v>
      </c>
      <c r="P2679" s="1">
        <v>4</v>
      </c>
      <c r="Q2679" s="1">
        <v>0</v>
      </c>
      <c r="R2679" s="1">
        <v>4</v>
      </c>
      <c r="S2679" s="1">
        <v>0</v>
      </c>
      <c r="T2679" s="1">
        <v>9</v>
      </c>
      <c r="U2679" s="1">
        <v>2</v>
      </c>
      <c r="V2679" s="1">
        <v>3</v>
      </c>
      <c r="W2679" s="1">
        <v>38</v>
      </c>
      <c r="X2679" s="1">
        <v>0</v>
      </c>
      <c r="Y2679" s="18">
        <v>42</v>
      </c>
    </row>
    <row r="2680" spans="3:25" ht="25.2" x14ac:dyDescent="0.25">
      <c r="C2680" s="112"/>
      <c r="D2680" s="109"/>
      <c r="E2680" s="9" t="s">
        <v>37</v>
      </c>
      <c r="F2680" s="12"/>
      <c r="G2680" s="13">
        <v>49</v>
      </c>
      <c r="H2680" s="24">
        <v>2</v>
      </c>
      <c r="I2680" s="3">
        <v>2</v>
      </c>
      <c r="J2680" s="3">
        <v>8</v>
      </c>
      <c r="K2680" s="3">
        <v>3</v>
      </c>
      <c r="L2680" s="3">
        <v>0</v>
      </c>
      <c r="M2680" s="3">
        <v>4</v>
      </c>
      <c r="N2680" s="3">
        <v>5</v>
      </c>
      <c r="O2680" s="3">
        <v>11</v>
      </c>
      <c r="P2680" s="3">
        <v>3</v>
      </c>
      <c r="Q2680" s="3">
        <v>1</v>
      </c>
      <c r="R2680" s="3">
        <v>2</v>
      </c>
      <c r="S2680" s="3">
        <v>0</v>
      </c>
      <c r="T2680" s="3">
        <v>3</v>
      </c>
      <c r="U2680" s="3">
        <v>1</v>
      </c>
      <c r="V2680" s="3">
        <v>2</v>
      </c>
      <c r="W2680" s="3">
        <v>23</v>
      </c>
      <c r="X2680" s="3">
        <v>0</v>
      </c>
      <c r="Y2680" s="26">
        <v>26</v>
      </c>
    </row>
    <row r="2681" spans="3:25" x14ac:dyDescent="0.25">
      <c r="C2681" s="112"/>
      <c r="D2681" s="109"/>
      <c r="E2681" s="9" t="s">
        <v>38</v>
      </c>
      <c r="F2681" s="12"/>
      <c r="G2681" s="13">
        <v>1</v>
      </c>
      <c r="H2681" s="24">
        <v>0</v>
      </c>
      <c r="I2681" s="3">
        <v>0</v>
      </c>
      <c r="J2681" s="3">
        <v>0</v>
      </c>
      <c r="K2681" s="3">
        <v>0</v>
      </c>
      <c r="L2681" s="3">
        <v>0</v>
      </c>
      <c r="M2681" s="3">
        <v>0</v>
      </c>
      <c r="N2681" s="3">
        <v>0</v>
      </c>
      <c r="O2681" s="3">
        <v>0</v>
      </c>
      <c r="P2681" s="3">
        <v>0</v>
      </c>
      <c r="Q2681" s="3">
        <v>0</v>
      </c>
      <c r="R2681" s="3">
        <v>0</v>
      </c>
      <c r="S2681" s="3">
        <v>0</v>
      </c>
      <c r="T2681" s="3">
        <v>0</v>
      </c>
      <c r="U2681" s="3">
        <v>0</v>
      </c>
      <c r="V2681" s="3">
        <v>0</v>
      </c>
      <c r="W2681" s="3">
        <v>1</v>
      </c>
      <c r="X2681" s="3">
        <v>0</v>
      </c>
      <c r="Y2681" s="26">
        <v>0</v>
      </c>
    </row>
    <row r="2682" spans="3:25" ht="25.2" x14ac:dyDescent="0.25">
      <c r="C2682" s="112"/>
      <c r="D2682" s="108" t="s">
        <v>23</v>
      </c>
      <c r="E2682" s="10" t="s">
        <v>34</v>
      </c>
      <c r="F2682" s="11"/>
      <c r="G2682" s="40">
        <v>45</v>
      </c>
      <c r="H2682" s="44">
        <v>8</v>
      </c>
      <c r="I2682" s="19">
        <v>6</v>
      </c>
      <c r="J2682" s="19">
        <v>1</v>
      </c>
      <c r="K2682" s="19">
        <v>0</v>
      </c>
      <c r="L2682" s="19">
        <v>4</v>
      </c>
      <c r="M2682" s="19">
        <v>3</v>
      </c>
      <c r="N2682" s="19">
        <v>2</v>
      </c>
      <c r="O2682" s="19">
        <v>5</v>
      </c>
      <c r="P2682" s="19">
        <v>3</v>
      </c>
      <c r="Q2682" s="19">
        <v>1</v>
      </c>
      <c r="R2682" s="19">
        <v>2</v>
      </c>
      <c r="S2682" s="19">
        <v>2</v>
      </c>
      <c r="T2682" s="19">
        <v>4</v>
      </c>
      <c r="U2682" s="19">
        <v>1</v>
      </c>
      <c r="V2682" s="19">
        <v>2</v>
      </c>
      <c r="W2682" s="19">
        <v>24</v>
      </c>
      <c r="X2682" s="19">
        <v>0</v>
      </c>
      <c r="Y2682" s="45">
        <v>21</v>
      </c>
    </row>
    <row r="2683" spans="3:25" ht="25.2" x14ac:dyDescent="0.25">
      <c r="C2683" s="112"/>
      <c r="D2683" s="109"/>
      <c r="E2683" s="9" t="s">
        <v>35</v>
      </c>
      <c r="F2683" s="12"/>
      <c r="G2683" s="8">
        <v>258</v>
      </c>
      <c r="H2683" s="16">
        <v>13</v>
      </c>
      <c r="I2683" s="1">
        <v>8</v>
      </c>
      <c r="J2683" s="1">
        <v>25</v>
      </c>
      <c r="K2683" s="1">
        <v>17</v>
      </c>
      <c r="L2683" s="1">
        <v>6</v>
      </c>
      <c r="M2683" s="1">
        <v>22</v>
      </c>
      <c r="N2683" s="1">
        <v>14</v>
      </c>
      <c r="O2683" s="1">
        <v>37</v>
      </c>
      <c r="P2683" s="1">
        <v>7</v>
      </c>
      <c r="Q2683" s="1">
        <v>1</v>
      </c>
      <c r="R2683" s="1">
        <v>3</v>
      </c>
      <c r="S2683" s="1">
        <v>6</v>
      </c>
      <c r="T2683" s="1">
        <v>16</v>
      </c>
      <c r="U2683" s="1">
        <v>2</v>
      </c>
      <c r="V2683" s="1">
        <v>4</v>
      </c>
      <c r="W2683" s="1">
        <v>167</v>
      </c>
      <c r="X2683" s="1">
        <v>1</v>
      </c>
      <c r="Y2683" s="18">
        <v>90</v>
      </c>
    </row>
    <row r="2684" spans="3:25" ht="25.2" x14ac:dyDescent="0.25">
      <c r="C2684" s="112"/>
      <c r="D2684" s="109"/>
      <c r="E2684" s="9" t="s">
        <v>36</v>
      </c>
      <c r="F2684" s="12"/>
      <c r="G2684" s="8">
        <v>127</v>
      </c>
      <c r="H2684" s="16">
        <v>21</v>
      </c>
      <c r="I2684" s="1">
        <v>14</v>
      </c>
      <c r="J2684" s="1">
        <v>5</v>
      </c>
      <c r="K2684" s="1">
        <v>5</v>
      </c>
      <c r="L2684" s="1">
        <v>6</v>
      </c>
      <c r="M2684" s="1">
        <v>13</v>
      </c>
      <c r="N2684" s="1">
        <v>11</v>
      </c>
      <c r="O2684" s="1">
        <v>22</v>
      </c>
      <c r="P2684" s="1">
        <v>8</v>
      </c>
      <c r="Q2684" s="1">
        <v>5</v>
      </c>
      <c r="R2684" s="1">
        <v>5</v>
      </c>
      <c r="S2684" s="1">
        <v>5</v>
      </c>
      <c r="T2684" s="1">
        <v>17</v>
      </c>
      <c r="U2684" s="1">
        <v>6</v>
      </c>
      <c r="V2684" s="1">
        <v>3</v>
      </c>
      <c r="W2684" s="1">
        <v>65</v>
      </c>
      <c r="X2684" s="1">
        <v>0</v>
      </c>
      <c r="Y2684" s="18">
        <v>62</v>
      </c>
    </row>
    <row r="2685" spans="3:25" ht="25.2" x14ac:dyDescent="0.25">
      <c r="C2685" s="112"/>
      <c r="D2685" s="109"/>
      <c r="E2685" s="9" t="s">
        <v>37</v>
      </c>
      <c r="F2685" s="12"/>
      <c r="G2685" s="8">
        <v>129</v>
      </c>
      <c r="H2685" s="16">
        <v>7</v>
      </c>
      <c r="I2685" s="1">
        <v>9</v>
      </c>
      <c r="J2685" s="1">
        <v>5</v>
      </c>
      <c r="K2685" s="1">
        <v>7</v>
      </c>
      <c r="L2685" s="1">
        <v>7</v>
      </c>
      <c r="M2685" s="1">
        <v>7</v>
      </c>
      <c r="N2685" s="1">
        <v>18</v>
      </c>
      <c r="O2685" s="1">
        <v>28</v>
      </c>
      <c r="P2685" s="1">
        <v>8</v>
      </c>
      <c r="Q2685" s="1">
        <v>3</v>
      </c>
      <c r="R2685" s="1">
        <v>4</v>
      </c>
      <c r="S2685" s="1">
        <v>8</v>
      </c>
      <c r="T2685" s="1">
        <v>16</v>
      </c>
      <c r="U2685" s="1">
        <v>5</v>
      </c>
      <c r="V2685" s="1">
        <v>2</v>
      </c>
      <c r="W2685" s="1">
        <v>69</v>
      </c>
      <c r="X2685" s="1">
        <v>1</v>
      </c>
      <c r="Y2685" s="18">
        <v>59</v>
      </c>
    </row>
    <row r="2686" spans="3:25" x14ac:dyDescent="0.25">
      <c r="C2686" s="112"/>
      <c r="D2686" s="109"/>
      <c r="E2686" s="9" t="s">
        <v>38</v>
      </c>
      <c r="F2686" s="12"/>
      <c r="G2686" s="13">
        <v>2</v>
      </c>
      <c r="H2686" s="24">
        <v>0</v>
      </c>
      <c r="I2686" s="3">
        <v>0</v>
      </c>
      <c r="J2686" s="3">
        <v>0</v>
      </c>
      <c r="K2686" s="3">
        <v>0</v>
      </c>
      <c r="L2686" s="3">
        <v>1</v>
      </c>
      <c r="M2686" s="3">
        <v>0</v>
      </c>
      <c r="N2686" s="3">
        <v>0</v>
      </c>
      <c r="O2686" s="3">
        <v>1</v>
      </c>
      <c r="P2686" s="3">
        <v>0</v>
      </c>
      <c r="Q2686" s="3">
        <v>1</v>
      </c>
      <c r="R2686" s="3">
        <v>0</v>
      </c>
      <c r="S2686" s="3">
        <v>0</v>
      </c>
      <c r="T2686" s="3">
        <v>0</v>
      </c>
      <c r="U2686" s="3">
        <v>0</v>
      </c>
      <c r="V2686" s="3">
        <v>0</v>
      </c>
      <c r="W2686" s="3">
        <v>0</v>
      </c>
      <c r="X2686" s="3">
        <v>0</v>
      </c>
      <c r="Y2686" s="26">
        <v>2</v>
      </c>
    </row>
    <row r="2687" spans="3:25" ht="25.2" x14ac:dyDescent="0.25">
      <c r="C2687" s="108" t="s">
        <v>39</v>
      </c>
      <c r="D2687" s="108" t="s">
        <v>25</v>
      </c>
      <c r="E2687" s="10" t="s">
        <v>40</v>
      </c>
      <c r="F2687" s="11"/>
      <c r="G2687" s="14">
        <v>320</v>
      </c>
      <c r="H2687" s="25">
        <v>39</v>
      </c>
      <c r="I2687" s="4">
        <v>21</v>
      </c>
      <c r="J2687" s="4">
        <v>18</v>
      </c>
      <c r="K2687" s="4">
        <v>18</v>
      </c>
      <c r="L2687" s="4">
        <v>10</v>
      </c>
      <c r="M2687" s="4">
        <v>22</v>
      </c>
      <c r="N2687" s="4">
        <v>40</v>
      </c>
      <c r="O2687" s="4">
        <v>52</v>
      </c>
      <c r="P2687" s="4">
        <v>23</v>
      </c>
      <c r="Q2687" s="4">
        <v>10</v>
      </c>
      <c r="R2687" s="4">
        <v>12</v>
      </c>
      <c r="S2687" s="4">
        <v>10</v>
      </c>
      <c r="T2687" s="4">
        <v>38</v>
      </c>
      <c r="U2687" s="4">
        <v>6</v>
      </c>
      <c r="V2687" s="4">
        <v>8</v>
      </c>
      <c r="W2687" s="4">
        <v>176</v>
      </c>
      <c r="X2687" s="4">
        <v>0</v>
      </c>
      <c r="Y2687" s="27">
        <v>144</v>
      </c>
    </row>
    <row r="2688" spans="3:25" ht="25.2" x14ac:dyDescent="0.25">
      <c r="C2688" s="112"/>
      <c r="D2688" s="109"/>
      <c r="E2688" s="9" t="s">
        <v>41</v>
      </c>
      <c r="F2688" s="12"/>
      <c r="G2688" s="8">
        <v>604</v>
      </c>
      <c r="H2688" s="16">
        <v>35</v>
      </c>
      <c r="I2688" s="1">
        <v>20</v>
      </c>
      <c r="J2688" s="1">
        <v>49</v>
      </c>
      <c r="K2688" s="1">
        <v>27</v>
      </c>
      <c r="L2688" s="1">
        <v>8</v>
      </c>
      <c r="M2688" s="1">
        <v>40</v>
      </c>
      <c r="N2688" s="1">
        <v>34</v>
      </c>
      <c r="O2688" s="1">
        <v>73</v>
      </c>
      <c r="P2688" s="1">
        <v>16</v>
      </c>
      <c r="Q2688" s="1">
        <v>6</v>
      </c>
      <c r="R2688" s="1">
        <v>11</v>
      </c>
      <c r="S2688" s="1">
        <v>14</v>
      </c>
      <c r="T2688" s="1">
        <v>42</v>
      </c>
      <c r="U2688" s="1">
        <v>10</v>
      </c>
      <c r="V2688" s="1">
        <v>14</v>
      </c>
      <c r="W2688" s="1">
        <v>404</v>
      </c>
      <c r="X2688" s="1">
        <v>2</v>
      </c>
      <c r="Y2688" s="18">
        <v>198</v>
      </c>
    </row>
    <row r="2689" spans="3:25" x14ac:dyDescent="0.25">
      <c r="C2689" s="112"/>
      <c r="D2689" s="109"/>
      <c r="E2689" s="9" t="s">
        <v>42</v>
      </c>
      <c r="F2689" s="12"/>
      <c r="G2689" s="13">
        <v>20</v>
      </c>
      <c r="H2689" s="24">
        <v>4</v>
      </c>
      <c r="I2689" s="3">
        <v>4</v>
      </c>
      <c r="J2689" s="3">
        <v>1</v>
      </c>
      <c r="K2689" s="3">
        <v>0</v>
      </c>
      <c r="L2689" s="3">
        <v>2</v>
      </c>
      <c r="M2689" s="3">
        <v>2</v>
      </c>
      <c r="N2689" s="3">
        <v>2</v>
      </c>
      <c r="O2689" s="3">
        <v>4</v>
      </c>
      <c r="P2689" s="3">
        <v>0</v>
      </c>
      <c r="Q2689" s="3">
        <v>0</v>
      </c>
      <c r="R2689" s="3">
        <v>1</v>
      </c>
      <c r="S2689" s="3">
        <v>1</v>
      </c>
      <c r="T2689" s="3">
        <v>1</v>
      </c>
      <c r="U2689" s="3">
        <v>1</v>
      </c>
      <c r="V2689" s="3">
        <v>1</v>
      </c>
      <c r="W2689" s="3">
        <v>7</v>
      </c>
      <c r="X2689" s="3">
        <v>0</v>
      </c>
      <c r="Y2689" s="26">
        <v>13</v>
      </c>
    </row>
    <row r="2690" spans="3:25" x14ac:dyDescent="0.25">
      <c r="C2690" s="112"/>
      <c r="D2690" s="109"/>
      <c r="E2690" s="9" t="s">
        <v>43</v>
      </c>
      <c r="F2690" s="12"/>
      <c r="G2690" s="8">
        <v>162</v>
      </c>
      <c r="H2690" s="16">
        <v>13</v>
      </c>
      <c r="I2690" s="1">
        <v>18</v>
      </c>
      <c r="J2690" s="1">
        <v>9</v>
      </c>
      <c r="K2690" s="1">
        <v>4</v>
      </c>
      <c r="L2690" s="1">
        <v>5</v>
      </c>
      <c r="M2690" s="1">
        <v>13</v>
      </c>
      <c r="N2690" s="1">
        <v>15</v>
      </c>
      <c r="O2690" s="1">
        <v>37</v>
      </c>
      <c r="P2690" s="1">
        <v>5</v>
      </c>
      <c r="Q2690" s="1">
        <v>2</v>
      </c>
      <c r="R2690" s="1">
        <v>3</v>
      </c>
      <c r="S2690" s="1">
        <v>3</v>
      </c>
      <c r="T2690" s="1">
        <v>15</v>
      </c>
      <c r="U2690" s="1">
        <v>9</v>
      </c>
      <c r="V2690" s="1">
        <v>2</v>
      </c>
      <c r="W2690" s="1">
        <v>88</v>
      </c>
      <c r="X2690" s="1">
        <v>0</v>
      </c>
      <c r="Y2690" s="18">
        <v>74</v>
      </c>
    </row>
    <row r="2691" spans="3:25" x14ac:dyDescent="0.25">
      <c r="C2691" s="112"/>
      <c r="D2691" s="109"/>
      <c r="E2691" s="9" t="s">
        <v>44</v>
      </c>
      <c r="F2691" s="12"/>
      <c r="G2691" s="8">
        <v>50</v>
      </c>
      <c r="H2691" s="16">
        <v>8</v>
      </c>
      <c r="I2691" s="1">
        <v>6</v>
      </c>
      <c r="J2691" s="1">
        <v>3</v>
      </c>
      <c r="K2691" s="1">
        <v>2</v>
      </c>
      <c r="L2691" s="1">
        <v>3</v>
      </c>
      <c r="M2691" s="1">
        <v>10</v>
      </c>
      <c r="N2691" s="1">
        <v>5</v>
      </c>
      <c r="O2691" s="1">
        <v>14</v>
      </c>
      <c r="P2691" s="1">
        <v>3</v>
      </c>
      <c r="Q2691" s="1">
        <v>2</v>
      </c>
      <c r="R2691" s="1">
        <v>0</v>
      </c>
      <c r="S2691" s="1">
        <v>1</v>
      </c>
      <c r="T2691" s="1">
        <v>4</v>
      </c>
      <c r="U2691" s="1">
        <v>1</v>
      </c>
      <c r="V2691" s="1">
        <v>0</v>
      </c>
      <c r="W2691" s="1">
        <v>20</v>
      </c>
      <c r="X2691" s="1">
        <v>1</v>
      </c>
      <c r="Y2691" s="18">
        <v>29</v>
      </c>
    </row>
    <row r="2692" spans="3:25" ht="25.2" x14ac:dyDescent="0.25">
      <c r="C2692" s="112"/>
      <c r="D2692" s="109"/>
      <c r="E2692" s="9" t="s">
        <v>45</v>
      </c>
      <c r="F2692" s="12"/>
      <c r="G2692" s="8">
        <v>53</v>
      </c>
      <c r="H2692" s="16">
        <v>1</v>
      </c>
      <c r="I2692" s="1">
        <v>3</v>
      </c>
      <c r="J2692" s="1">
        <v>4</v>
      </c>
      <c r="K2692" s="1">
        <v>1</v>
      </c>
      <c r="L2692" s="1">
        <v>3</v>
      </c>
      <c r="M2692" s="1">
        <v>4</v>
      </c>
      <c r="N2692" s="1">
        <v>7</v>
      </c>
      <c r="O2692" s="1">
        <v>15</v>
      </c>
      <c r="P2692" s="1">
        <v>6</v>
      </c>
      <c r="Q2692" s="1">
        <v>1</v>
      </c>
      <c r="R2692" s="1">
        <v>4</v>
      </c>
      <c r="S2692" s="1">
        <v>3</v>
      </c>
      <c r="T2692" s="1">
        <v>5</v>
      </c>
      <c r="U2692" s="1">
        <v>3</v>
      </c>
      <c r="V2692" s="1">
        <v>1</v>
      </c>
      <c r="W2692" s="1">
        <v>25</v>
      </c>
      <c r="X2692" s="1">
        <v>0</v>
      </c>
      <c r="Y2692" s="18">
        <v>28</v>
      </c>
    </row>
    <row r="2693" spans="3:25" x14ac:dyDescent="0.25">
      <c r="C2693" s="112"/>
      <c r="D2693" s="109"/>
      <c r="E2693" s="9" t="s">
        <v>38</v>
      </c>
      <c r="F2693" s="12"/>
      <c r="G2693" s="13">
        <v>37</v>
      </c>
      <c r="H2693" s="24">
        <v>4</v>
      </c>
      <c r="I2693" s="3">
        <v>3</v>
      </c>
      <c r="J2693" s="3">
        <v>2</v>
      </c>
      <c r="K2693" s="3">
        <v>0</v>
      </c>
      <c r="L2693" s="3">
        <v>3</v>
      </c>
      <c r="M2693" s="3">
        <v>1</v>
      </c>
      <c r="N2693" s="3">
        <v>3</v>
      </c>
      <c r="O2693" s="3">
        <v>5</v>
      </c>
      <c r="P2693" s="3">
        <v>2</v>
      </c>
      <c r="Q2693" s="3">
        <v>1</v>
      </c>
      <c r="R2693" s="3">
        <v>3</v>
      </c>
      <c r="S2693" s="3">
        <v>2</v>
      </c>
      <c r="T2693" s="3">
        <v>8</v>
      </c>
      <c r="U2693" s="3">
        <v>3</v>
      </c>
      <c r="V2693" s="3">
        <v>0</v>
      </c>
      <c r="W2693" s="3">
        <v>20</v>
      </c>
      <c r="X2693" s="3">
        <v>0</v>
      </c>
      <c r="Y2693" s="26">
        <v>17</v>
      </c>
    </row>
    <row r="2694" spans="3:25" ht="25.2" x14ac:dyDescent="0.25">
      <c r="C2694" s="112"/>
      <c r="D2694" s="108" t="s">
        <v>22</v>
      </c>
      <c r="E2694" s="10" t="s">
        <v>40</v>
      </c>
      <c r="F2694" s="11"/>
      <c r="G2694" s="14">
        <v>118</v>
      </c>
      <c r="H2694" s="25">
        <v>15</v>
      </c>
      <c r="I2694" s="4">
        <v>8</v>
      </c>
      <c r="J2694" s="4">
        <v>11</v>
      </c>
      <c r="K2694" s="4">
        <v>9</v>
      </c>
      <c r="L2694" s="4">
        <v>1</v>
      </c>
      <c r="M2694" s="4">
        <v>7</v>
      </c>
      <c r="N2694" s="4">
        <v>17</v>
      </c>
      <c r="O2694" s="4">
        <v>23</v>
      </c>
      <c r="P2694" s="4">
        <v>10</v>
      </c>
      <c r="Q2694" s="4">
        <v>2</v>
      </c>
      <c r="R2694" s="4">
        <v>5</v>
      </c>
      <c r="S2694" s="4">
        <v>0</v>
      </c>
      <c r="T2694" s="4">
        <v>14</v>
      </c>
      <c r="U2694" s="4">
        <v>4</v>
      </c>
      <c r="V2694" s="4">
        <v>3</v>
      </c>
      <c r="W2694" s="4">
        <v>60</v>
      </c>
      <c r="X2694" s="4">
        <v>0</v>
      </c>
      <c r="Y2694" s="27">
        <v>58</v>
      </c>
    </row>
    <row r="2695" spans="3:25" ht="25.2" x14ac:dyDescent="0.25">
      <c r="C2695" s="112"/>
      <c r="D2695" s="109"/>
      <c r="E2695" s="9" t="s">
        <v>41</v>
      </c>
      <c r="F2695" s="12"/>
      <c r="G2695" s="8">
        <v>351</v>
      </c>
      <c r="H2695" s="16">
        <v>24</v>
      </c>
      <c r="I2695" s="1">
        <v>13</v>
      </c>
      <c r="J2695" s="1">
        <v>24</v>
      </c>
      <c r="K2695" s="1">
        <v>10</v>
      </c>
      <c r="L2695" s="1">
        <v>2</v>
      </c>
      <c r="M2695" s="1">
        <v>18</v>
      </c>
      <c r="N2695" s="1">
        <v>21</v>
      </c>
      <c r="O2695" s="1">
        <v>36</v>
      </c>
      <c r="P2695" s="1">
        <v>9</v>
      </c>
      <c r="Q2695" s="1">
        <v>5</v>
      </c>
      <c r="R2695" s="1">
        <v>9</v>
      </c>
      <c r="S2695" s="1">
        <v>9</v>
      </c>
      <c r="T2695" s="1">
        <v>25</v>
      </c>
      <c r="U2695" s="1">
        <v>8</v>
      </c>
      <c r="V2695" s="1">
        <v>10</v>
      </c>
      <c r="W2695" s="1">
        <v>242</v>
      </c>
      <c r="X2695" s="1">
        <v>1</v>
      </c>
      <c r="Y2695" s="18">
        <v>108</v>
      </c>
    </row>
    <row r="2696" spans="3:25" x14ac:dyDescent="0.25">
      <c r="C2696" s="112"/>
      <c r="D2696" s="109"/>
      <c r="E2696" s="9" t="s">
        <v>42</v>
      </c>
      <c r="F2696" s="12"/>
      <c r="G2696" s="13">
        <v>9</v>
      </c>
      <c r="H2696" s="24">
        <v>1</v>
      </c>
      <c r="I2696" s="3">
        <v>1</v>
      </c>
      <c r="J2696" s="3">
        <v>1</v>
      </c>
      <c r="K2696" s="3">
        <v>0</v>
      </c>
      <c r="L2696" s="3">
        <v>0</v>
      </c>
      <c r="M2696" s="3">
        <v>1</v>
      </c>
      <c r="N2696" s="3">
        <v>1</v>
      </c>
      <c r="O2696" s="3">
        <v>1</v>
      </c>
      <c r="P2696" s="3">
        <v>0</v>
      </c>
      <c r="Q2696" s="3">
        <v>0</v>
      </c>
      <c r="R2696" s="3">
        <v>0</v>
      </c>
      <c r="S2696" s="3">
        <v>1</v>
      </c>
      <c r="T2696" s="3">
        <v>1</v>
      </c>
      <c r="U2696" s="3">
        <v>0</v>
      </c>
      <c r="V2696" s="3">
        <v>1</v>
      </c>
      <c r="W2696" s="3">
        <v>3</v>
      </c>
      <c r="X2696" s="3">
        <v>0</v>
      </c>
      <c r="Y2696" s="26">
        <v>6</v>
      </c>
    </row>
    <row r="2697" spans="3:25" x14ac:dyDescent="0.25">
      <c r="C2697" s="112"/>
      <c r="D2697" s="109"/>
      <c r="E2697" s="9" t="s">
        <v>43</v>
      </c>
      <c r="F2697" s="12"/>
      <c r="G2697" s="8">
        <v>64</v>
      </c>
      <c r="H2697" s="16">
        <v>6</v>
      </c>
      <c r="I2697" s="1">
        <v>5</v>
      </c>
      <c r="J2697" s="1">
        <v>4</v>
      </c>
      <c r="K2697" s="1">
        <v>1</v>
      </c>
      <c r="L2697" s="1">
        <v>2</v>
      </c>
      <c r="M2697" s="1">
        <v>5</v>
      </c>
      <c r="N2697" s="1">
        <v>8</v>
      </c>
      <c r="O2697" s="1">
        <v>10</v>
      </c>
      <c r="P2697" s="1">
        <v>1</v>
      </c>
      <c r="Q2697" s="1">
        <v>1</v>
      </c>
      <c r="R2697" s="1">
        <v>1</v>
      </c>
      <c r="S2697" s="1">
        <v>0</v>
      </c>
      <c r="T2697" s="1">
        <v>4</v>
      </c>
      <c r="U2697" s="1">
        <v>3</v>
      </c>
      <c r="V2697" s="1">
        <v>1</v>
      </c>
      <c r="W2697" s="1">
        <v>40</v>
      </c>
      <c r="X2697" s="1">
        <v>0</v>
      </c>
      <c r="Y2697" s="18">
        <v>24</v>
      </c>
    </row>
    <row r="2698" spans="3:25" x14ac:dyDescent="0.25">
      <c r="C2698" s="112"/>
      <c r="D2698" s="109"/>
      <c r="E2698" s="9" t="s">
        <v>44</v>
      </c>
      <c r="F2698" s="12"/>
      <c r="G2698" s="13">
        <v>19</v>
      </c>
      <c r="H2698" s="24">
        <v>3</v>
      </c>
      <c r="I2698" s="3">
        <v>1</v>
      </c>
      <c r="J2698" s="3">
        <v>3</v>
      </c>
      <c r="K2698" s="3">
        <v>2</v>
      </c>
      <c r="L2698" s="3">
        <v>0</v>
      </c>
      <c r="M2698" s="3">
        <v>4</v>
      </c>
      <c r="N2698" s="3">
        <v>3</v>
      </c>
      <c r="O2698" s="3">
        <v>5</v>
      </c>
      <c r="P2698" s="3">
        <v>0</v>
      </c>
      <c r="Q2698" s="3">
        <v>1</v>
      </c>
      <c r="R2698" s="3">
        <v>0</v>
      </c>
      <c r="S2698" s="3">
        <v>0</v>
      </c>
      <c r="T2698" s="3">
        <v>1</v>
      </c>
      <c r="U2698" s="3">
        <v>0</v>
      </c>
      <c r="V2698" s="3">
        <v>0</v>
      </c>
      <c r="W2698" s="3">
        <v>8</v>
      </c>
      <c r="X2698" s="3">
        <v>0</v>
      </c>
      <c r="Y2698" s="26">
        <v>11</v>
      </c>
    </row>
    <row r="2699" spans="3:25" ht="25.2" x14ac:dyDescent="0.25">
      <c r="C2699" s="112"/>
      <c r="D2699" s="109"/>
      <c r="E2699" s="9" t="s">
        <v>45</v>
      </c>
      <c r="F2699" s="12"/>
      <c r="G2699" s="13">
        <v>30</v>
      </c>
      <c r="H2699" s="24">
        <v>0</v>
      </c>
      <c r="I2699" s="3">
        <v>0</v>
      </c>
      <c r="J2699" s="3">
        <v>2</v>
      </c>
      <c r="K2699" s="3">
        <v>0</v>
      </c>
      <c r="L2699" s="3">
        <v>0</v>
      </c>
      <c r="M2699" s="3">
        <v>3</v>
      </c>
      <c r="N2699" s="3">
        <v>4</v>
      </c>
      <c r="O2699" s="3">
        <v>9</v>
      </c>
      <c r="P2699" s="3">
        <v>4</v>
      </c>
      <c r="Q2699" s="3">
        <v>1</v>
      </c>
      <c r="R2699" s="3">
        <v>2</v>
      </c>
      <c r="S2699" s="3">
        <v>0</v>
      </c>
      <c r="T2699" s="3">
        <v>1</v>
      </c>
      <c r="U2699" s="3">
        <v>1</v>
      </c>
      <c r="V2699" s="3">
        <v>0</v>
      </c>
      <c r="W2699" s="3">
        <v>15</v>
      </c>
      <c r="X2699" s="3">
        <v>0</v>
      </c>
      <c r="Y2699" s="26">
        <v>15</v>
      </c>
    </row>
    <row r="2700" spans="3:25" x14ac:dyDescent="0.25">
      <c r="C2700" s="112"/>
      <c r="D2700" s="109"/>
      <c r="E2700" s="9" t="s">
        <v>38</v>
      </c>
      <c r="F2700" s="12"/>
      <c r="G2700" s="13">
        <v>23</v>
      </c>
      <c r="H2700" s="24">
        <v>2</v>
      </c>
      <c r="I2700" s="3">
        <v>2</v>
      </c>
      <c r="J2700" s="3">
        <v>2</v>
      </c>
      <c r="K2700" s="3">
        <v>0</v>
      </c>
      <c r="L2700" s="3">
        <v>2</v>
      </c>
      <c r="M2700" s="3">
        <v>1</v>
      </c>
      <c r="N2700" s="3">
        <v>3</v>
      </c>
      <c r="O2700" s="3">
        <v>3</v>
      </c>
      <c r="P2700" s="3">
        <v>2</v>
      </c>
      <c r="Q2700" s="3">
        <v>0</v>
      </c>
      <c r="R2700" s="3">
        <v>2</v>
      </c>
      <c r="S2700" s="3">
        <v>2</v>
      </c>
      <c r="T2700" s="3">
        <v>7</v>
      </c>
      <c r="U2700" s="3">
        <v>2</v>
      </c>
      <c r="V2700" s="3">
        <v>0</v>
      </c>
      <c r="W2700" s="3">
        <v>12</v>
      </c>
      <c r="X2700" s="3">
        <v>0</v>
      </c>
      <c r="Y2700" s="26">
        <v>11</v>
      </c>
    </row>
    <row r="2701" spans="3:25" ht="25.2" x14ac:dyDescent="0.25">
      <c r="C2701" s="112"/>
      <c r="D2701" s="108" t="s">
        <v>23</v>
      </c>
      <c r="E2701" s="10" t="s">
        <v>40</v>
      </c>
      <c r="F2701" s="11"/>
      <c r="G2701" s="14">
        <v>202</v>
      </c>
      <c r="H2701" s="25">
        <v>24</v>
      </c>
      <c r="I2701" s="4">
        <v>13</v>
      </c>
      <c r="J2701" s="4">
        <v>7</v>
      </c>
      <c r="K2701" s="4">
        <v>9</v>
      </c>
      <c r="L2701" s="4">
        <v>9</v>
      </c>
      <c r="M2701" s="4">
        <v>15</v>
      </c>
      <c r="N2701" s="4">
        <v>23</v>
      </c>
      <c r="O2701" s="4">
        <v>29</v>
      </c>
      <c r="P2701" s="4">
        <v>13</v>
      </c>
      <c r="Q2701" s="4">
        <v>8</v>
      </c>
      <c r="R2701" s="4">
        <v>7</v>
      </c>
      <c r="S2701" s="4">
        <v>10</v>
      </c>
      <c r="T2701" s="4">
        <v>24</v>
      </c>
      <c r="U2701" s="4">
        <v>2</v>
      </c>
      <c r="V2701" s="4">
        <v>5</v>
      </c>
      <c r="W2701" s="4">
        <v>116</v>
      </c>
      <c r="X2701" s="4">
        <v>0</v>
      </c>
      <c r="Y2701" s="27">
        <v>86</v>
      </c>
    </row>
    <row r="2702" spans="3:25" ht="25.2" x14ac:dyDescent="0.25">
      <c r="C2702" s="112"/>
      <c r="D2702" s="109"/>
      <c r="E2702" s="9" t="s">
        <v>41</v>
      </c>
      <c r="F2702" s="12"/>
      <c r="G2702" s="8">
        <v>253</v>
      </c>
      <c r="H2702" s="16">
        <v>11</v>
      </c>
      <c r="I2702" s="1">
        <v>7</v>
      </c>
      <c r="J2702" s="1">
        <v>25</v>
      </c>
      <c r="K2702" s="1">
        <v>17</v>
      </c>
      <c r="L2702" s="1">
        <v>6</v>
      </c>
      <c r="M2702" s="1">
        <v>22</v>
      </c>
      <c r="N2702" s="1">
        <v>13</v>
      </c>
      <c r="O2702" s="1">
        <v>37</v>
      </c>
      <c r="P2702" s="1">
        <v>7</v>
      </c>
      <c r="Q2702" s="1">
        <v>1</v>
      </c>
      <c r="R2702" s="1">
        <v>2</v>
      </c>
      <c r="S2702" s="1">
        <v>5</v>
      </c>
      <c r="T2702" s="1">
        <v>17</v>
      </c>
      <c r="U2702" s="1">
        <v>2</v>
      </c>
      <c r="V2702" s="1">
        <v>4</v>
      </c>
      <c r="W2702" s="1">
        <v>162</v>
      </c>
      <c r="X2702" s="1">
        <v>1</v>
      </c>
      <c r="Y2702" s="18">
        <v>90</v>
      </c>
    </row>
    <row r="2703" spans="3:25" x14ac:dyDescent="0.25">
      <c r="C2703" s="112"/>
      <c r="D2703" s="109"/>
      <c r="E2703" s="9" t="s">
        <v>42</v>
      </c>
      <c r="F2703" s="12"/>
      <c r="G2703" s="13">
        <v>11</v>
      </c>
      <c r="H2703" s="24">
        <v>3</v>
      </c>
      <c r="I2703" s="3">
        <v>3</v>
      </c>
      <c r="J2703" s="3">
        <v>0</v>
      </c>
      <c r="K2703" s="3">
        <v>0</v>
      </c>
      <c r="L2703" s="3">
        <v>2</v>
      </c>
      <c r="M2703" s="3">
        <v>1</v>
      </c>
      <c r="N2703" s="3">
        <v>1</v>
      </c>
      <c r="O2703" s="3">
        <v>3</v>
      </c>
      <c r="P2703" s="3">
        <v>0</v>
      </c>
      <c r="Q2703" s="3">
        <v>0</v>
      </c>
      <c r="R2703" s="3">
        <v>1</v>
      </c>
      <c r="S2703" s="3">
        <v>0</v>
      </c>
      <c r="T2703" s="3">
        <v>0</v>
      </c>
      <c r="U2703" s="3">
        <v>1</v>
      </c>
      <c r="V2703" s="3">
        <v>0</v>
      </c>
      <c r="W2703" s="3">
        <v>4</v>
      </c>
      <c r="X2703" s="3">
        <v>0</v>
      </c>
      <c r="Y2703" s="26">
        <v>7</v>
      </c>
    </row>
    <row r="2704" spans="3:25" x14ac:dyDescent="0.25">
      <c r="C2704" s="112"/>
      <c r="D2704" s="109"/>
      <c r="E2704" s="9" t="s">
        <v>43</v>
      </c>
      <c r="F2704" s="12"/>
      <c r="G2704" s="8">
        <v>98</v>
      </c>
      <c r="H2704" s="16">
        <v>7</v>
      </c>
      <c r="I2704" s="1">
        <v>13</v>
      </c>
      <c r="J2704" s="1">
        <v>5</v>
      </c>
      <c r="K2704" s="1">
        <v>3</v>
      </c>
      <c r="L2704" s="1">
        <v>3</v>
      </c>
      <c r="M2704" s="1">
        <v>8</v>
      </c>
      <c r="N2704" s="1">
        <v>7</v>
      </c>
      <c r="O2704" s="1">
        <v>27</v>
      </c>
      <c r="P2704" s="1">
        <v>4</v>
      </c>
      <c r="Q2704" s="1">
        <v>1</v>
      </c>
      <c r="R2704" s="1">
        <v>2</v>
      </c>
      <c r="S2704" s="1">
        <v>3</v>
      </c>
      <c r="T2704" s="1">
        <v>11</v>
      </c>
      <c r="U2704" s="1">
        <v>6</v>
      </c>
      <c r="V2704" s="1">
        <v>1</v>
      </c>
      <c r="W2704" s="1">
        <v>48</v>
      </c>
      <c r="X2704" s="1">
        <v>0</v>
      </c>
      <c r="Y2704" s="18">
        <v>50</v>
      </c>
    </row>
    <row r="2705" spans="3:25" x14ac:dyDescent="0.25">
      <c r="C2705" s="112"/>
      <c r="D2705" s="109"/>
      <c r="E2705" s="9" t="s">
        <v>44</v>
      </c>
      <c r="F2705" s="12"/>
      <c r="G2705" s="13">
        <v>31</v>
      </c>
      <c r="H2705" s="24">
        <v>5</v>
      </c>
      <c r="I2705" s="3">
        <v>5</v>
      </c>
      <c r="J2705" s="3">
        <v>0</v>
      </c>
      <c r="K2705" s="3">
        <v>0</v>
      </c>
      <c r="L2705" s="3">
        <v>3</v>
      </c>
      <c r="M2705" s="3">
        <v>6</v>
      </c>
      <c r="N2705" s="3">
        <v>2</v>
      </c>
      <c r="O2705" s="3">
        <v>9</v>
      </c>
      <c r="P2705" s="3">
        <v>3</v>
      </c>
      <c r="Q2705" s="3">
        <v>1</v>
      </c>
      <c r="R2705" s="3">
        <v>0</v>
      </c>
      <c r="S2705" s="3">
        <v>1</v>
      </c>
      <c r="T2705" s="3">
        <v>3</v>
      </c>
      <c r="U2705" s="3">
        <v>1</v>
      </c>
      <c r="V2705" s="3">
        <v>0</v>
      </c>
      <c r="W2705" s="3">
        <v>12</v>
      </c>
      <c r="X2705" s="3">
        <v>1</v>
      </c>
      <c r="Y2705" s="26">
        <v>18</v>
      </c>
    </row>
    <row r="2706" spans="3:25" ht="25.2" x14ac:dyDescent="0.25">
      <c r="C2706" s="112"/>
      <c r="D2706" s="109"/>
      <c r="E2706" s="9" t="s">
        <v>45</v>
      </c>
      <c r="F2706" s="12"/>
      <c r="G2706" s="13">
        <v>23</v>
      </c>
      <c r="H2706" s="24">
        <v>1</v>
      </c>
      <c r="I2706" s="3">
        <v>3</v>
      </c>
      <c r="J2706" s="3">
        <v>2</v>
      </c>
      <c r="K2706" s="3">
        <v>1</v>
      </c>
      <c r="L2706" s="3">
        <v>3</v>
      </c>
      <c r="M2706" s="3">
        <v>1</v>
      </c>
      <c r="N2706" s="3">
        <v>3</v>
      </c>
      <c r="O2706" s="3">
        <v>6</v>
      </c>
      <c r="P2706" s="3">
        <v>2</v>
      </c>
      <c r="Q2706" s="3">
        <v>0</v>
      </c>
      <c r="R2706" s="3">
        <v>2</v>
      </c>
      <c r="S2706" s="3">
        <v>3</v>
      </c>
      <c r="T2706" s="3">
        <v>4</v>
      </c>
      <c r="U2706" s="3">
        <v>2</v>
      </c>
      <c r="V2706" s="3">
        <v>1</v>
      </c>
      <c r="W2706" s="3">
        <v>10</v>
      </c>
      <c r="X2706" s="3">
        <v>0</v>
      </c>
      <c r="Y2706" s="26">
        <v>13</v>
      </c>
    </row>
    <row r="2707" spans="3:25" x14ac:dyDescent="0.25">
      <c r="C2707" s="112"/>
      <c r="D2707" s="109"/>
      <c r="E2707" s="9" t="s">
        <v>38</v>
      </c>
      <c r="F2707" s="12"/>
      <c r="G2707" s="13">
        <v>14</v>
      </c>
      <c r="H2707" s="24">
        <v>2</v>
      </c>
      <c r="I2707" s="3">
        <v>1</v>
      </c>
      <c r="J2707" s="3">
        <v>0</v>
      </c>
      <c r="K2707" s="3">
        <v>0</v>
      </c>
      <c r="L2707" s="3">
        <v>1</v>
      </c>
      <c r="M2707" s="3">
        <v>0</v>
      </c>
      <c r="N2707" s="3">
        <v>0</v>
      </c>
      <c r="O2707" s="3">
        <v>2</v>
      </c>
      <c r="P2707" s="3">
        <v>0</v>
      </c>
      <c r="Q2707" s="3">
        <v>1</v>
      </c>
      <c r="R2707" s="3">
        <v>1</v>
      </c>
      <c r="S2707" s="3">
        <v>0</v>
      </c>
      <c r="T2707" s="3">
        <v>1</v>
      </c>
      <c r="U2707" s="3">
        <v>1</v>
      </c>
      <c r="V2707" s="3">
        <v>0</v>
      </c>
      <c r="W2707" s="3">
        <v>8</v>
      </c>
      <c r="X2707" s="3">
        <v>0</v>
      </c>
      <c r="Y2707" s="26">
        <v>6</v>
      </c>
    </row>
    <row r="2708" spans="3:25" x14ac:dyDescent="0.25">
      <c r="C2708" s="108" t="s">
        <v>46</v>
      </c>
      <c r="D2708" s="106" t="s">
        <v>21</v>
      </c>
      <c r="E2708" s="10" t="s">
        <v>47</v>
      </c>
      <c r="F2708" s="11"/>
      <c r="G2708" s="14">
        <v>815</v>
      </c>
      <c r="H2708" s="25">
        <v>48</v>
      </c>
      <c r="I2708" s="4">
        <v>33</v>
      </c>
      <c r="J2708" s="4">
        <v>73</v>
      </c>
      <c r="K2708" s="4">
        <v>43</v>
      </c>
      <c r="L2708" s="4">
        <v>17</v>
      </c>
      <c r="M2708" s="4">
        <v>54</v>
      </c>
      <c r="N2708" s="4">
        <v>60</v>
      </c>
      <c r="O2708" s="4">
        <v>114</v>
      </c>
      <c r="P2708" s="4">
        <v>19</v>
      </c>
      <c r="Q2708" s="4">
        <v>7</v>
      </c>
      <c r="R2708" s="4">
        <v>16</v>
      </c>
      <c r="S2708" s="4">
        <v>20</v>
      </c>
      <c r="T2708" s="4">
        <v>68</v>
      </c>
      <c r="U2708" s="4">
        <v>14</v>
      </c>
      <c r="V2708" s="4">
        <v>13</v>
      </c>
      <c r="W2708" s="4">
        <v>525</v>
      </c>
      <c r="X2708" s="4">
        <v>3</v>
      </c>
      <c r="Y2708" s="27">
        <v>287</v>
      </c>
    </row>
    <row r="2709" spans="3:25" ht="25.2" x14ac:dyDescent="0.25">
      <c r="C2709" s="112"/>
      <c r="D2709" s="107"/>
      <c r="E2709" s="9" t="s">
        <v>48</v>
      </c>
      <c r="F2709" s="12"/>
      <c r="G2709" s="8">
        <v>86</v>
      </c>
      <c r="H2709" s="16">
        <v>9</v>
      </c>
      <c r="I2709" s="1">
        <v>4</v>
      </c>
      <c r="J2709" s="1">
        <v>1</v>
      </c>
      <c r="K2709" s="1">
        <v>0</v>
      </c>
      <c r="L2709" s="1">
        <v>2</v>
      </c>
      <c r="M2709" s="1">
        <v>6</v>
      </c>
      <c r="N2709" s="1">
        <v>6</v>
      </c>
      <c r="O2709" s="1">
        <v>17</v>
      </c>
      <c r="P2709" s="1">
        <v>3</v>
      </c>
      <c r="Q2709" s="1">
        <v>0</v>
      </c>
      <c r="R2709" s="1">
        <v>1</v>
      </c>
      <c r="S2709" s="1">
        <v>2</v>
      </c>
      <c r="T2709" s="1">
        <v>7</v>
      </c>
      <c r="U2709" s="1">
        <v>1</v>
      </c>
      <c r="V2709" s="1">
        <v>3</v>
      </c>
      <c r="W2709" s="1">
        <v>49</v>
      </c>
      <c r="X2709" s="1">
        <v>0</v>
      </c>
      <c r="Y2709" s="18">
        <v>37</v>
      </c>
    </row>
    <row r="2710" spans="3:25" x14ac:dyDescent="0.25">
      <c r="C2710" s="112"/>
      <c r="D2710" s="107"/>
      <c r="E2710" s="9" t="s">
        <v>49</v>
      </c>
      <c r="F2710" s="12"/>
      <c r="G2710" s="13">
        <v>46</v>
      </c>
      <c r="H2710" s="24">
        <v>5</v>
      </c>
      <c r="I2710" s="3">
        <v>4</v>
      </c>
      <c r="J2710" s="3">
        <v>2</v>
      </c>
      <c r="K2710" s="3">
        <v>4</v>
      </c>
      <c r="L2710" s="3">
        <v>1</v>
      </c>
      <c r="M2710" s="3">
        <v>2</v>
      </c>
      <c r="N2710" s="3">
        <v>9</v>
      </c>
      <c r="O2710" s="3">
        <v>10</v>
      </c>
      <c r="P2710" s="3">
        <v>7</v>
      </c>
      <c r="Q2710" s="3">
        <v>2</v>
      </c>
      <c r="R2710" s="3">
        <v>3</v>
      </c>
      <c r="S2710" s="3">
        <v>1</v>
      </c>
      <c r="T2710" s="3">
        <v>9</v>
      </c>
      <c r="U2710" s="3">
        <v>4</v>
      </c>
      <c r="V2710" s="3">
        <v>0</v>
      </c>
      <c r="W2710" s="3">
        <v>20</v>
      </c>
      <c r="X2710" s="3">
        <v>0</v>
      </c>
      <c r="Y2710" s="26">
        <v>26</v>
      </c>
    </row>
    <row r="2711" spans="3:25" ht="25.2" x14ac:dyDescent="0.25">
      <c r="C2711" s="112"/>
      <c r="D2711" s="107"/>
      <c r="E2711" s="9" t="s">
        <v>50</v>
      </c>
      <c r="F2711" s="12"/>
      <c r="G2711" s="8">
        <v>95</v>
      </c>
      <c r="H2711" s="16">
        <v>16</v>
      </c>
      <c r="I2711" s="1">
        <v>14</v>
      </c>
      <c r="J2711" s="1">
        <v>1</v>
      </c>
      <c r="K2711" s="1">
        <v>1</v>
      </c>
      <c r="L2711" s="1">
        <v>5</v>
      </c>
      <c r="M2711" s="1">
        <v>8</v>
      </c>
      <c r="N2711" s="1">
        <v>11</v>
      </c>
      <c r="O2711" s="1">
        <v>18</v>
      </c>
      <c r="P2711" s="1">
        <v>15</v>
      </c>
      <c r="Q2711" s="1">
        <v>4</v>
      </c>
      <c r="R2711" s="1">
        <v>7</v>
      </c>
      <c r="S2711" s="1">
        <v>6</v>
      </c>
      <c r="T2711" s="1">
        <v>12</v>
      </c>
      <c r="U2711" s="1">
        <v>5</v>
      </c>
      <c r="V2711" s="1">
        <v>5</v>
      </c>
      <c r="W2711" s="1">
        <v>42</v>
      </c>
      <c r="X2711" s="1">
        <v>0</v>
      </c>
      <c r="Y2711" s="18">
        <v>53</v>
      </c>
    </row>
    <row r="2712" spans="3:25" ht="25.2" x14ac:dyDescent="0.25">
      <c r="C2712" s="112"/>
      <c r="D2712" s="107"/>
      <c r="E2712" s="9" t="s">
        <v>51</v>
      </c>
      <c r="F2712" s="12"/>
      <c r="G2712" s="13">
        <v>30</v>
      </c>
      <c r="H2712" s="24">
        <v>9</v>
      </c>
      <c r="I2712" s="3">
        <v>2</v>
      </c>
      <c r="J2712" s="3">
        <v>0</v>
      </c>
      <c r="K2712" s="3">
        <v>0</v>
      </c>
      <c r="L2712" s="3">
        <v>2</v>
      </c>
      <c r="M2712" s="3">
        <v>3</v>
      </c>
      <c r="N2712" s="3">
        <v>4</v>
      </c>
      <c r="O2712" s="3">
        <v>3</v>
      </c>
      <c r="P2712" s="3">
        <v>6</v>
      </c>
      <c r="Q2712" s="3">
        <v>5</v>
      </c>
      <c r="R2712" s="3">
        <v>1</v>
      </c>
      <c r="S2712" s="3">
        <v>1</v>
      </c>
      <c r="T2712" s="3">
        <v>2</v>
      </c>
      <c r="U2712" s="3">
        <v>3</v>
      </c>
      <c r="V2712" s="3">
        <v>2</v>
      </c>
      <c r="W2712" s="3">
        <v>11</v>
      </c>
      <c r="X2712" s="3">
        <v>0</v>
      </c>
      <c r="Y2712" s="26">
        <v>19</v>
      </c>
    </row>
    <row r="2713" spans="3:25" x14ac:dyDescent="0.25">
      <c r="C2713" s="112"/>
      <c r="D2713" s="107"/>
      <c r="E2713" s="9" t="s">
        <v>52</v>
      </c>
      <c r="F2713" s="12"/>
      <c r="G2713" s="13">
        <v>8</v>
      </c>
      <c r="H2713" s="24">
        <v>3</v>
      </c>
      <c r="I2713" s="3">
        <v>3</v>
      </c>
      <c r="J2713" s="3">
        <v>0</v>
      </c>
      <c r="K2713" s="3">
        <v>0</v>
      </c>
      <c r="L2713" s="3">
        <v>2</v>
      </c>
      <c r="M2713" s="3">
        <v>1</v>
      </c>
      <c r="N2713" s="3">
        <v>1</v>
      </c>
      <c r="O2713" s="3">
        <v>1</v>
      </c>
      <c r="P2713" s="3">
        <v>0</v>
      </c>
      <c r="Q2713" s="3">
        <v>0</v>
      </c>
      <c r="R2713" s="3">
        <v>1</v>
      </c>
      <c r="S2713" s="3">
        <v>2</v>
      </c>
      <c r="T2713" s="3">
        <v>2</v>
      </c>
      <c r="U2713" s="3">
        <v>1</v>
      </c>
      <c r="V2713" s="3">
        <v>0</v>
      </c>
      <c r="W2713" s="3">
        <v>4</v>
      </c>
      <c r="X2713" s="3">
        <v>0</v>
      </c>
      <c r="Y2713" s="26">
        <v>4</v>
      </c>
    </row>
    <row r="2714" spans="3:25" x14ac:dyDescent="0.25">
      <c r="C2714" s="112"/>
      <c r="D2714" s="107"/>
      <c r="E2714" s="9" t="s">
        <v>53</v>
      </c>
      <c r="F2714" s="12"/>
      <c r="G2714" s="13">
        <v>23</v>
      </c>
      <c r="H2714" s="24">
        <v>4</v>
      </c>
      <c r="I2714" s="3">
        <v>2</v>
      </c>
      <c r="J2714" s="3">
        <v>1</v>
      </c>
      <c r="K2714" s="3">
        <v>1</v>
      </c>
      <c r="L2714" s="3">
        <v>1</v>
      </c>
      <c r="M2714" s="3">
        <v>2</v>
      </c>
      <c r="N2714" s="3">
        <v>2</v>
      </c>
      <c r="O2714" s="3">
        <v>4</v>
      </c>
      <c r="P2714" s="3">
        <v>2</v>
      </c>
      <c r="Q2714" s="3">
        <v>0</v>
      </c>
      <c r="R2714" s="3">
        <v>3</v>
      </c>
      <c r="S2714" s="3">
        <v>1</v>
      </c>
      <c r="T2714" s="3">
        <v>2</v>
      </c>
      <c r="U2714" s="3">
        <v>2</v>
      </c>
      <c r="V2714" s="3">
        <v>2</v>
      </c>
      <c r="W2714" s="3">
        <v>12</v>
      </c>
      <c r="X2714" s="3">
        <v>0</v>
      </c>
      <c r="Y2714" s="26">
        <v>11</v>
      </c>
    </row>
    <row r="2715" spans="3:25" x14ac:dyDescent="0.25">
      <c r="C2715" s="112"/>
      <c r="D2715" s="107"/>
      <c r="E2715" s="9" t="s">
        <v>38</v>
      </c>
      <c r="F2715" s="12"/>
      <c r="G2715" s="13">
        <v>1</v>
      </c>
      <c r="H2715" s="24">
        <v>0</v>
      </c>
      <c r="I2715" s="3">
        <v>0</v>
      </c>
      <c r="J2715" s="3">
        <v>0</v>
      </c>
      <c r="K2715" s="3">
        <v>0</v>
      </c>
      <c r="L2715" s="3">
        <v>0</v>
      </c>
      <c r="M2715" s="3">
        <v>0</v>
      </c>
      <c r="N2715" s="3">
        <v>0</v>
      </c>
      <c r="O2715" s="3">
        <v>1</v>
      </c>
      <c r="P2715" s="3">
        <v>0</v>
      </c>
      <c r="Q2715" s="3">
        <v>0</v>
      </c>
      <c r="R2715" s="3">
        <v>0</v>
      </c>
      <c r="S2715" s="3">
        <v>0</v>
      </c>
      <c r="T2715" s="3">
        <v>0</v>
      </c>
      <c r="U2715" s="3">
        <v>0</v>
      </c>
      <c r="V2715" s="3">
        <v>0</v>
      </c>
      <c r="W2715" s="3">
        <v>0</v>
      </c>
      <c r="X2715" s="3">
        <v>0</v>
      </c>
      <c r="Y2715" s="26">
        <v>1</v>
      </c>
    </row>
    <row r="2716" spans="3:25" x14ac:dyDescent="0.25">
      <c r="C2716" s="112"/>
      <c r="D2716" s="107"/>
      <c r="E2716" s="9" t="s">
        <v>54</v>
      </c>
      <c r="F2716" s="12"/>
      <c r="G2716" s="8">
        <v>901</v>
      </c>
      <c r="H2716" s="16">
        <v>57</v>
      </c>
      <c r="I2716" s="1">
        <v>37</v>
      </c>
      <c r="J2716" s="1">
        <v>74</v>
      </c>
      <c r="K2716" s="1">
        <v>43</v>
      </c>
      <c r="L2716" s="1">
        <v>19</v>
      </c>
      <c r="M2716" s="1">
        <v>60</v>
      </c>
      <c r="N2716" s="1">
        <v>66</v>
      </c>
      <c r="O2716" s="1">
        <v>131</v>
      </c>
      <c r="P2716" s="1">
        <v>22</v>
      </c>
      <c r="Q2716" s="1">
        <v>7</v>
      </c>
      <c r="R2716" s="1">
        <v>17</v>
      </c>
      <c r="S2716" s="1">
        <v>22</v>
      </c>
      <c r="T2716" s="1">
        <v>75</v>
      </c>
      <c r="U2716" s="1">
        <v>15</v>
      </c>
      <c r="V2716" s="1">
        <v>16</v>
      </c>
      <c r="W2716" s="1">
        <v>574</v>
      </c>
      <c r="X2716" s="1">
        <v>3</v>
      </c>
      <c r="Y2716" s="18">
        <v>324</v>
      </c>
    </row>
    <row r="2717" spans="3:25" x14ac:dyDescent="0.25">
      <c r="C2717" s="112"/>
      <c r="D2717" s="107"/>
      <c r="E2717" s="9" t="s">
        <v>55</v>
      </c>
      <c r="F2717" s="12"/>
      <c r="G2717" s="8">
        <v>171</v>
      </c>
      <c r="H2717" s="16">
        <v>30</v>
      </c>
      <c r="I2717" s="1">
        <v>20</v>
      </c>
      <c r="J2717" s="1">
        <v>3</v>
      </c>
      <c r="K2717" s="1">
        <v>5</v>
      </c>
      <c r="L2717" s="1">
        <v>8</v>
      </c>
      <c r="M2717" s="1">
        <v>13</v>
      </c>
      <c r="N2717" s="1">
        <v>24</v>
      </c>
      <c r="O2717" s="1">
        <v>31</v>
      </c>
      <c r="P2717" s="1">
        <v>28</v>
      </c>
      <c r="Q2717" s="1">
        <v>11</v>
      </c>
      <c r="R2717" s="1">
        <v>11</v>
      </c>
      <c r="S2717" s="1">
        <v>8</v>
      </c>
      <c r="T2717" s="1">
        <v>23</v>
      </c>
      <c r="U2717" s="1">
        <v>12</v>
      </c>
      <c r="V2717" s="1">
        <v>7</v>
      </c>
      <c r="W2717" s="1">
        <v>73</v>
      </c>
      <c r="X2717" s="1">
        <v>0</v>
      </c>
      <c r="Y2717" s="18">
        <v>98</v>
      </c>
    </row>
    <row r="2718" spans="3:25" x14ac:dyDescent="0.25">
      <c r="C2718" s="108" t="s">
        <v>56</v>
      </c>
      <c r="D2718" s="106" t="s">
        <v>21</v>
      </c>
      <c r="E2718" s="10" t="s">
        <v>57</v>
      </c>
      <c r="F2718" s="11"/>
      <c r="G2718" s="14">
        <v>465</v>
      </c>
      <c r="H2718" s="25">
        <v>37</v>
      </c>
      <c r="I2718" s="4">
        <v>31</v>
      </c>
      <c r="J2718" s="4">
        <v>40</v>
      </c>
      <c r="K2718" s="4">
        <v>26</v>
      </c>
      <c r="L2718" s="4">
        <v>14</v>
      </c>
      <c r="M2718" s="4">
        <v>30</v>
      </c>
      <c r="N2718" s="4">
        <v>35</v>
      </c>
      <c r="O2718" s="4">
        <v>81</v>
      </c>
      <c r="P2718" s="4">
        <v>30</v>
      </c>
      <c r="Q2718" s="4">
        <v>8</v>
      </c>
      <c r="R2718" s="4">
        <v>18</v>
      </c>
      <c r="S2718" s="4">
        <v>14</v>
      </c>
      <c r="T2718" s="4">
        <v>48</v>
      </c>
      <c r="U2718" s="4">
        <v>14</v>
      </c>
      <c r="V2718" s="4">
        <v>9</v>
      </c>
      <c r="W2718" s="4">
        <v>259</v>
      </c>
      <c r="X2718" s="4">
        <v>0</v>
      </c>
      <c r="Y2718" s="27">
        <v>206</v>
      </c>
    </row>
    <row r="2719" spans="3:25" x14ac:dyDescent="0.25">
      <c r="C2719" s="112"/>
      <c r="D2719" s="107"/>
      <c r="E2719" s="9" t="s">
        <v>58</v>
      </c>
      <c r="F2719" s="12"/>
      <c r="G2719" s="8">
        <v>396</v>
      </c>
      <c r="H2719" s="16">
        <v>35</v>
      </c>
      <c r="I2719" s="1">
        <v>20</v>
      </c>
      <c r="J2719" s="1">
        <v>17</v>
      </c>
      <c r="K2719" s="1">
        <v>12</v>
      </c>
      <c r="L2719" s="1">
        <v>12</v>
      </c>
      <c r="M2719" s="1">
        <v>31</v>
      </c>
      <c r="N2719" s="1">
        <v>30</v>
      </c>
      <c r="O2719" s="1">
        <v>58</v>
      </c>
      <c r="P2719" s="1">
        <v>18</v>
      </c>
      <c r="Q2719" s="1">
        <v>9</v>
      </c>
      <c r="R2719" s="1">
        <v>7</v>
      </c>
      <c r="S2719" s="1">
        <v>11</v>
      </c>
      <c r="T2719" s="1">
        <v>31</v>
      </c>
      <c r="U2719" s="1">
        <v>7</v>
      </c>
      <c r="V2719" s="1">
        <v>12</v>
      </c>
      <c r="W2719" s="1">
        <v>247</v>
      </c>
      <c r="X2719" s="1">
        <v>2</v>
      </c>
      <c r="Y2719" s="18">
        <v>147</v>
      </c>
    </row>
    <row r="2720" spans="3:25" x14ac:dyDescent="0.25">
      <c r="C2720" s="112"/>
      <c r="D2720" s="107"/>
      <c r="E2720" s="9" t="s">
        <v>59</v>
      </c>
      <c r="F2720" s="12"/>
      <c r="G2720" s="8">
        <v>90</v>
      </c>
      <c r="H2720" s="16">
        <v>9</v>
      </c>
      <c r="I2720" s="1">
        <v>5</v>
      </c>
      <c r="J2720" s="1">
        <v>9</v>
      </c>
      <c r="K2720" s="1">
        <v>4</v>
      </c>
      <c r="L2720" s="1">
        <v>2</v>
      </c>
      <c r="M2720" s="1">
        <v>5</v>
      </c>
      <c r="N2720" s="1">
        <v>9</v>
      </c>
      <c r="O2720" s="1">
        <v>9</v>
      </c>
      <c r="P2720" s="1">
        <v>2</v>
      </c>
      <c r="Q2720" s="1">
        <v>0</v>
      </c>
      <c r="R2720" s="1">
        <v>2</v>
      </c>
      <c r="S2720" s="1">
        <v>5</v>
      </c>
      <c r="T2720" s="1">
        <v>8</v>
      </c>
      <c r="U2720" s="1">
        <v>3</v>
      </c>
      <c r="V2720" s="1">
        <v>0</v>
      </c>
      <c r="W2720" s="1">
        <v>56</v>
      </c>
      <c r="X2720" s="1">
        <v>0</v>
      </c>
      <c r="Y2720" s="18">
        <v>34</v>
      </c>
    </row>
    <row r="2721" spans="2:25" x14ac:dyDescent="0.25">
      <c r="C2721" s="112"/>
      <c r="D2721" s="107"/>
      <c r="E2721" s="9" t="s">
        <v>60</v>
      </c>
      <c r="F2721" s="12"/>
      <c r="G2721" s="8">
        <v>153</v>
      </c>
      <c r="H2721" s="16">
        <v>13</v>
      </c>
      <c r="I2721" s="1">
        <v>6</v>
      </c>
      <c r="J2721" s="1">
        <v>12</v>
      </c>
      <c r="K2721" s="1">
        <v>7</v>
      </c>
      <c r="L2721" s="1">
        <v>2</v>
      </c>
      <c r="M2721" s="1">
        <v>10</v>
      </c>
      <c r="N2721" s="1">
        <v>19</v>
      </c>
      <c r="O2721" s="1">
        <v>20</v>
      </c>
      <c r="P2721" s="1">
        <v>2</v>
      </c>
      <c r="Q2721" s="1">
        <v>1</v>
      </c>
      <c r="R2721" s="1">
        <v>5</v>
      </c>
      <c r="S2721" s="1">
        <v>3</v>
      </c>
      <c r="T2721" s="1">
        <v>15</v>
      </c>
      <c r="U2721" s="1">
        <v>6</v>
      </c>
      <c r="V2721" s="1">
        <v>4</v>
      </c>
      <c r="W2721" s="1">
        <v>101</v>
      </c>
      <c r="X2721" s="1">
        <v>1</v>
      </c>
      <c r="Y2721" s="18">
        <v>51</v>
      </c>
    </row>
    <row r="2722" spans="2:25" x14ac:dyDescent="0.25">
      <c r="C2722" s="108" t="s">
        <v>61</v>
      </c>
      <c r="D2722" s="106" t="s">
        <v>21</v>
      </c>
      <c r="E2722" s="10" t="s">
        <v>62</v>
      </c>
      <c r="F2722" s="11"/>
      <c r="G2722" s="14">
        <v>205</v>
      </c>
      <c r="H2722" s="25">
        <v>15</v>
      </c>
      <c r="I2722" s="4">
        <v>11</v>
      </c>
      <c r="J2722" s="4">
        <v>23</v>
      </c>
      <c r="K2722" s="4">
        <v>18</v>
      </c>
      <c r="L2722" s="4">
        <v>3</v>
      </c>
      <c r="M2722" s="4">
        <v>16</v>
      </c>
      <c r="N2722" s="4">
        <v>18</v>
      </c>
      <c r="O2722" s="4">
        <v>39</v>
      </c>
      <c r="P2722" s="4">
        <v>11</v>
      </c>
      <c r="Q2722" s="4">
        <v>2</v>
      </c>
      <c r="R2722" s="4">
        <v>5</v>
      </c>
      <c r="S2722" s="4">
        <v>2</v>
      </c>
      <c r="T2722" s="4">
        <v>22</v>
      </c>
      <c r="U2722" s="4">
        <v>6</v>
      </c>
      <c r="V2722" s="4">
        <v>5</v>
      </c>
      <c r="W2722" s="4">
        <v>116</v>
      </c>
      <c r="X2722" s="4">
        <v>0</v>
      </c>
      <c r="Y2722" s="27">
        <v>89</v>
      </c>
    </row>
    <row r="2723" spans="2:25" x14ac:dyDescent="0.25">
      <c r="C2723" s="109"/>
      <c r="D2723" s="107"/>
      <c r="E2723" s="9" t="s">
        <v>63</v>
      </c>
      <c r="F2723" s="12"/>
      <c r="G2723" s="8">
        <v>256</v>
      </c>
      <c r="H2723" s="16">
        <v>25</v>
      </c>
      <c r="I2723" s="1">
        <v>21</v>
      </c>
      <c r="J2723" s="1">
        <v>16</v>
      </c>
      <c r="K2723" s="1">
        <v>10</v>
      </c>
      <c r="L2723" s="1">
        <v>12</v>
      </c>
      <c r="M2723" s="1">
        <v>27</v>
      </c>
      <c r="N2723" s="1">
        <v>29</v>
      </c>
      <c r="O2723" s="1">
        <v>30</v>
      </c>
      <c r="P2723" s="1">
        <v>13</v>
      </c>
      <c r="Q2723" s="1">
        <v>7</v>
      </c>
      <c r="R2723" s="1">
        <v>6</v>
      </c>
      <c r="S2723" s="1">
        <v>7</v>
      </c>
      <c r="T2723" s="1">
        <v>21</v>
      </c>
      <c r="U2723" s="1">
        <v>8</v>
      </c>
      <c r="V2723" s="1">
        <v>11</v>
      </c>
      <c r="W2723" s="1">
        <v>160</v>
      </c>
      <c r="X2723" s="1">
        <v>1</v>
      </c>
      <c r="Y2723" s="18">
        <v>95</v>
      </c>
    </row>
    <row r="2724" spans="2:25" x14ac:dyDescent="0.25">
      <c r="C2724" s="109"/>
      <c r="D2724" s="107"/>
      <c r="E2724" s="9" t="s">
        <v>64</v>
      </c>
      <c r="F2724" s="12"/>
      <c r="G2724" s="8">
        <v>404</v>
      </c>
      <c r="H2724" s="16">
        <v>37</v>
      </c>
      <c r="I2724" s="1">
        <v>19</v>
      </c>
      <c r="J2724" s="1">
        <v>23</v>
      </c>
      <c r="K2724" s="1">
        <v>13</v>
      </c>
      <c r="L2724" s="1">
        <v>12</v>
      </c>
      <c r="M2724" s="1">
        <v>23</v>
      </c>
      <c r="N2724" s="1">
        <v>28</v>
      </c>
      <c r="O2724" s="1">
        <v>59</v>
      </c>
      <c r="P2724" s="1">
        <v>13</v>
      </c>
      <c r="Q2724" s="1">
        <v>7</v>
      </c>
      <c r="R2724" s="1">
        <v>13</v>
      </c>
      <c r="S2724" s="1">
        <v>15</v>
      </c>
      <c r="T2724" s="1">
        <v>33</v>
      </c>
      <c r="U2724" s="1">
        <v>9</v>
      </c>
      <c r="V2724" s="1">
        <v>4</v>
      </c>
      <c r="W2724" s="1">
        <v>247</v>
      </c>
      <c r="X2724" s="1">
        <v>1</v>
      </c>
      <c r="Y2724" s="18">
        <v>156</v>
      </c>
    </row>
    <row r="2725" spans="2:25" x14ac:dyDescent="0.25">
      <c r="C2725" s="113"/>
      <c r="D2725" s="110"/>
      <c r="E2725" s="56" t="s">
        <v>65</v>
      </c>
      <c r="F2725" s="48"/>
      <c r="G2725" s="61">
        <v>239</v>
      </c>
      <c r="H2725" s="65">
        <v>17</v>
      </c>
      <c r="I2725" s="35">
        <v>11</v>
      </c>
      <c r="J2725" s="35">
        <v>16</v>
      </c>
      <c r="K2725" s="35">
        <v>8</v>
      </c>
      <c r="L2725" s="35">
        <v>3</v>
      </c>
      <c r="M2725" s="35">
        <v>10</v>
      </c>
      <c r="N2725" s="35">
        <v>18</v>
      </c>
      <c r="O2725" s="35">
        <v>40</v>
      </c>
      <c r="P2725" s="35">
        <v>15</v>
      </c>
      <c r="Q2725" s="35">
        <v>2</v>
      </c>
      <c r="R2725" s="35">
        <v>8</v>
      </c>
      <c r="S2725" s="35">
        <v>9</v>
      </c>
      <c r="T2725" s="35">
        <v>26</v>
      </c>
      <c r="U2725" s="35">
        <v>7</v>
      </c>
      <c r="V2725" s="35">
        <v>5</v>
      </c>
      <c r="W2725" s="35">
        <v>140</v>
      </c>
      <c r="X2725" s="35">
        <v>1</v>
      </c>
      <c r="Y2725" s="66">
        <v>98</v>
      </c>
    </row>
    <row r="2727" spans="2:25" x14ac:dyDescent="0.25">
      <c r="B2727" s="54" t="str">
        <f xml:space="preserve"> HYPERLINK("#'目次'!B39", "[33]")</f>
        <v>[33]</v>
      </c>
      <c r="C2727" s="42" t="s">
        <v>421</v>
      </c>
    </row>
    <row r="2730" spans="2:25" x14ac:dyDescent="0.25">
      <c r="C2730" s="42" t="s">
        <v>14</v>
      </c>
    </row>
    <row r="2731" spans="2:25" ht="25.2" x14ac:dyDescent="0.25">
      <c r="C2731" s="102"/>
      <c r="D2731" s="103"/>
      <c r="E2731" s="103"/>
      <c r="F2731" s="103"/>
      <c r="G2731" s="53" t="s">
        <v>15</v>
      </c>
      <c r="H2731" s="50" t="s">
        <v>422</v>
      </c>
      <c r="I2731" s="21" t="s">
        <v>423</v>
      </c>
      <c r="J2731" s="21" t="s">
        <v>424</v>
      </c>
      <c r="K2731" s="21" t="s">
        <v>425</v>
      </c>
      <c r="L2731" s="21" t="s">
        <v>38</v>
      </c>
      <c r="M2731" s="21" t="s">
        <v>426</v>
      </c>
      <c r="N2731" s="57" t="s">
        <v>427</v>
      </c>
    </row>
    <row r="2732" spans="2:25" x14ac:dyDescent="0.25">
      <c r="C2732" s="104"/>
      <c r="D2732" s="105"/>
      <c r="E2732" s="105"/>
      <c r="F2732" s="105"/>
      <c r="G2732" s="47"/>
      <c r="H2732" s="60"/>
      <c r="I2732" s="22"/>
      <c r="J2732" s="22"/>
      <c r="K2732" s="22"/>
      <c r="L2732" s="22"/>
      <c r="M2732" s="22"/>
      <c r="N2732" s="55"/>
    </row>
    <row r="2733" spans="2:25" x14ac:dyDescent="0.25">
      <c r="C2733" s="52"/>
      <c r="D2733" s="49"/>
      <c r="E2733" s="46" t="s">
        <v>15</v>
      </c>
      <c r="F2733" s="51"/>
      <c r="G2733" s="59">
        <v>1104</v>
      </c>
      <c r="H2733" s="31">
        <v>213</v>
      </c>
      <c r="I2733" s="31">
        <v>345</v>
      </c>
      <c r="J2733" s="31">
        <v>326</v>
      </c>
      <c r="K2733" s="31">
        <v>217</v>
      </c>
      <c r="L2733" s="31">
        <v>3</v>
      </c>
      <c r="M2733" s="31">
        <v>558</v>
      </c>
      <c r="N2733" s="67">
        <v>543</v>
      </c>
    </row>
    <row r="2734" spans="2:25" x14ac:dyDescent="0.25">
      <c r="C2734" s="111" t="s">
        <v>20</v>
      </c>
      <c r="D2734" s="106" t="s">
        <v>21</v>
      </c>
      <c r="E2734" s="10" t="s">
        <v>22</v>
      </c>
      <c r="F2734" s="11"/>
      <c r="G2734" s="14">
        <v>543</v>
      </c>
      <c r="H2734" s="25">
        <v>98</v>
      </c>
      <c r="I2734" s="4">
        <v>163</v>
      </c>
      <c r="J2734" s="4">
        <v>177</v>
      </c>
      <c r="K2734" s="4">
        <v>103</v>
      </c>
      <c r="L2734" s="4">
        <v>2</v>
      </c>
      <c r="M2734" s="4">
        <v>261</v>
      </c>
      <c r="N2734" s="27">
        <v>280</v>
      </c>
    </row>
    <row r="2735" spans="2:25" x14ac:dyDescent="0.25">
      <c r="C2735" s="112"/>
      <c r="D2735" s="107"/>
      <c r="E2735" s="9" t="s">
        <v>23</v>
      </c>
      <c r="F2735" s="12"/>
      <c r="G2735" s="8">
        <v>561</v>
      </c>
      <c r="H2735" s="16">
        <v>115</v>
      </c>
      <c r="I2735" s="1">
        <v>182</v>
      </c>
      <c r="J2735" s="1">
        <v>149</v>
      </c>
      <c r="K2735" s="1">
        <v>114</v>
      </c>
      <c r="L2735" s="1">
        <v>1</v>
      </c>
      <c r="M2735" s="1">
        <v>297</v>
      </c>
      <c r="N2735" s="18">
        <v>263</v>
      </c>
    </row>
    <row r="2736" spans="2:25" x14ac:dyDescent="0.25">
      <c r="C2736" s="108" t="s">
        <v>24</v>
      </c>
      <c r="D2736" s="108" t="s">
        <v>25</v>
      </c>
      <c r="E2736" s="10" t="s">
        <v>26</v>
      </c>
      <c r="F2736" s="11"/>
      <c r="G2736" s="14">
        <v>261</v>
      </c>
      <c r="H2736" s="25">
        <v>36</v>
      </c>
      <c r="I2736" s="4">
        <v>79</v>
      </c>
      <c r="J2736" s="4">
        <v>74</v>
      </c>
      <c r="K2736" s="4">
        <v>72</v>
      </c>
      <c r="L2736" s="4">
        <v>0</v>
      </c>
      <c r="M2736" s="4">
        <v>115</v>
      </c>
      <c r="N2736" s="27">
        <v>146</v>
      </c>
    </row>
    <row r="2737" spans="3:14" x14ac:dyDescent="0.25">
      <c r="C2737" s="112"/>
      <c r="D2737" s="109"/>
      <c r="E2737" s="9" t="s">
        <v>27</v>
      </c>
      <c r="F2737" s="12"/>
      <c r="G2737" s="8">
        <v>267</v>
      </c>
      <c r="H2737" s="16">
        <v>50</v>
      </c>
      <c r="I2737" s="1">
        <v>82</v>
      </c>
      <c r="J2737" s="1">
        <v>82</v>
      </c>
      <c r="K2737" s="1">
        <v>53</v>
      </c>
      <c r="L2737" s="1">
        <v>0</v>
      </c>
      <c r="M2737" s="1">
        <v>132</v>
      </c>
      <c r="N2737" s="18">
        <v>135</v>
      </c>
    </row>
    <row r="2738" spans="3:14" x14ac:dyDescent="0.25">
      <c r="C2738" s="112"/>
      <c r="D2738" s="109"/>
      <c r="E2738" s="9" t="s">
        <v>28</v>
      </c>
      <c r="F2738" s="12"/>
      <c r="G2738" s="8">
        <v>261</v>
      </c>
      <c r="H2738" s="16">
        <v>56</v>
      </c>
      <c r="I2738" s="1">
        <v>85</v>
      </c>
      <c r="J2738" s="1">
        <v>74</v>
      </c>
      <c r="K2738" s="1">
        <v>44</v>
      </c>
      <c r="L2738" s="1">
        <v>2</v>
      </c>
      <c r="M2738" s="1">
        <v>141</v>
      </c>
      <c r="N2738" s="18">
        <v>118</v>
      </c>
    </row>
    <row r="2739" spans="3:14" x14ac:dyDescent="0.25">
      <c r="C2739" s="112"/>
      <c r="D2739" s="109"/>
      <c r="E2739" s="9" t="s">
        <v>29</v>
      </c>
      <c r="F2739" s="12"/>
      <c r="G2739" s="8">
        <v>195</v>
      </c>
      <c r="H2739" s="16">
        <v>39</v>
      </c>
      <c r="I2739" s="1">
        <v>63</v>
      </c>
      <c r="J2739" s="1">
        <v>61</v>
      </c>
      <c r="K2739" s="1">
        <v>31</v>
      </c>
      <c r="L2739" s="1">
        <v>1</v>
      </c>
      <c r="M2739" s="1">
        <v>102</v>
      </c>
      <c r="N2739" s="18">
        <v>92</v>
      </c>
    </row>
    <row r="2740" spans="3:14" x14ac:dyDescent="0.25">
      <c r="C2740" s="112"/>
      <c r="D2740" s="109"/>
      <c r="E2740" s="9" t="s">
        <v>30</v>
      </c>
      <c r="F2740" s="12"/>
      <c r="G2740" s="8">
        <v>120</v>
      </c>
      <c r="H2740" s="16">
        <v>32</v>
      </c>
      <c r="I2740" s="1">
        <v>36</v>
      </c>
      <c r="J2740" s="1">
        <v>35</v>
      </c>
      <c r="K2740" s="1">
        <v>17</v>
      </c>
      <c r="L2740" s="1">
        <v>0</v>
      </c>
      <c r="M2740" s="1">
        <v>68</v>
      </c>
      <c r="N2740" s="18">
        <v>52</v>
      </c>
    </row>
    <row r="2741" spans="3:14" x14ac:dyDescent="0.25">
      <c r="C2741" s="112"/>
      <c r="D2741" s="109"/>
      <c r="E2741" s="9" t="s">
        <v>31</v>
      </c>
      <c r="F2741" s="12"/>
      <c r="G2741" s="8">
        <v>843</v>
      </c>
      <c r="H2741" s="16">
        <v>177</v>
      </c>
      <c r="I2741" s="1">
        <v>266</v>
      </c>
      <c r="J2741" s="1">
        <v>252</v>
      </c>
      <c r="K2741" s="1">
        <v>145</v>
      </c>
      <c r="L2741" s="1">
        <v>3</v>
      </c>
      <c r="M2741" s="1">
        <v>443</v>
      </c>
      <c r="N2741" s="18">
        <v>397</v>
      </c>
    </row>
    <row r="2742" spans="3:14" x14ac:dyDescent="0.25">
      <c r="C2742" s="112"/>
      <c r="D2742" s="109"/>
      <c r="E2742" s="9" t="s">
        <v>32</v>
      </c>
      <c r="F2742" s="12"/>
      <c r="G2742" s="8">
        <v>315</v>
      </c>
      <c r="H2742" s="16">
        <v>71</v>
      </c>
      <c r="I2742" s="1">
        <v>99</v>
      </c>
      <c r="J2742" s="1">
        <v>96</v>
      </c>
      <c r="K2742" s="1">
        <v>48</v>
      </c>
      <c r="L2742" s="1">
        <v>1</v>
      </c>
      <c r="M2742" s="1">
        <v>170</v>
      </c>
      <c r="N2742" s="18">
        <v>144</v>
      </c>
    </row>
    <row r="2743" spans="3:14" x14ac:dyDescent="0.25">
      <c r="C2743" s="112"/>
      <c r="D2743" s="108" t="s">
        <v>22</v>
      </c>
      <c r="E2743" s="10" t="s">
        <v>26</v>
      </c>
      <c r="F2743" s="11"/>
      <c r="G2743" s="14">
        <v>120</v>
      </c>
      <c r="H2743" s="25">
        <v>16</v>
      </c>
      <c r="I2743" s="4">
        <v>30</v>
      </c>
      <c r="J2743" s="4">
        <v>37</v>
      </c>
      <c r="K2743" s="4">
        <v>37</v>
      </c>
      <c r="L2743" s="4">
        <v>0</v>
      </c>
      <c r="M2743" s="4">
        <v>46</v>
      </c>
      <c r="N2743" s="27">
        <v>74</v>
      </c>
    </row>
    <row r="2744" spans="3:14" x14ac:dyDescent="0.25">
      <c r="C2744" s="112"/>
      <c r="D2744" s="109"/>
      <c r="E2744" s="9" t="s">
        <v>27</v>
      </c>
      <c r="F2744" s="12"/>
      <c r="G2744" s="8">
        <v>159</v>
      </c>
      <c r="H2744" s="16">
        <v>32</v>
      </c>
      <c r="I2744" s="1">
        <v>53</v>
      </c>
      <c r="J2744" s="1">
        <v>52</v>
      </c>
      <c r="K2744" s="1">
        <v>22</v>
      </c>
      <c r="L2744" s="1">
        <v>0</v>
      </c>
      <c r="M2744" s="1">
        <v>85</v>
      </c>
      <c r="N2744" s="18">
        <v>74</v>
      </c>
    </row>
    <row r="2745" spans="3:14" x14ac:dyDescent="0.25">
      <c r="C2745" s="112"/>
      <c r="D2745" s="109"/>
      <c r="E2745" s="9" t="s">
        <v>28</v>
      </c>
      <c r="F2745" s="12"/>
      <c r="G2745" s="8">
        <v>113</v>
      </c>
      <c r="H2745" s="16">
        <v>16</v>
      </c>
      <c r="I2745" s="1">
        <v>36</v>
      </c>
      <c r="J2745" s="1">
        <v>37</v>
      </c>
      <c r="K2745" s="1">
        <v>22</v>
      </c>
      <c r="L2745" s="1">
        <v>2</v>
      </c>
      <c r="M2745" s="1">
        <v>52</v>
      </c>
      <c r="N2745" s="18">
        <v>59</v>
      </c>
    </row>
    <row r="2746" spans="3:14" x14ac:dyDescent="0.25">
      <c r="C2746" s="112"/>
      <c r="D2746" s="109"/>
      <c r="E2746" s="9" t="s">
        <v>29</v>
      </c>
      <c r="F2746" s="12"/>
      <c r="G2746" s="8">
        <v>94</v>
      </c>
      <c r="H2746" s="16">
        <v>17</v>
      </c>
      <c r="I2746" s="1">
        <v>29</v>
      </c>
      <c r="J2746" s="1">
        <v>32</v>
      </c>
      <c r="K2746" s="1">
        <v>16</v>
      </c>
      <c r="L2746" s="1">
        <v>0</v>
      </c>
      <c r="M2746" s="1">
        <v>46</v>
      </c>
      <c r="N2746" s="18">
        <v>48</v>
      </c>
    </row>
    <row r="2747" spans="3:14" x14ac:dyDescent="0.25">
      <c r="C2747" s="112"/>
      <c r="D2747" s="109"/>
      <c r="E2747" s="9" t="s">
        <v>30</v>
      </c>
      <c r="F2747" s="12"/>
      <c r="G2747" s="8">
        <v>57</v>
      </c>
      <c r="H2747" s="16">
        <v>17</v>
      </c>
      <c r="I2747" s="1">
        <v>15</v>
      </c>
      <c r="J2747" s="1">
        <v>19</v>
      </c>
      <c r="K2747" s="1">
        <v>6</v>
      </c>
      <c r="L2747" s="1">
        <v>0</v>
      </c>
      <c r="M2747" s="1">
        <v>32</v>
      </c>
      <c r="N2747" s="18">
        <v>25</v>
      </c>
    </row>
    <row r="2748" spans="3:14" x14ac:dyDescent="0.25">
      <c r="C2748" s="112"/>
      <c r="D2748" s="109"/>
      <c r="E2748" s="9" t="s">
        <v>31</v>
      </c>
      <c r="F2748" s="12"/>
      <c r="G2748" s="8">
        <v>423</v>
      </c>
      <c r="H2748" s="16">
        <v>82</v>
      </c>
      <c r="I2748" s="1">
        <v>133</v>
      </c>
      <c r="J2748" s="1">
        <v>140</v>
      </c>
      <c r="K2748" s="1">
        <v>66</v>
      </c>
      <c r="L2748" s="1">
        <v>2</v>
      </c>
      <c r="M2748" s="1">
        <v>215</v>
      </c>
      <c r="N2748" s="18">
        <v>206</v>
      </c>
    </row>
    <row r="2749" spans="3:14" x14ac:dyDescent="0.25">
      <c r="C2749" s="112"/>
      <c r="D2749" s="109"/>
      <c r="E2749" s="9" t="s">
        <v>32</v>
      </c>
      <c r="F2749" s="12"/>
      <c r="G2749" s="8">
        <v>151</v>
      </c>
      <c r="H2749" s="16">
        <v>34</v>
      </c>
      <c r="I2749" s="1">
        <v>44</v>
      </c>
      <c r="J2749" s="1">
        <v>51</v>
      </c>
      <c r="K2749" s="1">
        <v>22</v>
      </c>
      <c r="L2749" s="1">
        <v>0</v>
      </c>
      <c r="M2749" s="1">
        <v>78</v>
      </c>
      <c r="N2749" s="18">
        <v>73</v>
      </c>
    </row>
    <row r="2750" spans="3:14" x14ac:dyDescent="0.25">
      <c r="C2750" s="112"/>
      <c r="D2750" s="108" t="s">
        <v>23</v>
      </c>
      <c r="E2750" s="10" t="s">
        <v>26</v>
      </c>
      <c r="F2750" s="11"/>
      <c r="G2750" s="14">
        <v>141</v>
      </c>
      <c r="H2750" s="25">
        <v>20</v>
      </c>
      <c r="I2750" s="4">
        <v>49</v>
      </c>
      <c r="J2750" s="4">
        <v>37</v>
      </c>
      <c r="K2750" s="4">
        <v>35</v>
      </c>
      <c r="L2750" s="4">
        <v>0</v>
      </c>
      <c r="M2750" s="4">
        <v>69</v>
      </c>
      <c r="N2750" s="27">
        <v>72</v>
      </c>
    </row>
    <row r="2751" spans="3:14" x14ac:dyDescent="0.25">
      <c r="C2751" s="112"/>
      <c r="D2751" s="109"/>
      <c r="E2751" s="9" t="s">
        <v>27</v>
      </c>
      <c r="F2751" s="12"/>
      <c r="G2751" s="8">
        <v>108</v>
      </c>
      <c r="H2751" s="16">
        <v>18</v>
      </c>
      <c r="I2751" s="1">
        <v>29</v>
      </c>
      <c r="J2751" s="1">
        <v>30</v>
      </c>
      <c r="K2751" s="1">
        <v>31</v>
      </c>
      <c r="L2751" s="1">
        <v>0</v>
      </c>
      <c r="M2751" s="1">
        <v>47</v>
      </c>
      <c r="N2751" s="18">
        <v>61</v>
      </c>
    </row>
    <row r="2752" spans="3:14" x14ac:dyDescent="0.25">
      <c r="C2752" s="112"/>
      <c r="D2752" s="109"/>
      <c r="E2752" s="9" t="s">
        <v>28</v>
      </c>
      <c r="F2752" s="12"/>
      <c r="G2752" s="8">
        <v>148</v>
      </c>
      <c r="H2752" s="16">
        <v>40</v>
      </c>
      <c r="I2752" s="1">
        <v>49</v>
      </c>
      <c r="J2752" s="1">
        <v>37</v>
      </c>
      <c r="K2752" s="1">
        <v>22</v>
      </c>
      <c r="L2752" s="1">
        <v>0</v>
      </c>
      <c r="M2752" s="1">
        <v>89</v>
      </c>
      <c r="N2752" s="18">
        <v>59</v>
      </c>
    </row>
    <row r="2753" spans="3:14" x14ac:dyDescent="0.25">
      <c r="C2753" s="112"/>
      <c r="D2753" s="109"/>
      <c r="E2753" s="9" t="s">
        <v>29</v>
      </c>
      <c r="F2753" s="12"/>
      <c r="G2753" s="8">
        <v>101</v>
      </c>
      <c r="H2753" s="16">
        <v>22</v>
      </c>
      <c r="I2753" s="1">
        <v>34</v>
      </c>
      <c r="J2753" s="1">
        <v>29</v>
      </c>
      <c r="K2753" s="1">
        <v>15</v>
      </c>
      <c r="L2753" s="1">
        <v>1</v>
      </c>
      <c r="M2753" s="1">
        <v>56</v>
      </c>
      <c r="N2753" s="18">
        <v>44</v>
      </c>
    </row>
    <row r="2754" spans="3:14" x14ac:dyDescent="0.25">
      <c r="C2754" s="112"/>
      <c r="D2754" s="109"/>
      <c r="E2754" s="9" t="s">
        <v>30</v>
      </c>
      <c r="F2754" s="12"/>
      <c r="G2754" s="8">
        <v>63</v>
      </c>
      <c r="H2754" s="16">
        <v>15</v>
      </c>
      <c r="I2754" s="1">
        <v>21</v>
      </c>
      <c r="J2754" s="1">
        <v>16</v>
      </c>
      <c r="K2754" s="1">
        <v>11</v>
      </c>
      <c r="L2754" s="1">
        <v>0</v>
      </c>
      <c r="M2754" s="1">
        <v>36</v>
      </c>
      <c r="N2754" s="18">
        <v>27</v>
      </c>
    </row>
    <row r="2755" spans="3:14" x14ac:dyDescent="0.25">
      <c r="C2755" s="112"/>
      <c r="D2755" s="109"/>
      <c r="E2755" s="9" t="s">
        <v>31</v>
      </c>
      <c r="F2755" s="12"/>
      <c r="G2755" s="8">
        <v>420</v>
      </c>
      <c r="H2755" s="16">
        <v>95</v>
      </c>
      <c r="I2755" s="1">
        <v>133</v>
      </c>
      <c r="J2755" s="1">
        <v>112</v>
      </c>
      <c r="K2755" s="1">
        <v>79</v>
      </c>
      <c r="L2755" s="1">
        <v>1</v>
      </c>
      <c r="M2755" s="1">
        <v>228</v>
      </c>
      <c r="N2755" s="18">
        <v>191</v>
      </c>
    </row>
    <row r="2756" spans="3:14" x14ac:dyDescent="0.25">
      <c r="C2756" s="112"/>
      <c r="D2756" s="109"/>
      <c r="E2756" s="9" t="s">
        <v>32</v>
      </c>
      <c r="F2756" s="12"/>
      <c r="G2756" s="8">
        <v>164</v>
      </c>
      <c r="H2756" s="16">
        <v>37</v>
      </c>
      <c r="I2756" s="1">
        <v>55</v>
      </c>
      <c r="J2756" s="1">
        <v>45</v>
      </c>
      <c r="K2756" s="1">
        <v>26</v>
      </c>
      <c r="L2756" s="1">
        <v>1</v>
      </c>
      <c r="M2756" s="1">
        <v>92</v>
      </c>
      <c r="N2756" s="18">
        <v>71</v>
      </c>
    </row>
    <row r="2757" spans="3:14" ht="25.2" x14ac:dyDescent="0.25">
      <c r="C2757" s="108" t="s">
        <v>33</v>
      </c>
      <c r="D2757" s="108" t="s">
        <v>25</v>
      </c>
      <c r="E2757" s="10" t="s">
        <v>34</v>
      </c>
      <c r="F2757" s="11"/>
      <c r="G2757" s="14">
        <v>93</v>
      </c>
      <c r="H2757" s="25">
        <v>19</v>
      </c>
      <c r="I2757" s="4">
        <v>28</v>
      </c>
      <c r="J2757" s="4">
        <v>25</v>
      </c>
      <c r="K2757" s="4">
        <v>21</v>
      </c>
      <c r="L2757" s="4">
        <v>0</v>
      </c>
      <c r="M2757" s="4">
        <v>47</v>
      </c>
      <c r="N2757" s="27">
        <v>46</v>
      </c>
    </row>
    <row r="2758" spans="3:14" ht="25.2" x14ac:dyDescent="0.25">
      <c r="C2758" s="112"/>
      <c r="D2758" s="109"/>
      <c r="E2758" s="9" t="s">
        <v>35</v>
      </c>
      <c r="F2758" s="12"/>
      <c r="G2758" s="8">
        <v>623</v>
      </c>
      <c r="H2758" s="16">
        <v>123</v>
      </c>
      <c r="I2758" s="1">
        <v>193</v>
      </c>
      <c r="J2758" s="1">
        <v>198</v>
      </c>
      <c r="K2758" s="1">
        <v>107</v>
      </c>
      <c r="L2758" s="1">
        <v>2</v>
      </c>
      <c r="M2758" s="1">
        <v>316</v>
      </c>
      <c r="N2758" s="18">
        <v>305</v>
      </c>
    </row>
    <row r="2759" spans="3:14" ht="25.2" x14ac:dyDescent="0.25">
      <c r="C2759" s="112"/>
      <c r="D2759" s="109"/>
      <c r="E2759" s="9" t="s">
        <v>36</v>
      </c>
      <c r="F2759" s="12"/>
      <c r="G2759" s="8">
        <v>207</v>
      </c>
      <c r="H2759" s="16">
        <v>28</v>
      </c>
      <c r="I2759" s="1">
        <v>63</v>
      </c>
      <c r="J2759" s="1">
        <v>57</v>
      </c>
      <c r="K2759" s="1">
        <v>58</v>
      </c>
      <c r="L2759" s="1">
        <v>1</v>
      </c>
      <c r="M2759" s="1">
        <v>91</v>
      </c>
      <c r="N2759" s="18">
        <v>115</v>
      </c>
    </row>
    <row r="2760" spans="3:14" ht="25.2" x14ac:dyDescent="0.25">
      <c r="C2760" s="112"/>
      <c r="D2760" s="109"/>
      <c r="E2760" s="9" t="s">
        <v>37</v>
      </c>
      <c r="F2760" s="12"/>
      <c r="G2760" s="8">
        <v>178</v>
      </c>
      <c r="H2760" s="16">
        <v>43</v>
      </c>
      <c r="I2760" s="1">
        <v>61</v>
      </c>
      <c r="J2760" s="1">
        <v>44</v>
      </c>
      <c r="K2760" s="1">
        <v>30</v>
      </c>
      <c r="L2760" s="1">
        <v>0</v>
      </c>
      <c r="M2760" s="1">
        <v>104</v>
      </c>
      <c r="N2760" s="18">
        <v>74</v>
      </c>
    </row>
    <row r="2761" spans="3:14" x14ac:dyDescent="0.25">
      <c r="C2761" s="112"/>
      <c r="D2761" s="109"/>
      <c r="E2761" s="9" t="s">
        <v>38</v>
      </c>
      <c r="F2761" s="12"/>
      <c r="G2761" s="13">
        <v>3</v>
      </c>
      <c r="H2761" s="24">
        <v>0</v>
      </c>
      <c r="I2761" s="3">
        <v>0</v>
      </c>
      <c r="J2761" s="3">
        <v>2</v>
      </c>
      <c r="K2761" s="3">
        <v>1</v>
      </c>
      <c r="L2761" s="3">
        <v>0</v>
      </c>
      <c r="M2761" s="3">
        <v>0</v>
      </c>
      <c r="N2761" s="26">
        <v>3</v>
      </c>
    </row>
    <row r="2762" spans="3:14" ht="25.2" x14ac:dyDescent="0.25">
      <c r="C2762" s="112"/>
      <c r="D2762" s="108" t="s">
        <v>22</v>
      </c>
      <c r="E2762" s="10" t="s">
        <v>34</v>
      </c>
      <c r="F2762" s="11"/>
      <c r="G2762" s="40">
        <v>48</v>
      </c>
      <c r="H2762" s="44">
        <v>8</v>
      </c>
      <c r="I2762" s="19">
        <v>12</v>
      </c>
      <c r="J2762" s="19">
        <v>15</v>
      </c>
      <c r="K2762" s="19">
        <v>13</v>
      </c>
      <c r="L2762" s="19">
        <v>0</v>
      </c>
      <c r="M2762" s="19">
        <v>20</v>
      </c>
      <c r="N2762" s="45">
        <v>28</v>
      </c>
    </row>
    <row r="2763" spans="3:14" ht="25.2" x14ac:dyDescent="0.25">
      <c r="C2763" s="112"/>
      <c r="D2763" s="109"/>
      <c r="E2763" s="9" t="s">
        <v>35</v>
      </c>
      <c r="F2763" s="12"/>
      <c r="G2763" s="8">
        <v>365</v>
      </c>
      <c r="H2763" s="16">
        <v>70</v>
      </c>
      <c r="I2763" s="1">
        <v>112</v>
      </c>
      <c r="J2763" s="1">
        <v>121</v>
      </c>
      <c r="K2763" s="1">
        <v>60</v>
      </c>
      <c r="L2763" s="1">
        <v>2</v>
      </c>
      <c r="M2763" s="1">
        <v>182</v>
      </c>
      <c r="N2763" s="18">
        <v>181</v>
      </c>
    </row>
    <row r="2764" spans="3:14" ht="25.2" x14ac:dyDescent="0.25">
      <c r="C2764" s="112"/>
      <c r="D2764" s="109"/>
      <c r="E2764" s="9" t="s">
        <v>36</v>
      </c>
      <c r="F2764" s="12"/>
      <c r="G2764" s="8">
        <v>80</v>
      </c>
      <c r="H2764" s="16">
        <v>11</v>
      </c>
      <c r="I2764" s="1">
        <v>18</v>
      </c>
      <c r="J2764" s="1">
        <v>28</v>
      </c>
      <c r="K2764" s="1">
        <v>23</v>
      </c>
      <c r="L2764" s="1">
        <v>0</v>
      </c>
      <c r="M2764" s="1">
        <v>29</v>
      </c>
      <c r="N2764" s="18">
        <v>51</v>
      </c>
    </row>
    <row r="2765" spans="3:14" ht="25.2" x14ac:dyDescent="0.25">
      <c r="C2765" s="112"/>
      <c r="D2765" s="109"/>
      <c r="E2765" s="9" t="s">
        <v>37</v>
      </c>
      <c r="F2765" s="12"/>
      <c r="G2765" s="13">
        <v>49</v>
      </c>
      <c r="H2765" s="24">
        <v>9</v>
      </c>
      <c r="I2765" s="3">
        <v>21</v>
      </c>
      <c r="J2765" s="3">
        <v>12</v>
      </c>
      <c r="K2765" s="3">
        <v>7</v>
      </c>
      <c r="L2765" s="3">
        <v>0</v>
      </c>
      <c r="M2765" s="3">
        <v>30</v>
      </c>
      <c r="N2765" s="26">
        <v>19</v>
      </c>
    </row>
    <row r="2766" spans="3:14" x14ac:dyDescent="0.25">
      <c r="C2766" s="112"/>
      <c r="D2766" s="109"/>
      <c r="E2766" s="9" t="s">
        <v>38</v>
      </c>
      <c r="F2766" s="12"/>
      <c r="G2766" s="13">
        <v>1</v>
      </c>
      <c r="H2766" s="24">
        <v>0</v>
      </c>
      <c r="I2766" s="3">
        <v>0</v>
      </c>
      <c r="J2766" s="3">
        <v>1</v>
      </c>
      <c r="K2766" s="3">
        <v>0</v>
      </c>
      <c r="L2766" s="3">
        <v>0</v>
      </c>
      <c r="M2766" s="3">
        <v>0</v>
      </c>
      <c r="N2766" s="26">
        <v>1</v>
      </c>
    </row>
    <row r="2767" spans="3:14" ht="25.2" x14ac:dyDescent="0.25">
      <c r="C2767" s="112"/>
      <c r="D2767" s="108" t="s">
        <v>23</v>
      </c>
      <c r="E2767" s="10" t="s">
        <v>34</v>
      </c>
      <c r="F2767" s="11"/>
      <c r="G2767" s="40">
        <v>45</v>
      </c>
      <c r="H2767" s="44">
        <v>11</v>
      </c>
      <c r="I2767" s="19">
        <v>16</v>
      </c>
      <c r="J2767" s="19">
        <v>10</v>
      </c>
      <c r="K2767" s="19">
        <v>8</v>
      </c>
      <c r="L2767" s="19">
        <v>0</v>
      </c>
      <c r="M2767" s="19">
        <v>27</v>
      </c>
      <c r="N2767" s="45">
        <v>18</v>
      </c>
    </row>
    <row r="2768" spans="3:14" ht="25.2" x14ac:dyDescent="0.25">
      <c r="C2768" s="112"/>
      <c r="D2768" s="109"/>
      <c r="E2768" s="9" t="s">
        <v>35</v>
      </c>
      <c r="F2768" s="12"/>
      <c r="G2768" s="8">
        <v>258</v>
      </c>
      <c r="H2768" s="16">
        <v>53</v>
      </c>
      <c r="I2768" s="1">
        <v>81</v>
      </c>
      <c r="J2768" s="1">
        <v>77</v>
      </c>
      <c r="K2768" s="1">
        <v>47</v>
      </c>
      <c r="L2768" s="1">
        <v>0</v>
      </c>
      <c r="M2768" s="1">
        <v>134</v>
      </c>
      <c r="N2768" s="18">
        <v>124</v>
      </c>
    </row>
    <row r="2769" spans="3:14" ht="25.2" x14ac:dyDescent="0.25">
      <c r="C2769" s="112"/>
      <c r="D2769" s="109"/>
      <c r="E2769" s="9" t="s">
        <v>36</v>
      </c>
      <c r="F2769" s="12"/>
      <c r="G2769" s="8">
        <v>127</v>
      </c>
      <c r="H2769" s="16">
        <v>17</v>
      </c>
      <c r="I2769" s="1">
        <v>45</v>
      </c>
      <c r="J2769" s="1">
        <v>29</v>
      </c>
      <c r="K2769" s="1">
        <v>35</v>
      </c>
      <c r="L2769" s="1">
        <v>1</v>
      </c>
      <c r="M2769" s="1">
        <v>62</v>
      </c>
      <c r="N2769" s="18">
        <v>64</v>
      </c>
    </row>
    <row r="2770" spans="3:14" ht="25.2" x14ac:dyDescent="0.25">
      <c r="C2770" s="112"/>
      <c r="D2770" s="109"/>
      <c r="E2770" s="9" t="s">
        <v>37</v>
      </c>
      <c r="F2770" s="12"/>
      <c r="G2770" s="8">
        <v>129</v>
      </c>
      <c r="H2770" s="16">
        <v>34</v>
      </c>
      <c r="I2770" s="1">
        <v>40</v>
      </c>
      <c r="J2770" s="1">
        <v>32</v>
      </c>
      <c r="K2770" s="1">
        <v>23</v>
      </c>
      <c r="L2770" s="1">
        <v>0</v>
      </c>
      <c r="M2770" s="1">
        <v>74</v>
      </c>
      <c r="N2770" s="18">
        <v>55</v>
      </c>
    </row>
    <row r="2771" spans="3:14" x14ac:dyDescent="0.25">
      <c r="C2771" s="112"/>
      <c r="D2771" s="109"/>
      <c r="E2771" s="9" t="s">
        <v>38</v>
      </c>
      <c r="F2771" s="12"/>
      <c r="G2771" s="13">
        <v>2</v>
      </c>
      <c r="H2771" s="24">
        <v>0</v>
      </c>
      <c r="I2771" s="3">
        <v>0</v>
      </c>
      <c r="J2771" s="3">
        <v>1</v>
      </c>
      <c r="K2771" s="3">
        <v>1</v>
      </c>
      <c r="L2771" s="3">
        <v>0</v>
      </c>
      <c r="M2771" s="3">
        <v>0</v>
      </c>
      <c r="N2771" s="26">
        <v>2</v>
      </c>
    </row>
    <row r="2772" spans="3:14" ht="25.2" x14ac:dyDescent="0.25">
      <c r="C2772" s="108" t="s">
        <v>39</v>
      </c>
      <c r="D2772" s="108" t="s">
        <v>25</v>
      </c>
      <c r="E2772" s="10" t="s">
        <v>40</v>
      </c>
      <c r="F2772" s="11"/>
      <c r="G2772" s="14">
        <v>320</v>
      </c>
      <c r="H2772" s="25">
        <v>66</v>
      </c>
      <c r="I2772" s="4">
        <v>95</v>
      </c>
      <c r="J2772" s="4">
        <v>88</v>
      </c>
      <c r="K2772" s="4">
        <v>70</v>
      </c>
      <c r="L2772" s="4">
        <v>1</v>
      </c>
      <c r="M2772" s="4">
        <v>161</v>
      </c>
      <c r="N2772" s="27">
        <v>158</v>
      </c>
    </row>
    <row r="2773" spans="3:14" ht="25.2" x14ac:dyDescent="0.25">
      <c r="C2773" s="112"/>
      <c r="D2773" s="109"/>
      <c r="E2773" s="9" t="s">
        <v>41</v>
      </c>
      <c r="F2773" s="12"/>
      <c r="G2773" s="8">
        <v>604</v>
      </c>
      <c r="H2773" s="16">
        <v>113</v>
      </c>
      <c r="I2773" s="1">
        <v>194</v>
      </c>
      <c r="J2773" s="1">
        <v>190</v>
      </c>
      <c r="K2773" s="1">
        <v>105</v>
      </c>
      <c r="L2773" s="1">
        <v>2</v>
      </c>
      <c r="M2773" s="1">
        <v>307</v>
      </c>
      <c r="N2773" s="18">
        <v>295</v>
      </c>
    </row>
    <row r="2774" spans="3:14" x14ac:dyDescent="0.25">
      <c r="C2774" s="112"/>
      <c r="D2774" s="109"/>
      <c r="E2774" s="9" t="s">
        <v>42</v>
      </c>
      <c r="F2774" s="12"/>
      <c r="G2774" s="13">
        <v>20</v>
      </c>
      <c r="H2774" s="24">
        <v>4</v>
      </c>
      <c r="I2774" s="3">
        <v>5</v>
      </c>
      <c r="J2774" s="3">
        <v>5</v>
      </c>
      <c r="K2774" s="3">
        <v>6</v>
      </c>
      <c r="L2774" s="3">
        <v>0</v>
      </c>
      <c r="M2774" s="3">
        <v>9</v>
      </c>
      <c r="N2774" s="26">
        <v>11</v>
      </c>
    </row>
    <row r="2775" spans="3:14" x14ac:dyDescent="0.25">
      <c r="C2775" s="112"/>
      <c r="D2775" s="109"/>
      <c r="E2775" s="9" t="s">
        <v>43</v>
      </c>
      <c r="F2775" s="12"/>
      <c r="G2775" s="8">
        <v>162</v>
      </c>
      <c r="H2775" s="16">
        <v>22</v>
      </c>
      <c r="I2775" s="1">
        <v>51</v>
      </c>
      <c r="J2775" s="1">
        <v>48</v>
      </c>
      <c r="K2775" s="1">
        <v>41</v>
      </c>
      <c r="L2775" s="1">
        <v>0</v>
      </c>
      <c r="M2775" s="1">
        <v>73</v>
      </c>
      <c r="N2775" s="18">
        <v>89</v>
      </c>
    </row>
    <row r="2776" spans="3:14" x14ac:dyDescent="0.25">
      <c r="C2776" s="112"/>
      <c r="D2776" s="109"/>
      <c r="E2776" s="9" t="s">
        <v>44</v>
      </c>
      <c r="F2776" s="12"/>
      <c r="G2776" s="8">
        <v>50</v>
      </c>
      <c r="H2776" s="16">
        <v>5</v>
      </c>
      <c r="I2776" s="1">
        <v>11</v>
      </c>
      <c r="J2776" s="1">
        <v>21</v>
      </c>
      <c r="K2776" s="1">
        <v>13</v>
      </c>
      <c r="L2776" s="1">
        <v>0</v>
      </c>
      <c r="M2776" s="1">
        <v>16</v>
      </c>
      <c r="N2776" s="18">
        <v>34</v>
      </c>
    </row>
    <row r="2777" spans="3:14" ht="25.2" x14ac:dyDescent="0.25">
      <c r="C2777" s="112"/>
      <c r="D2777" s="109"/>
      <c r="E2777" s="9" t="s">
        <v>45</v>
      </c>
      <c r="F2777" s="12"/>
      <c r="G2777" s="8">
        <v>53</v>
      </c>
      <c r="H2777" s="16">
        <v>10</v>
      </c>
      <c r="I2777" s="1">
        <v>16</v>
      </c>
      <c r="J2777" s="1">
        <v>18</v>
      </c>
      <c r="K2777" s="1">
        <v>9</v>
      </c>
      <c r="L2777" s="1">
        <v>0</v>
      </c>
      <c r="M2777" s="1">
        <v>26</v>
      </c>
      <c r="N2777" s="18">
        <v>27</v>
      </c>
    </row>
    <row r="2778" spans="3:14" x14ac:dyDescent="0.25">
      <c r="C2778" s="112"/>
      <c r="D2778" s="109"/>
      <c r="E2778" s="9" t="s">
        <v>38</v>
      </c>
      <c r="F2778" s="12"/>
      <c r="G2778" s="13">
        <v>37</v>
      </c>
      <c r="H2778" s="24">
        <v>15</v>
      </c>
      <c r="I2778" s="3">
        <v>9</v>
      </c>
      <c r="J2778" s="3">
        <v>7</v>
      </c>
      <c r="K2778" s="3">
        <v>6</v>
      </c>
      <c r="L2778" s="3">
        <v>0</v>
      </c>
      <c r="M2778" s="3">
        <v>24</v>
      </c>
      <c r="N2778" s="26">
        <v>13</v>
      </c>
    </row>
    <row r="2779" spans="3:14" ht="25.2" x14ac:dyDescent="0.25">
      <c r="C2779" s="112"/>
      <c r="D2779" s="108" t="s">
        <v>22</v>
      </c>
      <c r="E2779" s="10" t="s">
        <v>40</v>
      </c>
      <c r="F2779" s="11"/>
      <c r="G2779" s="14">
        <v>118</v>
      </c>
      <c r="H2779" s="25">
        <v>22</v>
      </c>
      <c r="I2779" s="4">
        <v>29</v>
      </c>
      <c r="J2779" s="4">
        <v>39</v>
      </c>
      <c r="K2779" s="4">
        <v>28</v>
      </c>
      <c r="L2779" s="4">
        <v>0</v>
      </c>
      <c r="M2779" s="4">
        <v>51</v>
      </c>
      <c r="N2779" s="27">
        <v>67</v>
      </c>
    </row>
    <row r="2780" spans="3:14" ht="25.2" x14ac:dyDescent="0.25">
      <c r="C2780" s="112"/>
      <c r="D2780" s="109"/>
      <c r="E2780" s="9" t="s">
        <v>41</v>
      </c>
      <c r="F2780" s="12"/>
      <c r="G2780" s="8">
        <v>351</v>
      </c>
      <c r="H2780" s="16">
        <v>65</v>
      </c>
      <c r="I2780" s="1">
        <v>110</v>
      </c>
      <c r="J2780" s="1">
        <v>115</v>
      </c>
      <c r="K2780" s="1">
        <v>59</v>
      </c>
      <c r="L2780" s="1">
        <v>2</v>
      </c>
      <c r="M2780" s="1">
        <v>175</v>
      </c>
      <c r="N2780" s="18">
        <v>174</v>
      </c>
    </row>
    <row r="2781" spans="3:14" x14ac:dyDescent="0.25">
      <c r="C2781" s="112"/>
      <c r="D2781" s="109"/>
      <c r="E2781" s="9" t="s">
        <v>42</v>
      </c>
      <c r="F2781" s="12"/>
      <c r="G2781" s="13">
        <v>9</v>
      </c>
      <c r="H2781" s="24">
        <v>2</v>
      </c>
      <c r="I2781" s="3">
        <v>2</v>
      </c>
      <c r="J2781" s="3">
        <v>3</v>
      </c>
      <c r="K2781" s="3">
        <v>2</v>
      </c>
      <c r="L2781" s="3">
        <v>0</v>
      </c>
      <c r="M2781" s="3">
        <v>4</v>
      </c>
      <c r="N2781" s="26">
        <v>5</v>
      </c>
    </row>
    <row r="2782" spans="3:14" x14ac:dyDescent="0.25">
      <c r="C2782" s="112"/>
      <c r="D2782" s="109"/>
      <c r="E2782" s="9" t="s">
        <v>43</v>
      </c>
      <c r="F2782" s="12"/>
      <c r="G2782" s="8">
        <v>64</v>
      </c>
      <c r="H2782" s="16">
        <v>6</v>
      </c>
      <c r="I2782" s="1">
        <v>18</v>
      </c>
      <c r="J2782" s="1">
        <v>23</v>
      </c>
      <c r="K2782" s="1">
        <v>17</v>
      </c>
      <c r="L2782" s="1">
        <v>0</v>
      </c>
      <c r="M2782" s="1">
        <v>24</v>
      </c>
      <c r="N2782" s="18">
        <v>40</v>
      </c>
    </row>
    <row r="2783" spans="3:14" x14ac:dyDescent="0.25">
      <c r="C2783" s="112"/>
      <c r="D2783" s="109"/>
      <c r="E2783" s="9" t="s">
        <v>44</v>
      </c>
      <c r="F2783" s="12"/>
      <c r="G2783" s="13">
        <v>19</v>
      </c>
      <c r="H2783" s="24">
        <v>1</v>
      </c>
      <c r="I2783" s="3">
        <v>2</v>
      </c>
      <c r="J2783" s="3">
        <v>11</v>
      </c>
      <c r="K2783" s="3">
        <v>5</v>
      </c>
      <c r="L2783" s="3">
        <v>0</v>
      </c>
      <c r="M2783" s="3">
        <v>3</v>
      </c>
      <c r="N2783" s="26">
        <v>16</v>
      </c>
    </row>
    <row r="2784" spans="3:14" ht="25.2" x14ac:dyDescent="0.25">
      <c r="C2784" s="112"/>
      <c r="D2784" s="109"/>
      <c r="E2784" s="9" t="s">
        <v>45</v>
      </c>
      <c r="F2784" s="12"/>
      <c r="G2784" s="13">
        <v>30</v>
      </c>
      <c r="H2784" s="24">
        <v>5</v>
      </c>
      <c r="I2784" s="3">
        <v>10</v>
      </c>
      <c r="J2784" s="3">
        <v>11</v>
      </c>
      <c r="K2784" s="3">
        <v>4</v>
      </c>
      <c r="L2784" s="3">
        <v>0</v>
      </c>
      <c r="M2784" s="3">
        <v>15</v>
      </c>
      <c r="N2784" s="26">
        <v>15</v>
      </c>
    </row>
    <row r="2785" spans="3:14" x14ac:dyDescent="0.25">
      <c r="C2785" s="112"/>
      <c r="D2785" s="109"/>
      <c r="E2785" s="9" t="s">
        <v>38</v>
      </c>
      <c r="F2785" s="12"/>
      <c r="G2785" s="13">
        <v>23</v>
      </c>
      <c r="H2785" s="24">
        <v>7</v>
      </c>
      <c r="I2785" s="3">
        <v>7</v>
      </c>
      <c r="J2785" s="3">
        <v>5</v>
      </c>
      <c r="K2785" s="3">
        <v>4</v>
      </c>
      <c r="L2785" s="3">
        <v>0</v>
      </c>
      <c r="M2785" s="3">
        <v>14</v>
      </c>
      <c r="N2785" s="26">
        <v>9</v>
      </c>
    </row>
    <row r="2786" spans="3:14" ht="25.2" x14ac:dyDescent="0.25">
      <c r="C2786" s="112"/>
      <c r="D2786" s="108" t="s">
        <v>23</v>
      </c>
      <c r="E2786" s="10" t="s">
        <v>40</v>
      </c>
      <c r="F2786" s="11"/>
      <c r="G2786" s="14">
        <v>202</v>
      </c>
      <c r="H2786" s="25">
        <v>44</v>
      </c>
      <c r="I2786" s="4">
        <v>66</v>
      </c>
      <c r="J2786" s="4">
        <v>49</v>
      </c>
      <c r="K2786" s="4">
        <v>42</v>
      </c>
      <c r="L2786" s="4">
        <v>1</v>
      </c>
      <c r="M2786" s="4">
        <v>110</v>
      </c>
      <c r="N2786" s="27">
        <v>91</v>
      </c>
    </row>
    <row r="2787" spans="3:14" ht="25.2" x14ac:dyDescent="0.25">
      <c r="C2787" s="112"/>
      <c r="D2787" s="109"/>
      <c r="E2787" s="9" t="s">
        <v>41</v>
      </c>
      <c r="F2787" s="12"/>
      <c r="G2787" s="8">
        <v>253</v>
      </c>
      <c r="H2787" s="16">
        <v>48</v>
      </c>
      <c r="I2787" s="1">
        <v>84</v>
      </c>
      <c r="J2787" s="1">
        <v>75</v>
      </c>
      <c r="K2787" s="1">
        <v>46</v>
      </c>
      <c r="L2787" s="1">
        <v>0</v>
      </c>
      <c r="M2787" s="1">
        <v>132</v>
      </c>
      <c r="N2787" s="18">
        <v>121</v>
      </c>
    </row>
    <row r="2788" spans="3:14" x14ac:dyDescent="0.25">
      <c r="C2788" s="112"/>
      <c r="D2788" s="109"/>
      <c r="E2788" s="9" t="s">
        <v>42</v>
      </c>
      <c r="F2788" s="12"/>
      <c r="G2788" s="13">
        <v>11</v>
      </c>
      <c r="H2788" s="24">
        <v>2</v>
      </c>
      <c r="I2788" s="3">
        <v>3</v>
      </c>
      <c r="J2788" s="3">
        <v>2</v>
      </c>
      <c r="K2788" s="3">
        <v>4</v>
      </c>
      <c r="L2788" s="3">
        <v>0</v>
      </c>
      <c r="M2788" s="3">
        <v>5</v>
      </c>
      <c r="N2788" s="26">
        <v>6</v>
      </c>
    </row>
    <row r="2789" spans="3:14" x14ac:dyDescent="0.25">
      <c r="C2789" s="112"/>
      <c r="D2789" s="109"/>
      <c r="E2789" s="9" t="s">
        <v>43</v>
      </c>
      <c r="F2789" s="12"/>
      <c r="G2789" s="8">
        <v>98</v>
      </c>
      <c r="H2789" s="16">
        <v>16</v>
      </c>
      <c r="I2789" s="1">
        <v>33</v>
      </c>
      <c r="J2789" s="1">
        <v>25</v>
      </c>
      <c r="K2789" s="1">
        <v>24</v>
      </c>
      <c r="L2789" s="1">
        <v>0</v>
      </c>
      <c r="M2789" s="1">
        <v>49</v>
      </c>
      <c r="N2789" s="18">
        <v>49</v>
      </c>
    </row>
    <row r="2790" spans="3:14" x14ac:dyDescent="0.25">
      <c r="C2790" s="112"/>
      <c r="D2790" s="109"/>
      <c r="E2790" s="9" t="s">
        <v>44</v>
      </c>
      <c r="F2790" s="12"/>
      <c r="G2790" s="13">
        <v>31</v>
      </c>
      <c r="H2790" s="24">
        <v>4</v>
      </c>
      <c r="I2790" s="3">
        <v>9</v>
      </c>
      <c r="J2790" s="3">
        <v>10</v>
      </c>
      <c r="K2790" s="3">
        <v>8</v>
      </c>
      <c r="L2790" s="3">
        <v>0</v>
      </c>
      <c r="M2790" s="3">
        <v>13</v>
      </c>
      <c r="N2790" s="26">
        <v>18</v>
      </c>
    </row>
    <row r="2791" spans="3:14" ht="25.2" x14ac:dyDescent="0.25">
      <c r="C2791" s="112"/>
      <c r="D2791" s="109"/>
      <c r="E2791" s="9" t="s">
        <v>45</v>
      </c>
      <c r="F2791" s="12"/>
      <c r="G2791" s="13">
        <v>23</v>
      </c>
      <c r="H2791" s="24">
        <v>5</v>
      </c>
      <c r="I2791" s="3">
        <v>6</v>
      </c>
      <c r="J2791" s="3">
        <v>7</v>
      </c>
      <c r="K2791" s="3">
        <v>5</v>
      </c>
      <c r="L2791" s="3">
        <v>0</v>
      </c>
      <c r="M2791" s="3">
        <v>11</v>
      </c>
      <c r="N2791" s="26">
        <v>12</v>
      </c>
    </row>
    <row r="2792" spans="3:14" x14ac:dyDescent="0.25">
      <c r="C2792" s="112"/>
      <c r="D2792" s="109"/>
      <c r="E2792" s="9" t="s">
        <v>38</v>
      </c>
      <c r="F2792" s="12"/>
      <c r="G2792" s="13">
        <v>14</v>
      </c>
      <c r="H2792" s="24">
        <v>8</v>
      </c>
      <c r="I2792" s="3">
        <v>2</v>
      </c>
      <c r="J2792" s="3">
        <v>2</v>
      </c>
      <c r="K2792" s="3">
        <v>2</v>
      </c>
      <c r="L2792" s="3">
        <v>0</v>
      </c>
      <c r="M2792" s="3">
        <v>10</v>
      </c>
      <c r="N2792" s="26">
        <v>4</v>
      </c>
    </row>
    <row r="2793" spans="3:14" x14ac:dyDescent="0.25">
      <c r="C2793" s="108" t="s">
        <v>46</v>
      </c>
      <c r="D2793" s="106" t="s">
        <v>21</v>
      </c>
      <c r="E2793" s="10" t="s">
        <v>47</v>
      </c>
      <c r="F2793" s="11"/>
      <c r="G2793" s="14">
        <v>815</v>
      </c>
      <c r="H2793" s="25">
        <v>151</v>
      </c>
      <c r="I2793" s="4">
        <v>260</v>
      </c>
      <c r="J2793" s="4">
        <v>253</v>
      </c>
      <c r="K2793" s="4">
        <v>149</v>
      </c>
      <c r="L2793" s="4">
        <v>2</v>
      </c>
      <c r="M2793" s="4">
        <v>411</v>
      </c>
      <c r="N2793" s="27">
        <v>402</v>
      </c>
    </row>
    <row r="2794" spans="3:14" ht="25.2" x14ac:dyDescent="0.25">
      <c r="C2794" s="112"/>
      <c r="D2794" s="107"/>
      <c r="E2794" s="9" t="s">
        <v>48</v>
      </c>
      <c r="F2794" s="12"/>
      <c r="G2794" s="8">
        <v>86</v>
      </c>
      <c r="H2794" s="16">
        <v>18</v>
      </c>
      <c r="I2794" s="1">
        <v>22</v>
      </c>
      <c r="J2794" s="1">
        <v>29</v>
      </c>
      <c r="K2794" s="1">
        <v>16</v>
      </c>
      <c r="L2794" s="1">
        <v>1</v>
      </c>
      <c r="M2794" s="1">
        <v>40</v>
      </c>
      <c r="N2794" s="18">
        <v>45</v>
      </c>
    </row>
    <row r="2795" spans="3:14" x14ac:dyDescent="0.25">
      <c r="C2795" s="112"/>
      <c r="D2795" s="107"/>
      <c r="E2795" s="9" t="s">
        <v>49</v>
      </c>
      <c r="F2795" s="12"/>
      <c r="G2795" s="13">
        <v>46</v>
      </c>
      <c r="H2795" s="24">
        <v>6</v>
      </c>
      <c r="I2795" s="3">
        <v>17</v>
      </c>
      <c r="J2795" s="3">
        <v>11</v>
      </c>
      <c r="K2795" s="3">
        <v>12</v>
      </c>
      <c r="L2795" s="3">
        <v>0</v>
      </c>
      <c r="M2795" s="3">
        <v>23</v>
      </c>
      <c r="N2795" s="26">
        <v>23</v>
      </c>
    </row>
    <row r="2796" spans="3:14" ht="25.2" x14ac:dyDescent="0.25">
      <c r="C2796" s="112"/>
      <c r="D2796" s="107"/>
      <c r="E2796" s="9" t="s">
        <v>50</v>
      </c>
      <c r="F2796" s="12"/>
      <c r="G2796" s="8">
        <v>95</v>
      </c>
      <c r="H2796" s="16">
        <v>19</v>
      </c>
      <c r="I2796" s="1">
        <v>30</v>
      </c>
      <c r="J2796" s="1">
        <v>20</v>
      </c>
      <c r="K2796" s="1">
        <v>26</v>
      </c>
      <c r="L2796" s="1">
        <v>0</v>
      </c>
      <c r="M2796" s="1">
        <v>49</v>
      </c>
      <c r="N2796" s="18">
        <v>46</v>
      </c>
    </row>
    <row r="2797" spans="3:14" ht="25.2" x14ac:dyDescent="0.25">
      <c r="C2797" s="112"/>
      <c r="D2797" s="107"/>
      <c r="E2797" s="9" t="s">
        <v>51</v>
      </c>
      <c r="F2797" s="12"/>
      <c r="G2797" s="13">
        <v>30</v>
      </c>
      <c r="H2797" s="24">
        <v>7</v>
      </c>
      <c r="I2797" s="3">
        <v>9</v>
      </c>
      <c r="J2797" s="3">
        <v>6</v>
      </c>
      <c r="K2797" s="3">
        <v>8</v>
      </c>
      <c r="L2797" s="3">
        <v>0</v>
      </c>
      <c r="M2797" s="3">
        <v>16</v>
      </c>
      <c r="N2797" s="26">
        <v>14</v>
      </c>
    </row>
    <row r="2798" spans="3:14" x14ac:dyDescent="0.25">
      <c r="C2798" s="112"/>
      <c r="D2798" s="107"/>
      <c r="E2798" s="9" t="s">
        <v>52</v>
      </c>
      <c r="F2798" s="12"/>
      <c r="G2798" s="13">
        <v>8</v>
      </c>
      <c r="H2798" s="24">
        <v>6</v>
      </c>
      <c r="I2798" s="3">
        <v>0</v>
      </c>
      <c r="J2798" s="3">
        <v>1</v>
      </c>
      <c r="K2798" s="3">
        <v>1</v>
      </c>
      <c r="L2798" s="3">
        <v>0</v>
      </c>
      <c r="M2798" s="3">
        <v>6</v>
      </c>
      <c r="N2798" s="26">
        <v>2</v>
      </c>
    </row>
    <row r="2799" spans="3:14" x14ac:dyDescent="0.25">
      <c r="C2799" s="112"/>
      <c r="D2799" s="107"/>
      <c r="E2799" s="9" t="s">
        <v>53</v>
      </c>
      <c r="F2799" s="12"/>
      <c r="G2799" s="13">
        <v>23</v>
      </c>
      <c r="H2799" s="24">
        <v>6</v>
      </c>
      <c r="I2799" s="3">
        <v>6</v>
      </c>
      <c r="J2799" s="3">
        <v>6</v>
      </c>
      <c r="K2799" s="3">
        <v>5</v>
      </c>
      <c r="L2799" s="3">
        <v>0</v>
      </c>
      <c r="M2799" s="3">
        <v>12</v>
      </c>
      <c r="N2799" s="26">
        <v>11</v>
      </c>
    </row>
    <row r="2800" spans="3:14" x14ac:dyDescent="0.25">
      <c r="C2800" s="112"/>
      <c r="D2800" s="107"/>
      <c r="E2800" s="9" t="s">
        <v>38</v>
      </c>
      <c r="F2800" s="12"/>
      <c r="G2800" s="13">
        <v>1</v>
      </c>
      <c r="H2800" s="24">
        <v>0</v>
      </c>
      <c r="I2800" s="3">
        <v>1</v>
      </c>
      <c r="J2800" s="3">
        <v>0</v>
      </c>
      <c r="K2800" s="3">
        <v>0</v>
      </c>
      <c r="L2800" s="3">
        <v>0</v>
      </c>
      <c r="M2800" s="3">
        <v>1</v>
      </c>
      <c r="N2800" s="26">
        <v>0</v>
      </c>
    </row>
    <row r="2801" spans="2:17" x14ac:dyDescent="0.25">
      <c r="C2801" s="112"/>
      <c r="D2801" s="107"/>
      <c r="E2801" s="9" t="s">
        <v>54</v>
      </c>
      <c r="F2801" s="12"/>
      <c r="G2801" s="8">
        <v>901</v>
      </c>
      <c r="H2801" s="16">
        <v>169</v>
      </c>
      <c r="I2801" s="1">
        <v>282</v>
      </c>
      <c r="J2801" s="1">
        <v>282</v>
      </c>
      <c r="K2801" s="1">
        <v>165</v>
      </c>
      <c r="L2801" s="1">
        <v>3</v>
      </c>
      <c r="M2801" s="1">
        <v>451</v>
      </c>
      <c r="N2801" s="18">
        <v>447</v>
      </c>
    </row>
    <row r="2802" spans="2:17" x14ac:dyDescent="0.25">
      <c r="C2802" s="112"/>
      <c r="D2802" s="107"/>
      <c r="E2802" s="9" t="s">
        <v>55</v>
      </c>
      <c r="F2802" s="12"/>
      <c r="G2802" s="8">
        <v>171</v>
      </c>
      <c r="H2802" s="16">
        <v>32</v>
      </c>
      <c r="I2802" s="1">
        <v>56</v>
      </c>
      <c r="J2802" s="1">
        <v>37</v>
      </c>
      <c r="K2802" s="1">
        <v>46</v>
      </c>
      <c r="L2802" s="1">
        <v>0</v>
      </c>
      <c r="M2802" s="1">
        <v>88</v>
      </c>
      <c r="N2802" s="18">
        <v>83</v>
      </c>
    </row>
    <row r="2803" spans="2:17" x14ac:dyDescent="0.25">
      <c r="C2803" s="108" t="s">
        <v>56</v>
      </c>
      <c r="D2803" s="106" t="s">
        <v>21</v>
      </c>
      <c r="E2803" s="10" t="s">
        <v>57</v>
      </c>
      <c r="F2803" s="11"/>
      <c r="G2803" s="14">
        <v>465</v>
      </c>
      <c r="H2803" s="25">
        <v>95</v>
      </c>
      <c r="I2803" s="4">
        <v>136</v>
      </c>
      <c r="J2803" s="4">
        <v>138</v>
      </c>
      <c r="K2803" s="4">
        <v>93</v>
      </c>
      <c r="L2803" s="4">
        <v>3</v>
      </c>
      <c r="M2803" s="4">
        <v>231</v>
      </c>
      <c r="N2803" s="27">
        <v>231</v>
      </c>
    </row>
    <row r="2804" spans="2:17" x14ac:dyDescent="0.25">
      <c r="C2804" s="112"/>
      <c r="D2804" s="107"/>
      <c r="E2804" s="9" t="s">
        <v>58</v>
      </c>
      <c r="F2804" s="12"/>
      <c r="G2804" s="8">
        <v>396</v>
      </c>
      <c r="H2804" s="16">
        <v>85</v>
      </c>
      <c r="I2804" s="1">
        <v>126</v>
      </c>
      <c r="J2804" s="1">
        <v>111</v>
      </c>
      <c r="K2804" s="1">
        <v>74</v>
      </c>
      <c r="L2804" s="1">
        <v>0</v>
      </c>
      <c r="M2804" s="1">
        <v>211</v>
      </c>
      <c r="N2804" s="18">
        <v>185</v>
      </c>
    </row>
    <row r="2805" spans="2:17" x14ac:dyDescent="0.25">
      <c r="C2805" s="112"/>
      <c r="D2805" s="107"/>
      <c r="E2805" s="9" t="s">
        <v>59</v>
      </c>
      <c r="F2805" s="12"/>
      <c r="G2805" s="8">
        <v>90</v>
      </c>
      <c r="H2805" s="16">
        <v>9</v>
      </c>
      <c r="I2805" s="1">
        <v>31</v>
      </c>
      <c r="J2805" s="1">
        <v>27</v>
      </c>
      <c r="K2805" s="1">
        <v>23</v>
      </c>
      <c r="L2805" s="1">
        <v>0</v>
      </c>
      <c r="M2805" s="1">
        <v>40</v>
      </c>
      <c r="N2805" s="18">
        <v>50</v>
      </c>
    </row>
    <row r="2806" spans="2:17" x14ac:dyDescent="0.25">
      <c r="C2806" s="112"/>
      <c r="D2806" s="107"/>
      <c r="E2806" s="9" t="s">
        <v>60</v>
      </c>
      <c r="F2806" s="12"/>
      <c r="G2806" s="8">
        <v>153</v>
      </c>
      <c r="H2806" s="16">
        <v>24</v>
      </c>
      <c r="I2806" s="1">
        <v>52</v>
      </c>
      <c r="J2806" s="1">
        <v>50</v>
      </c>
      <c r="K2806" s="1">
        <v>27</v>
      </c>
      <c r="L2806" s="1">
        <v>0</v>
      </c>
      <c r="M2806" s="1">
        <v>76</v>
      </c>
      <c r="N2806" s="18">
        <v>77</v>
      </c>
    </row>
    <row r="2807" spans="2:17" x14ac:dyDescent="0.25">
      <c r="C2807" s="108" t="s">
        <v>61</v>
      </c>
      <c r="D2807" s="106" t="s">
        <v>21</v>
      </c>
      <c r="E2807" s="10" t="s">
        <v>62</v>
      </c>
      <c r="F2807" s="11"/>
      <c r="G2807" s="14">
        <v>205</v>
      </c>
      <c r="H2807" s="25">
        <v>26</v>
      </c>
      <c r="I2807" s="4">
        <v>54</v>
      </c>
      <c r="J2807" s="4">
        <v>69</v>
      </c>
      <c r="K2807" s="4">
        <v>56</v>
      </c>
      <c r="L2807" s="4">
        <v>0</v>
      </c>
      <c r="M2807" s="4">
        <v>80</v>
      </c>
      <c r="N2807" s="27">
        <v>125</v>
      </c>
    </row>
    <row r="2808" spans="2:17" x14ac:dyDescent="0.25">
      <c r="C2808" s="109"/>
      <c r="D2808" s="107"/>
      <c r="E2808" s="9" t="s">
        <v>63</v>
      </c>
      <c r="F2808" s="12"/>
      <c r="G2808" s="8">
        <v>256</v>
      </c>
      <c r="H2808" s="16">
        <v>40</v>
      </c>
      <c r="I2808" s="1">
        <v>88</v>
      </c>
      <c r="J2808" s="1">
        <v>76</v>
      </c>
      <c r="K2808" s="1">
        <v>52</v>
      </c>
      <c r="L2808" s="1">
        <v>0</v>
      </c>
      <c r="M2808" s="1">
        <v>128</v>
      </c>
      <c r="N2808" s="18">
        <v>128</v>
      </c>
    </row>
    <row r="2809" spans="2:17" x14ac:dyDescent="0.25">
      <c r="C2809" s="109"/>
      <c r="D2809" s="107"/>
      <c r="E2809" s="9" t="s">
        <v>64</v>
      </c>
      <c r="F2809" s="12"/>
      <c r="G2809" s="8">
        <v>404</v>
      </c>
      <c r="H2809" s="16">
        <v>91</v>
      </c>
      <c r="I2809" s="1">
        <v>136</v>
      </c>
      <c r="J2809" s="1">
        <v>114</v>
      </c>
      <c r="K2809" s="1">
        <v>61</v>
      </c>
      <c r="L2809" s="1">
        <v>2</v>
      </c>
      <c r="M2809" s="1">
        <v>227</v>
      </c>
      <c r="N2809" s="18">
        <v>175</v>
      </c>
    </row>
    <row r="2810" spans="2:17" x14ac:dyDescent="0.25">
      <c r="C2810" s="113"/>
      <c r="D2810" s="110"/>
      <c r="E2810" s="56" t="s">
        <v>65</v>
      </c>
      <c r="F2810" s="48"/>
      <c r="G2810" s="61">
        <v>239</v>
      </c>
      <c r="H2810" s="65">
        <v>56</v>
      </c>
      <c r="I2810" s="35">
        <v>67</v>
      </c>
      <c r="J2810" s="35">
        <v>67</v>
      </c>
      <c r="K2810" s="35">
        <v>48</v>
      </c>
      <c r="L2810" s="35">
        <v>1</v>
      </c>
      <c r="M2810" s="35">
        <v>123</v>
      </c>
      <c r="N2810" s="66">
        <v>115</v>
      </c>
    </row>
    <row r="2812" spans="2:17" x14ac:dyDescent="0.25">
      <c r="B2812" s="54" t="str">
        <f xml:space="preserve"> HYPERLINK("#'目次'!B40", "[34]")</f>
        <v>[34]</v>
      </c>
      <c r="C2812" s="42" t="s">
        <v>430</v>
      </c>
    </row>
    <row r="2815" spans="2:17" x14ac:dyDescent="0.25">
      <c r="C2815" s="42" t="s">
        <v>14</v>
      </c>
    </row>
    <row r="2816" spans="2:17" ht="37.799999999999997" x14ac:dyDescent="0.25">
      <c r="C2816" s="102"/>
      <c r="D2816" s="103"/>
      <c r="E2816" s="103"/>
      <c r="F2816" s="103"/>
      <c r="G2816" s="53" t="s">
        <v>15</v>
      </c>
      <c r="H2816" s="50" t="s">
        <v>431</v>
      </c>
      <c r="I2816" s="21" t="s">
        <v>432</v>
      </c>
      <c r="J2816" s="21" t="s">
        <v>433</v>
      </c>
      <c r="K2816" s="21" t="s">
        <v>434</v>
      </c>
      <c r="L2816" s="21" t="s">
        <v>435</v>
      </c>
      <c r="M2816" s="21" t="s">
        <v>436</v>
      </c>
      <c r="N2816" s="21" t="s">
        <v>437</v>
      </c>
      <c r="O2816" s="21" t="s">
        <v>53</v>
      </c>
      <c r="P2816" s="21" t="s">
        <v>38</v>
      </c>
      <c r="Q2816" s="57" t="s">
        <v>438</v>
      </c>
    </row>
    <row r="2817" spans="3:17" x14ac:dyDescent="0.25">
      <c r="C2817" s="104"/>
      <c r="D2817" s="105"/>
      <c r="E2817" s="105"/>
      <c r="F2817" s="105"/>
      <c r="G2817" s="47"/>
      <c r="H2817" s="60"/>
      <c r="I2817" s="22"/>
      <c r="J2817" s="22"/>
      <c r="K2817" s="22"/>
      <c r="L2817" s="22"/>
      <c r="M2817" s="22"/>
      <c r="N2817" s="22"/>
      <c r="O2817" s="22"/>
      <c r="P2817" s="22"/>
      <c r="Q2817" s="55"/>
    </row>
    <row r="2818" spans="3:17" x14ac:dyDescent="0.25">
      <c r="C2818" s="52"/>
      <c r="D2818" s="49"/>
      <c r="E2818" s="46" t="s">
        <v>15</v>
      </c>
      <c r="F2818" s="51"/>
      <c r="G2818" s="59">
        <v>1104</v>
      </c>
      <c r="H2818" s="31">
        <v>405</v>
      </c>
      <c r="I2818" s="31">
        <v>338</v>
      </c>
      <c r="J2818" s="31">
        <v>49</v>
      </c>
      <c r="K2818" s="31">
        <v>76</v>
      </c>
      <c r="L2818" s="31">
        <v>11</v>
      </c>
      <c r="M2818" s="31">
        <v>1</v>
      </c>
      <c r="N2818" s="31">
        <v>191</v>
      </c>
      <c r="O2818" s="31">
        <v>22</v>
      </c>
      <c r="P2818" s="31">
        <v>11</v>
      </c>
      <c r="Q2818" s="67">
        <v>743</v>
      </c>
    </row>
    <row r="2819" spans="3:17" x14ac:dyDescent="0.25">
      <c r="C2819" s="111" t="s">
        <v>20</v>
      </c>
      <c r="D2819" s="106" t="s">
        <v>21</v>
      </c>
      <c r="E2819" s="10" t="s">
        <v>22</v>
      </c>
      <c r="F2819" s="11"/>
      <c r="G2819" s="14">
        <v>543</v>
      </c>
      <c r="H2819" s="25">
        <v>202</v>
      </c>
      <c r="I2819" s="4">
        <v>178</v>
      </c>
      <c r="J2819" s="4">
        <v>11</v>
      </c>
      <c r="K2819" s="4">
        <v>36</v>
      </c>
      <c r="L2819" s="4">
        <v>6</v>
      </c>
      <c r="M2819" s="4">
        <v>0</v>
      </c>
      <c r="N2819" s="4">
        <v>98</v>
      </c>
      <c r="O2819" s="4">
        <v>8</v>
      </c>
      <c r="P2819" s="4">
        <v>4</v>
      </c>
      <c r="Q2819" s="27">
        <v>380</v>
      </c>
    </row>
    <row r="2820" spans="3:17" x14ac:dyDescent="0.25">
      <c r="C2820" s="112"/>
      <c r="D2820" s="107"/>
      <c r="E2820" s="9" t="s">
        <v>23</v>
      </c>
      <c r="F2820" s="12"/>
      <c r="G2820" s="8">
        <v>561</v>
      </c>
      <c r="H2820" s="16">
        <v>203</v>
      </c>
      <c r="I2820" s="1">
        <v>160</v>
      </c>
      <c r="J2820" s="1">
        <v>38</v>
      </c>
      <c r="K2820" s="1">
        <v>40</v>
      </c>
      <c r="L2820" s="1">
        <v>5</v>
      </c>
      <c r="M2820" s="1">
        <v>1</v>
      </c>
      <c r="N2820" s="1">
        <v>93</v>
      </c>
      <c r="O2820" s="1">
        <v>14</v>
      </c>
      <c r="P2820" s="1">
        <v>7</v>
      </c>
      <c r="Q2820" s="18">
        <v>363</v>
      </c>
    </row>
    <row r="2821" spans="3:17" x14ac:dyDescent="0.25">
      <c r="C2821" s="108" t="s">
        <v>24</v>
      </c>
      <c r="D2821" s="108" t="s">
        <v>25</v>
      </c>
      <c r="E2821" s="10" t="s">
        <v>26</v>
      </c>
      <c r="F2821" s="11"/>
      <c r="G2821" s="14">
        <v>261</v>
      </c>
      <c r="H2821" s="25">
        <v>77</v>
      </c>
      <c r="I2821" s="4">
        <v>89</v>
      </c>
      <c r="J2821" s="4">
        <v>13</v>
      </c>
      <c r="K2821" s="4">
        <v>12</v>
      </c>
      <c r="L2821" s="4">
        <v>3</v>
      </c>
      <c r="M2821" s="4">
        <v>0</v>
      </c>
      <c r="N2821" s="4">
        <v>59</v>
      </c>
      <c r="O2821" s="4">
        <v>6</v>
      </c>
      <c r="P2821" s="4">
        <v>2</v>
      </c>
      <c r="Q2821" s="27">
        <v>166</v>
      </c>
    </row>
    <row r="2822" spans="3:17" x14ac:dyDescent="0.25">
      <c r="C2822" s="112"/>
      <c r="D2822" s="109"/>
      <c r="E2822" s="9" t="s">
        <v>27</v>
      </c>
      <c r="F2822" s="12"/>
      <c r="G2822" s="8">
        <v>267</v>
      </c>
      <c r="H2822" s="16">
        <v>96</v>
      </c>
      <c r="I2822" s="1">
        <v>90</v>
      </c>
      <c r="J2822" s="1">
        <v>6</v>
      </c>
      <c r="K2822" s="1">
        <v>14</v>
      </c>
      <c r="L2822" s="1">
        <v>1</v>
      </c>
      <c r="M2822" s="1">
        <v>0</v>
      </c>
      <c r="N2822" s="1">
        <v>52</v>
      </c>
      <c r="O2822" s="1">
        <v>6</v>
      </c>
      <c r="P2822" s="1">
        <v>2</v>
      </c>
      <c r="Q2822" s="18">
        <v>186</v>
      </c>
    </row>
    <row r="2823" spans="3:17" x14ac:dyDescent="0.25">
      <c r="C2823" s="112"/>
      <c r="D2823" s="109"/>
      <c r="E2823" s="9" t="s">
        <v>28</v>
      </c>
      <c r="F2823" s="12"/>
      <c r="G2823" s="8">
        <v>261</v>
      </c>
      <c r="H2823" s="16">
        <v>106</v>
      </c>
      <c r="I2823" s="1">
        <v>72</v>
      </c>
      <c r="J2823" s="1">
        <v>15</v>
      </c>
      <c r="K2823" s="1">
        <v>18</v>
      </c>
      <c r="L2823" s="1">
        <v>2</v>
      </c>
      <c r="M2823" s="1">
        <v>0</v>
      </c>
      <c r="N2823" s="1">
        <v>39</v>
      </c>
      <c r="O2823" s="1">
        <v>5</v>
      </c>
      <c r="P2823" s="1">
        <v>4</v>
      </c>
      <c r="Q2823" s="18">
        <v>178</v>
      </c>
    </row>
    <row r="2824" spans="3:17" x14ac:dyDescent="0.25">
      <c r="C2824" s="112"/>
      <c r="D2824" s="109"/>
      <c r="E2824" s="9" t="s">
        <v>29</v>
      </c>
      <c r="F2824" s="12"/>
      <c r="G2824" s="8">
        <v>195</v>
      </c>
      <c r="H2824" s="16">
        <v>76</v>
      </c>
      <c r="I2824" s="1">
        <v>58</v>
      </c>
      <c r="J2824" s="1">
        <v>10</v>
      </c>
      <c r="K2824" s="1">
        <v>20</v>
      </c>
      <c r="L2824" s="1">
        <v>2</v>
      </c>
      <c r="M2824" s="1">
        <v>1</v>
      </c>
      <c r="N2824" s="1">
        <v>24</v>
      </c>
      <c r="O2824" s="1">
        <v>2</v>
      </c>
      <c r="P2824" s="1">
        <v>2</v>
      </c>
      <c r="Q2824" s="18">
        <v>134</v>
      </c>
    </row>
    <row r="2825" spans="3:17" x14ac:dyDescent="0.25">
      <c r="C2825" s="112"/>
      <c r="D2825" s="109"/>
      <c r="E2825" s="9" t="s">
        <v>30</v>
      </c>
      <c r="F2825" s="12"/>
      <c r="G2825" s="8">
        <v>120</v>
      </c>
      <c r="H2825" s="16">
        <v>50</v>
      </c>
      <c r="I2825" s="1">
        <v>29</v>
      </c>
      <c r="J2825" s="1">
        <v>5</v>
      </c>
      <c r="K2825" s="1">
        <v>12</v>
      </c>
      <c r="L2825" s="1">
        <v>3</v>
      </c>
      <c r="M2825" s="1">
        <v>0</v>
      </c>
      <c r="N2825" s="1">
        <v>17</v>
      </c>
      <c r="O2825" s="1">
        <v>3</v>
      </c>
      <c r="P2825" s="1">
        <v>1</v>
      </c>
      <c r="Q2825" s="18">
        <v>79</v>
      </c>
    </row>
    <row r="2826" spans="3:17" x14ac:dyDescent="0.25">
      <c r="C2826" s="112"/>
      <c r="D2826" s="109"/>
      <c r="E2826" s="9" t="s">
        <v>31</v>
      </c>
      <c r="F2826" s="12"/>
      <c r="G2826" s="8">
        <v>843</v>
      </c>
      <c r="H2826" s="16">
        <v>328</v>
      </c>
      <c r="I2826" s="1">
        <v>249</v>
      </c>
      <c r="J2826" s="1">
        <v>36</v>
      </c>
      <c r="K2826" s="1">
        <v>64</v>
      </c>
      <c r="L2826" s="1">
        <v>8</v>
      </c>
      <c r="M2826" s="1">
        <v>1</v>
      </c>
      <c r="N2826" s="1">
        <v>132</v>
      </c>
      <c r="O2826" s="1">
        <v>16</v>
      </c>
      <c r="P2826" s="1">
        <v>9</v>
      </c>
      <c r="Q2826" s="18">
        <v>577</v>
      </c>
    </row>
    <row r="2827" spans="3:17" x14ac:dyDescent="0.25">
      <c r="C2827" s="112"/>
      <c r="D2827" s="109"/>
      <c r="E2827" s="9" t="s">
        <v>32</v>
      </c>
      <c r="F2827" s="12"/>
      <c r="G2827" s="8">
        <v>315</v>
      </c>
      <c r="H2827" s="16">
        <v>126</v>
      </c>
      <c r="I2827" s="1">
        <v>87</v>
      </c>
      <c r="J2827" s="1">
        <v>15</v>
      </c>
      <c r="K2827" s="1">
        <v>32</v>
      </c>
      <c r="L2827" s="1">
        <v>5</v>
      </c>
      <c r="M2827" s="1">
        <v>1</v>
      </c>
      <c r="N2827" s="1">
        <v>41</v>
      </c>
      <c r="O2827" s="1">
        <v>5</v>
      </c>
      <c r="P2827" s="1">
        <v>3</v>
      </c>
      <c r="Q2827" s="18">
        <v>213</v>
      </c>
    </row>
    <row r="2828" spans="3:17" x14ac:dyDescent="0.25">
      <c r="C2828" s="112"/>
      <c r="D2828" s="108" t="s">
        <v>22</v>
      </c>
      <c r="E2828" s="10" t="s">
        <v>26</v>
      </c>
      <c r="F2828" s="11"/>
      <c r="G2828" s="14">
        <v>120</v>
      </c>
      <c r="H2828" s="25">
        <v>32</v>
      </c>
      <c r="I2828" s="4">
        <v>41</v>
      </c>
      <c r="J2828" s="4">
        <v>2</v>
      </c>
      <c r="K2828" s="4">
        <v>4</v>
      </c>
      <c r="L2828" s="4">
        <v>3</v>
      </c>
      <c r="M2828" s="4">
        <v>0</v>
      </c>
      <c r="N2828" s="4">
        <v>35</v>
      </c>
      <c r="O2828" s="4">
        <v>3</v>
      </c>
      <c r="P2828" s="4">
        <v>0</v>
      </c>
      <c r="Q2828" s="27">
        <v>73</v>
      </c>
    </row>
    <row r="2829" spans="3:17" x14ac:dyDescent="0.25">
      <c r="C2829" s="112"/>
      <c r="D2829" s="109"/>
      <c r="E2829" s="9" t="s">
        <v>27</v>
      </c>
      <c r="F2829" s="12"/>
      <c r="G2829" s="8">
        <v>159</v>
      </c>
      <c r="H2829" s="16">
        <v>66</v>
      </c>
      <c r="I2829" s="1">
        <v>54</v>
      </c>
      <c r="J2829" s="1">
        <v>1</v>
      </c>
      <c r="K2829" s="1">
        <v>8</v>
      </c>
      <c r="L2829" s="1">
        <v>0</v>
      </c>
      <c r="M2829" s="1">
        <v>0</v>
      </c>
      <c r="N2829" s="1">
        <v>26</v>
      </c>
      <c r="O2829" s="1">
        <v>3</v>
      </c>
      <c r="P2829" s="1">
        <v>1</v>
      </c>
      <c r="Q2829" s="18">
        <v>120</v>
      </c>
    </row>
    <row r="2830" spans="3:17" x14ac:dyDescent="0.25">
      <c r="C2830" s="112"/>
      <c r="D2830" s="109"/>
      <c r="E2830" s="9" t="s">
        <v>28</v>
      </c>
      <c r="F2830" s="12"/>
      <c r="G2830" s="8">
        <v>113</v>
      </c>
      <c r="H2830" s="16">
        <v>44</v>
      </c>
      <c r="I2830" s="1">
        <v>37</v>
      </c>
      <c r="J2830" s="1">
        <v>2</v>
      </c>
      <c r="K2830" s="1">
        <v>9</v>
      </c>
      <c r="L2830" s="1">
        <v>0</v>
      </c>
      <c r="M2830" s="1">
        <v>0</v>
      </c>
      <c r="N2830" s="1">
        <v>18</v>
      </c>
      <c r="O2830" s="1">
        <v>1</v>
      </c>
      <c r="P2830" s="1">
        <v>2</v>
      </c>
      <c r="Q2830" s="18">
        <v>81</v>
      </c>
    </row>
    <row r="2831" spans="3:17" x14ac:dyDescent="0.25">
      <c r="C2831" s="112"/>
      <c r="D2831" s="109"/>
      <c r="E2831" s="9" t="s">
        <v>29</v>
      </c>
      <c r="F2831" s="12"/>
      <c r="G2831" s="8">
        <v>94</v>
      </c>
      <c r="H2831" s="16">
        <v>31</v>
      </c>
      <c r="I2831" s="1">
        <v>33</v>
      </c>
      <c r="J2831" s="1">
        <v>5</v>
      </c>
      <c r="K2831" s="1">
        <v>11</v>
      </c>
      <c r="L2831" s="1">
        <v>1</v>
      </c>
      <c r="M2831" s="1">
        <v>0</v>
      </c>
      <c r="N2831" s="1">
        <v>12</v>
      </c>
      <c r="O2831" s="1">
        <v>0</v>
      </c>
      <c r="P2831" s="1">
        <v>1</v>
      </c>
      <c r="Q2831" s="18">
        <v>64</v>
      </c>
    </row>
    <row r="2832" spans="3:17" x14ac:dyDescent="0.25">
      <c r="C2832" s="112"/>
      <c r="D2832" s="109"/>
      <c r="E2832" s="9" t="s">
        <v>30</v>
      </c>
      <c r="F2832" s="12"/>
      <c r="G2832" s="8">
        <v>57</v>
      </c>
      <c r="H2832" s="16">
        <v>29</v>
      </c>
      <c r="I2832" s="1">
        <v>13</v>
      </c>
      <c r="J2832" s="1">
        <v>1</v>
      </c>
      <c r="K2832" s="1">
        <v>4</v>
      </c>
      <c r="L2832" s="1">
        <v>2</v>
      </c>
      <c r="M2832" s="1">
        <v>0</v>
      </c>
      <c r="N2832" s="1">
        <v>7</v>
      </c>
      <c r="O2832" s="1">
        <v>1</v>
      </c>
      <c r="P2832" s="1">
        <v>0</v>
      </c>
      <c r="Q2832" s="18">
        <v>42</v>
      </c>
    </row>
    <row r="2833" spans="3:17" x14ac:dyDescent="0.25">
      <c r="C2833" s="112"/>
      <c r="D2833" s="109"/>
      <c r="E2833" s="9" t="s">
        <v>31</v>
      </c>
      <c r="F2833" s="12"/>
      <c r="G2833" s="8">
        <v>423</v>
      </c>
      <c r="H2833" s="16">
        <v>170</v>
      </c>
      <c r="I2833" s="1">
        <v>137</v>
      </c>
      <c r="J2833" s="1">
        <v>9</v>
      </c>
      <c r="K2833" s="1">
        <v>32</v>
      </c>
      <c r="L2833" s="1">
        <v>3</v>
      </c>
      <c r="M2833" s="1">
        <v>0</v>
      </c>
      <c r="N2833" s="1">
        <v>63</v>
      </c>
      <c r="O2833" s="1">
        <v>5</v>
      </c>
      <c r="P2833" s="1">
        <v>4</v>
      </c>
      <c r="Q2833" s="18">
        <v>307</v>
      </c>
    </row>
    <row r="2834" spans="3:17" x14ac:dyDescent="0.25">
      <c r="C2834" s="112"/>
      <c r="D2834" s="109"/>
      <c r="E2834" s="9" t="s">
        <v>32</v>
      </c>
      <c r="F2834" s="12"/>
      <c r="G2834" s="8">
        <v>151</v>
      </c>
      <c r="H2834" s="16">
        <v>60</v>
      </c>
      <c r="I2834" s="1">
        <v>46</v>
      </c>
      <c r="J2834" s="1">
        <v>6</v>
      </c>
      <c r="K2834" s="1">
        <v>15</v>
      </c>
      <c r="L2834" s="1">
        <v>3</v>
      </c>
      <c r="M2834" s="1">
        <v>0</v>
      </c>
      <c r="N2834" s="1">
        <v>19</v>
      </c>
      <c r="O2834" s="1">
        <v>1</v>
      </c>
      <c r="P2834" s="1">
        <v>1</v>
      </c>
      <c r="Q2834" s="18">
        <v>106</v>
      </c>
    </row>
    <row r="2835" spans="3:17" x14ac:dyDescent="0.25">
      <c r="C2835" s="112"/>
      <c r="D2835" s="108" t="s">
        <v>23</v>
      </c>
      <c r="E2835" s="10" t="s">
        <v>26</v>
      </c>
      <c r="F2835" s="11"/>
      <c r="G2835" s="14">
        <v>141</v>
      </c>
      <c r="H2835" s="25">
        <v>45</v>
      </c>
      <c r="I2835" s="4">
        <v>48</v>
      </c>
      <c r="J2835" s="4">
        <v>11</v>
      </c>
      <c r="K2835" s="4">
        <v>8</v>
      </c>
      <c r="L2835" s="4">
        <v>0</v>
      </c>
      <c r="M2835" s="4">
        <v>0</v>
      </c>
      <c r="N2835" s="4">
        <v>24</v>
      </c>
      <c r="O2835" s="4">
        <v>3</v>
      </c>
      <c r="P2835" s="4">
        <v>2</v>
      </c>
      <c r="Q2835" s="27">
        <v>93</v>
      </c>
    </row>
    <row r="2836" spans="3:17" x14ac:dyDescent="0.25">
      <c r="C2836" s="112"/>
      <c r="D2836" s="109"/>
      <c r="E2836" s="9" t="s">
        <v>27</v>
      </c>
      <c r="F2836" s="12"/>
      <c r="G2836" s="8">
        <v>108</v>
      </c>
      <c r="H2836" s="16">
        <v>30</v>
      </c>
      <c r="I2836" s="1">
        <v>36</v>
      </c>
      <c r="J2836" s="1">
        <v>5</v>
      </c>
      <c r="K2836" s="1">
        <v>6</v>
      </c>
      <c r="L2836" s="1">
        <v>1</v>
      </c>
      <c r="M2836" s="1">
        <v>0</v>
      </c>
      <c r="N2836" s="1">
        <v>26</v>
      </c>
      <c r="O2836" s="1">
        <v>3</v>
      </c>
      <c r="P2836" s="1">
        <v>1</v>
      </c>
      <c r="Q2836" s="18">
        <v>66</v>
      </c>
    </row>
    <row r="2837" spans="3:17" x14ac:dyDescent="0.25">
      <c r="C2837" s="112"/>
      <c r="D2837" s="109"/>
      <c r="E2837" s="9" t="s">
        <v>28</v>
      </c>
      <c r="F2837" s="12"/>
      <c r="G2837" s="8">
        <v>148</v>
      </c>
      <c r="H2837" s="16">
        <v>62</v>
      </c>
      <c r="I2837" s="1">
        <v>35</v>
      </c>
      <c r="J2837" s="1">
        <v>13</v>
      </c>
      <c r="K2837" s="1">
        <v>9</v>
      </c>
      <c r="L2837" s="1">
        <v>2</v>
      </c>
      <c r="M2837" s="1">
        <v>0</v>
      </c>
      <c r="N2837" s="1">
        <v>21</v>
      </c>
      <c r="O2837" s="1">
        <v>4</v>
      </c>
      <c r="P2837" s="1">
        <v>2</v>
      </c>
      <c r="Q2837" s="18">
        <v>97</v>
      </c>
    </row>
    <row r="2838" spans="3:17" x14ac:dyDescent="0.25">
      <c r="C2838" s="112"/>
      <c r="D2838" s="109"/>
      <c r="E2838" s="9" t="s">
        <v>29</v>
      </c>
      <c r="F2838" s="12"/>
      <c r="G2838" s="8">
        <v>101</v>
      </c>
      <c r="H2838" s="16">
        <v>45</v>
      </c>
      <c r="I2838" s="1">
        <v>25</v>
      </c>
      <c r="J2838" s="1">
        <v>5</v>
      </c>
      <c r="K2838" s="1">
        <v>9</v>
      </c>
      <c r="L2838" s="1">
        <v>1</v>
      </c>
      <c r="M2838" s="1">
        <v>1</v>
      </c>
      <c r="N2838" s="1">
        <v>12</v>
      </c>
      <c r="O2838" s="1">
        <v>2</v>
      </c>
      <c r="P2838" s="1">
        <v>1</v>
      </c>
      <c r="Q2838" s="18">
        <v>70</v>
      </c>
    </row>
    <row r="2839" spans="3:17" x14ac:dyDescent="0.25">
      <c r="C2839" s="112"/>
      <c r="D2839" s="109"/>
      <c r="E2839" s="9" t="s">
        <v>30</v>
      </c>
      <c r="F2839" s="12"/>
      <c r="G2839" s="8">
        <v>63</v>
      </c>
      <c r="H2839" s="16">
        <v>21</v>
      </c>
      <c r="I2839" s="1">
        <v>16</v>
      </c>
      <c r="J2839" s="1">
        <v>4</v>
      </c>
      <c r="K2839" s="1">
        <v>8</v>
      </c>
      <c r="L2839" s="1">
        <v>1</v>
      </c>
      <c r="M2839" s="1">
        <v>0</v>
      </c>
      <c r="N2839" s="1">
        <v>10</v>
      </c>
      <c r="O2839" s="1">
        <v>2</v>
      </c>
      <c r="P2839" s="1">
        <v>1</v>
      </c>
      <c r="Q2839" s="18">
        <v>37</v>
      </c>
    </row>
    <row r="2840" spans="3:17" x14ac:dyDescent="0.25">
      <c r="C2840" s="112"/>
      <c r="D2840" s="109"/>
      <c r="E2840" s="9" t="s">
        <v>31</v>
      </c>
      <c r="F2840" s="12"/>
      <c r="G2840" s="8">
        <v>420</v>
      </c>
      <c r="H2840" s="16">
        <v>158</v>
      </c>
      <c r="I2840" s="1">
        <v>112</v>
      </c>
      <c r="J2840" s="1">
        <v>27</v>
      </c>
      <c r="K2840" s="1">
        <v>32</v>
      </c>
      <c r="L2840" s="1">
        <v>5</v>
      </c>
      <c r="M2840" s="1">
        <v>1</v>
      </c>
      <c r="N2840" s="1">
        <v>69</v>
      </c>
      <c r="O2840" s="1">
        <v>11</v>
      </c>
      <c r="P2840" s="1">
        <v>5</v>
      </c>
      <c r="Q2840" s="18">
        <v>270</v>
      </c>
    </row>
    <row r="2841" spans="3:17" x14ac:dyDescent="0.25">
      <c r="C2841" s="112"/>
      <c r="D2841" s="109"/>
      <c r="E2841" s="9" t="s">
        <v>32</v>
      </c>
      <c r="F2841" s="12"/>
      <c r="G2841" s="8">
        <v>164</v>
      </c>
      <c r="H2841" s="16">
        <v>66</v>
      </c>
      <c r="I2841" s="1">
        <v>41</v>
      </c>
      <c r="J2841" s="1">
        <v>9</v>
      </c>
      <c r="K2841" s="1">
        <v>17</v>
      </c>
      <c r="L2841" s="1">
        <v>2</v>
      </c>
      <c r="M2841" s="1">
        <v>1</v>
      </c>
      <c r="N2841" s="1">
        <v>22</v>
      </c>
      <c r="O2841" s="1">
        <v>4</v>
      </c>
      <c r="P2841" s="1">
        <v>2</v>
      </c>
      <c r="Q2841" s="18">
        <v>107</v>
      </c>
    </row>
    <row r="2842" spans="3:17" ht="25.2" x14ac:dyDescent="0.25">
      <c r="C2842" s="108" t="s">
        <v>33</v>
      </c>
      <c r="D2842" s="108" t="s">
        <v>25</v>
      </c>
      <c r="E2842" s="10" t="s">
        <v>34</v>
      </c>
      <c r="F2842" s="11"/>
      <c r="G2842" s="14">
        <v>93</v>
      </c>
      <c r="H2842" s="25">
        <v>36</v>
      </c>
      <c r="I2842" s="4">
        <v>22</v>
      </c>
      <c r="J2842" s="4">
        <v>2</v>
      </c>
      <c r="K2842" s="4">
        <v>5</v>
      </c>
      <c r="L2842" s="4">
        <v>4</v>
      </c>
      <c r="M2842" s="4">
        <v>1</v>
      </c>
      <c r="N2842" s="4">
        <v>18</v>
      </c>
      <c r="O2842" s="4">
        <v>3</v>
      </c>
      <c r="P2842" s="4">
        <v>2</v>
      </c>
      <c r="Q2842" s="27">
        <v>58</v>
      </c>
    </row>
    <row r="2843" spans="3:17" ht="25.2" x14ac:dyDescent="0.25">
      <c r="C2843" s="112"/>
      <c r="D2843" s="109"/>
      <c r="E2843" s="9" t="s">
        <v>35</v>
      </c>
      <c r="F2843" s="12"/>
      <c r="G2843" s="8">
        <v>623</v>
      </c>
      <c r="H2843" s="16">
        <v>226</v>
      </c>
      <c r="I2843" s="1">
        <v>213</v>
      </c>
      <c r="J2843" s="1">
        <v>16</v>
      </c>
      <c r="K2843" s="1">
        <v>47</v>
      </c>
      <c r="L2843" s="1">
        <v>4</v>
      </c>
      <c r="M2843" s="1">
        <v>0</v>
      </c>
      <c r="N2843" s="1">
        <v>102</v>
      </c>
      <c r="O2843" s="1">
        <v>8</v>
      </c>
      <c r="P2843" s="1">
        <v>7</v>
      </c>
      <c r="Q2843" s="18">
        <v>439</v>
      </c>
    </row>
    <row r="2844" spans="3:17" ht="25.2" x14ac:dyDescent="0.25">
      <c r="C2844" s="112"/>
      <c r="D2844" s="109"/>
      <c r="E2844" s="9" t="s">
        <v>36</v>
      </c>
      <c r="F2844" s="12"/>
      <c r="G2844" s="8">
        <v>207</v>
      </c>
      <c r="H2844" s="16">
        <v>69</v>
      </c>
      <c r="I2844" s="1">
        <v>52</v>
      </c>
      <c r="J2844" s="1">
        <v>16</v>
      </c>
      <c r="K2844" s="1">
        <v>13</v>
      </c>
      <c r="L2844" s="1">
        <v>3</v>
      </c>
      <c r="M2844" s="1">
        <v>0</v>
      </c>
      <c r="N2844" s="1">
        <v>47</v>
      </c>
      <c r="O2844" s="1">
        <v>5</v>
      </c>
      <c r="P2844" s="1">
        <v>2</v>
      </c>
      <c r="Q2844" s="18">
        <v>121</v>
      </c>
    </row>
    <row r="2845" spans="3:17" ht="25.2" x14ac:dyDescent="0.25">
      <c r="C2845" s="112"/>
      <c r="D2845" s="109"/>
      <c r="E2845" s="9" t="s">
        <v>37</v>
      </c>
      <c r="F2845" s="12"/>
      <c r="G2845" s="8">
        <v>178</v>
      </c>
      <c r="H2845" s="16">
        <v>73</v>
      </c>
      <c r="I2845" s="1">
        <v>51</v>
      </c>
      <c r="J2845" s="1">
        <v>14</v>
      </c>
      <c r="K2845" s="1">
        <v>11</v>
      </c>
      <c r="L2845" s="1">
        <v>0</v>
      </c>
      <c r="M2845" s="1">
        <v>0</v>
      </c>
      <c r="N2845" s="1">
        <v>23</v>
      </c>
      <c r="O2845" s="1">
        <v>6</v>
      </c>
      <c r="P2845" s="1">
        <v>0</v>
      </c>
      <c r="Q2845" s="18">
        <v>124</v>
      </c>
    </row>
    <row r="2846" spans="3:17" x14ac:dyDescent="0.25">
      <c r="C2846" s="112"/>
      <c r="D2846" s="109"/>
      <c r="E2846" s="9" t="s">
        <v>38</v>
      </c>
      <c r="F2846" s="12"/>
      <c r="G2846" s="13">
        <v>3</v>
      </c>
      <c r="H2846" s="24">
        <v>1</v>
      </c>
      <c r="I2846" s="3">
        <v>0</v>
      </c>
      <c r="J2846" s="3">
        <v>1</v>
      </c>
      <c r="K2846" s="3">
        <v>0</v>
      </c>
      <c r="L2846" s="3">
        <v>0</v>
      </c>
      <c r="M2846" s="3">
        <v>0</v>
      </c>
      <c r="N2846" s="3">
        <v>1</v>
      </c>
      <c r="O2846" s="3">
        <v>0</v>
      </c>
      <c r="P2846" s="3">
        <v>0</v>
      </c>
      <c r="Q2846" s="26">
        <v>1</v>
      </c>
    </row>
    <row r="2847" spans="3:17" ht="25.2" x14ac:dyDescent="0.25">
      <c r="C2847" s="112"/>
      <c r="D2847" s="108" t="s">
        <v>22</v>
      </c>
      <c r="E2847" s="10" t="s">
        <v>34</v>
      </c>
      <c r="F2847" s="11"/>
      <c r="G2847" s="40">
        <v>48</v>
      </c>
      <c r="H2847" s="44">
        <v>16</v>
      </c>
      <c r="I2847" s="19">
        <v>11</v>
      </c>
      <c r="J2847" s="19">
        <v>1</v>
      </c>
      <c r="K2847" s="19">
        <v>3</v>
      </c>
      <c r="L2847" s="19">
        <v>3</v>
      </c>
      <c r="M2847" s="19">
        <v>0</v>
      </c>
      <c r="N2847" s="19">
        <v>12</v>
      </c>
      <c r="O2847" s="19">
        <v>1</v>
      </c>
      <c r="P2847" s="19">
        <v>1</v>
      </c>
      <c r="Q2847" s="45">
        <v>27</v>
      </c>
    </row>
    <row r="2848" spans="3:17" ht="25.2" x14ac:dyDescent="0.25">
      <c r="C2848" s="112"/>
      <c r="D2848" s="109"/>
      <c r="E2848" s="9" t="s">
        <v>35</v>
      </c>
      <c r="F2848" s="12"/>
      <c r="G2848" s="8">
        <v>365</v>
      </c>
      <c r="H2848" s="16">
        <v>133</v>
      </c>
      <c r="I2848" s="1">
        <v>135</v>
      </c>
      <c r="J2848" s="1">
        <v>5</v>
      </c>
      <c r="K2848" s="1">
        <v>25</v>
      </c>
      <c r="L2848" s="1">
        <v>3</v>
      </c>
      <c r="M2848" s="1">
        <v>0</v>
      </c>
      <c r="N2848" s="1">
        <v>56</v>
      </c>
      <c r="O2848" s="1">
        <v>5</v>
      </c>
      <c r="P2848" s="1">
        <v>3</v>
      </c>
      <c r="Q2848" s="18">
        <v>268</v>
      </c>
    </row>
    <row r="2849" spans="3:17" ht="25.2" x14ac:dyDescent="0.25">
      <c r="C2849" s="112"/>
      <c r="D2849" s="109"/>
      <c r="E2849" s="9" t="s">
        <v>36</v>
      </c>
      <c r="F2849" s="12"/>
      <c r="G2849" s="8">
        <v>80</v>
      </c>
      <c r="H2849" s="16">
        <v>30</v>
      </c>
      <c r="I2849" s="1">
        <v>17</v>
      </c>
      <c r="J2849" s="1">
        <v>3</v>
      </c>
      <c r="K2849" s="1">
        <v>5</v>
      </c>
      <c r="L2849" s="1">
        <v>0</v>
      </c>
      <c r="M2849" s="1">
        <v>0</v>
      </c>
      <c r="N2849" s="1">
        <v>24</v>
      </c>
      <c r="O2849" s="1">
        <v>1</v>
      </c>
      <c r="P2849" s="1">
        <v>0</v>
      </c>
      <c r="Q2849" s="18">
        <v>47</v>
      </c>
    </row>
    <row r="2850" spans="3:17" ht="25.2" x14ac:dyDescent="0.25">
      <c r="C2850" s="112"/>
      <c r="D2850" s="109"/>
      <c r="E2850" s="9" t="s">
        <v>37</v>
      </c>
      <c r="F2850" s="12"/>
      <c r="G2850" s="13">
        <v>49</v>
      </c>
      <c r="H2850" s="24">
        <v>22</v>
      </c>
      <c r="I2850" s="3">
        <v>15</v>
      </c>
      <c r="J2850" s="3">
        <v>2</v>
      </c>
      <c r="K2850" s="3">
        <v>3</v>
      </c>
      <c r="L2850" s="3">
        <v>0</v>
      </c>
      <c r="M2850" s="3">
        <v>0</v>
      </c>
      <c r="N2850" s="3">
        <v>6</v>
      </c>
      <c r="O2850" s="3">
        <v>1</v>
      </c>
      <c r="P2850" s="3">
        <v>0</v>
      </c>
      <c r="Q2850" s="26">
        <v>37</v>
      </c>
    </row>
    <row r="2851" spans="3:17" x14ac:dyDescent="0.25">
      <c r="C2851" s="112"/>
      <c r="D2851" s="109"/>
      <c r="E2851" s="9" t="s">
        <v>38</v>
      </c>
      <c r="F2851" s="12"/>
      <c r="G2851" s="13">
        <v>1</v>
      </c>
      <c r="H2851" s="24">
        <v>1</v>
      </c>
      <c r="I2851" s="3">
        <v>0</v>
      </c>
      <c r="J2851" s="3">
        <v>0</v>
      </c>
      <c r="K2851" s="3">
        <v>0</v>
      </c>
      <c r="L2851" s="3">
        <v>0</v>
      </c>
      <c r="M2851" s="3">
        <v>0</v>
      </c>
      <c r="N2851" s="3">
        <v>0</v>
      </c>
      <c r="O2851" s="3">
        <v>0</v>
      </c>
      <c r="P2851" s="3">
        <v>0</v>
      </c>
      <c r="Q2851" s="26">
        <v>1</v>
      </c>
    </row>
    <row r="2852" spans="3:17" ht="25.2" x14ac:dyDescent="0.25">
      <c r="C2852" s="112"/>
      <c r="D2852" s="108" t="s">
        <v>23</v>
      </c>
      <c r="E2852" s="10" t="s">
        <v>34</v>
      </c>
      <c r="F2852" s="11"/>
      <c r="G2852" s="40">
        <v>45</v>
      </c>
      <c r="H2852" s="44">
        <v>20</v>
      </c>
      <c r="I2852" s="19">
        <v>11</v>
      </c>
      <c r="J2852" s="19">
        <v>1</v>
      </c>
      <c r="K2852" s="19">
        <v>2</v>
      </c>
      <c r="L2852" s="19">
        <v>1</v>
      </c>
      <c r="M2852" s="19">
        <v>1</v>
      </c>
      <c r="N2852" s="19">
        <v>6</v>
      </c>
      <c r="O2852" s="19">
        <v>2</v>
      </c>
      <c r="P2852" s="19">
        <v>1</v>
      </c>
      <c r="Q2852" s="45">
        <v>31</v>
      </c>
    </row>
    <row r="2853" spans="3:17" ht="25.2" x14ac:dyDescent="0.25">
      <c r="C2853" s="112"/>
      <c r="D2853" s="109"/>
      <c r="E2853" s="9" t="s">
        <v>35</v>
      </c>
      <c r="F2853" s="12"/>
      <c r="G2853" s="8">
        <v>258</v>
      </c>
      <c r="H2853" s="16">
        <v>93</v>
      </c>
      <c r="I2853" s="1">
        <v>78</v>
      </c>
      <c r="J2853" s="1">
        <v>11</v>
      </c>
      <c r="K2853" s="1">
        <v>22</v>
      </c>
      <c r="L2853" s="1">
        <v>1</v>
      </c>
      <c r="M2853" s="1">
        <v>0</v>
      </c>
      <c r="N2853" s="1">
        <v>46</v>
      </c>
      <c r="O2853" s="1">
        <v>3</v>
      </c>
      <c r="P2853" s="1">
        <v>4</v>
      </c>
      <c r="Q2853" s="18">
        <v>171</v>
      </c>
    </row>
    <row r="2854" spans="3:17" ht="25.2" x14ac:dyDescent="0.25">
      <c r="C2854" s="112"/>
      <c r="D2854" s="109"/>
      <c r="E2854" s="9" t="s">
        <v>36</v>
      </c>
      <c r="F2854" s="12"/>
      <c r="G2854" s="8">
        <v>127</v>
      </c>
      <c r="H2854" s="16">
        <v>39</v>
      </c>
      <c r="I2854" s="1">
        <v>35</v>
      </c>
      <c r="J2854" s="1">
        <v>13</v>
      </c>
      <c r="K2854" s="1">
        <v>8</v>
      </c>
      <c r="L2854" s="1">
        <v>3</v>
      </c>
      <c r="M2854" s="1">
        <v>0</v>
      </c>
      <c r="N2854" s="1">
        <v>23</v>
      </c>
      <c r="O2854" s="1">
        <v>4</v>
      </c>
      <c r="P2854" s="1">
        <v>2</v>
      </c>
      <c r="Q2854" s="18">
        <v>74</v>
      </c>
    </row>
    <row r="2855" spans="3:17" ht="25.2" x14ac:dyDescent="0.25">
      <c r="C2855" s="112"/>
      <c r="D2855" s="109"/>
      <c r="E2855" s="9" t="s">
        <v>37</v>
      </c>
      <c r="F2855" s="12"/>
      <c r="G2855" s="8">
        <v>129</v>
      </c>
      <c r="H2855" s="16">
        <v>51</v>
      </c>
      <c r="I2855" s="1">
        <v>36</v>
      </c>
      <c r="J2855" s="1">
        <v>12</v>
      </c>
      <c r="K2855" s="1">
        <v>8</v>
      </c>
      <c r="L2855" s="1">
        <v>0</v>
      </c>
      <c r="M2855" s="1">
        <v>0</v>
      </c>
      <c r="N2855" s="1">
        <v>17</v>
      </c>
      <c r="O2855" s="1">
        <v>5</v>
      </c>
      <c r="P2855" s="1">
        <v>0</v>
      </c>
      <c r="Q2855" s="18">
        <v>87</v>
      </c>
    </row>
    <row r="2856" spans="3:17" x14ac:dyDescent="0.25">
      <c r="C2856" s="112"/>
      <c r="D2856" s="109"/>
      <c r="E2856" s="9" t="s">
        <v>38</v>
      </c>
      <c r="F2856" s="12"/>
      <c r="G2856" s="13">
        <v>2</v>
      </c>
      <c r="H2856" s="24">
        <v>0</v>
      </c>
      <c r="I2856" s="3">
        <v>0</v>
      </c>
      <c r="J2856" s="3">
        <v>1</v>
      </c>
      <c r="K2856" s="3">
        <v>0</v>
      </c>
      <c r="L2856" s="3">
        <v>0</v>
      </c>
      <c r="M2856" s="3">
        <v>0</v>
      </c>
      <c r="N2856" s="3">
        <v>1</v>
      </c>
      <c r="O2856" s="3">
        <v>0</v>
      </c>
      <c r="P2856" s="3">
        <v>0</v>
      </c>
      <c r="Q2856" s="26">
        <v>0</v>
      </c>
    </row>
    <row r="2857" spans="3:17" ht="25.2" x14ac:dyDescent="0.25">
      <c r="C2857" s="108" t="s">
        <v>39</v>
      </c>
      <c r="D2857" s="108" t="s">
        <v>25</v>
      </c>
      <c r="E2857" s="10" t="s">
        <v>40</v>
      </c>
      <c r="F2857" s="11"/>
      <c r="G2857" s="14">
        <v>320</v>
      </c>
      <c r="H2857" s="25">
        <v>116</v>
      </c>
      <c r="I2857" s="4">
        <v>83</v>
      </c>
      <c r="J2857" s="4">
        <v>19</v>
      </c>
      <c r="K2857" s="4">
        <v>23</v>
      </c>
      <c r="L2857" s="4">
        <v>4</v>
      </c>
      <c r="M2857" s="4">
        <v>0</v>
      </c>
      <c r="N2857" s="4">
        <v>62</v>
      </c>
      <c r="O2857" s="4">
        <v>11</v>
      </c>
      <c r="P2857" s="4">
        <v>2</v>
      </c>
      <c r="Q2857" s="27">
        <v>199</v>
      </c>
    </row>
    <row r="2858" spans="3:17" ht="25.2" x14ac:dyDescent="0.25">
      <c r="C2858" s="112"/>
      <c r="D2858" s="109"/>
      <c r="E2858" s="9" t="s">
        <v>41</v>
      </c>
      <c r="F2858" s="12"/>
      <c r="G2858" s="8">
        <v>604</v>
      </c>
      <c r="H2858" s="16">
        <v>216</v>
      </c>
      <c r="I2858" s="1">
        <v>206</v>
      </c>
      <c r="J2858" s="1">
        <v>15</v>
      </c>
      <c r="K2858" s="1">
        <v>48</v>
      </c>
      <c r="L2858" s="1">
        <v>4</v>
      </c>
      <c r="M2858" s="1">
        <v>0</v>
      </c>
      <c r="N2858" s="1">
        <v>101</v>
      </c>
      <c r="O2858" s="1">
        <v>7</v>
      </c>
      <c r="P2858" s="1">
        <v>7</v>
      </c>
      <c r="Q2858" s="18">
        <v>422</v>
      </c>
    </row>
    <row r="2859" spans="3:17" x14ac:dyDescent="0.25">
      <c r="C2859" s="112"/>
      <c r="D2859" s="109"/>
      <c r="E2859" s="9" t="s">
        <v>42</v>
      </c>
      <c r="F2859" s="12"/>
      <c r="G2859" s="13">
        <v>20</v>
      </c>
      <c r="H2859" s="24">
        <v>5</v>
      </c>
      <c r="I2859" s="3">
        <v>13</v>
      </c>
      <c r="J2859" s="3">
        <v>0</v>
      </c>
      <c r="K2859" s="3">
        <v>0</v>
      </c>
      <c r="L2859" s="3">
        <v>0</v>
      </c>
      <c r="M2859" s="3">
        <v>0</v>
      </c>
      <c r="N2859" s="3">
        <v>2</v>
      </c>
      <c r="O2859" s="3">
        <v>0</v>
      </c>
      <c r="P2859" s="3">
        <v>0</v>
      </c>
      <c r="Q2859" s="26">
        <v>18</v>
      </c>
    </row>
    <row r="2860" spans="3:17" x14ac:dyDescent="0.25">
      <c r="C2860" s="112"/>
      <c r="D2860" s="109"/>
      <c r="E2860" s="9" t="s">
        <v>43</v>
      </c>
      <c r="F2860" s="12"/>
      <c r="G2860" s="8">
        <v>162</v>
      </c>
      <c r="H2860" s="16">
        <v>60</v>
      </c>
      <c r="I2860" s="1">
        <v>50</v>
      </c>
      <c r="J2860" s="1">
        <v>12</v>
      </c>
      <c r="K2860" s="1">
        <v>4</v>
      </c>
      <c r="L2860" s="1">
        <v>1</v>
      </c>
      <c r="M2860" s="1">
        <v>0</v>
      </c>
      <c r="N2860" s="1">
        <v>29</v>
      </c>
      <c r="O2860" s="1">
        <v>1</v>
      </c>
      <c r="P2860" s="1">
        <v>5</v>
      </c>
      <c r="Q2860" s="18">
        <v>110</v>
      </c>
    </row>
    <row r="2861" spans="3:17" x14ac:dyDescent="0.25">
      <c r="C2861" s="112"/>
      <c r="D2861" s="109"/>
      <c r="E2861" s="9" t="s">
        <v>44</v>
      </c>
      <c r="F2861" s="12"/>
      <c r="G2861" s="8">
        <v>50</v>
      </c>
      <c r="H2861" s="16">
        <v>20</v>
      </c>
      <c r="I2861" s="1">
        <v>10</v>
      </c>
      <c r="J2861" s="1">
        <v>6</v>
      </c>
      <c r="K2861" s="1">
        <v>1</v>
      </c>
      <c r="L2861" s="1">
        <v>1</v>
      </c>
      <c r="M2861" s="1">
        <v>0</v>
      </c>
      <c r="N2861" s="1">
        <v>9</v>
      </c>
      <c r="O2861" s="1">
        <v>2</v>
      </c>
      <c r="P2861" s="1">
        <v>1</v>
      </c>
      <c r="Q2861" s="18">
        <v>30</v>
      </c>
    </row>
    <row r="2862" spans="3:17" ht="25.2" x14ac:dyDescent="0.25">
      <c r="C2862" s="112"/>
      <c r="D2862" s="109"/>
      <c r="E2862" s="9" t="s">
        <v>45</v>
      </c>
      <c r="F2862" s="12"/>
      <c r="G2862" s="8">
        <v>53</v>
      </c>
      <c r="H2862" s="16">
        <v>18</v>
      </c>
      <c r="I2862" s="1">
        <v>15</v>
      </c>
      <c r="J2862" s="1">
        <v>3</v>
      </c>
      <c r="K2862" s="1">
        <v>1</v>
      </c>
      <c r="L2862" s="1">
        <v>2</v>
      </c>
      <c r="M2862" s="1">
        <v>1</v>
      </c>
      <c r="N2862" s="1">
        <v>12</v>
      </c>
      <c r="O2862" s="1">
        <v>1</v>
      </c>
      <c r="P2862" s="1">
        <v>0</v>
      </c>
      <c r="Q2862" s="18">
        <v>33</v>
      </c>
    </row>
    <row r="2863" spans="3:17" x14ac:dyDescent="0.25">
      <c r="C2863" s="112"/>
      <c r="D2863" s="109"/>
      <c r="E2863" s="9" t="s">
        <v>38</v>
      </c>
      <c r="F2863" s="12"/>
      <c r="G2863" s="13">
        <v>37</v>
      </c>
      <c r="H2863" s="24">
        <v>21</v>
      </c>
      <c r="I2863" s="3">
        <v>10</v>
      </c>
      <c r="J2863" s="3">
        <v>1</v>
      </c>
      <c r="K2863" s="3">
        <v>1</v>
      </c>
      <c r="L2863" s="3">
        <v>0</v>
      </c>
      <c r="M2863" s="3">
        <v>0</v>
      </c>
      <c r="N2863" s="3">
        <v>3</v>
      </c>
      <c r="O2863" s="3">
        <v>1</v>
      </c>
      <c r="P2863" s="3">
        <v>0</v>
      </c>
      <c r="Q2863" s="26">
        <v>31</v>
      </c>
    </row>
    <row r="2864" spans="3:17" ht="25.2" x14ac:dyDescent="0.25">
      <c r="C2864" s="112"/>
      <c r="D2864" s="108" t="s">
        <v>22</v>
      </c>
      <c r="E2864" s="10" t="s">
        <v>40</v>
      </c>
      <c r="F2864" s="11"/>
      <c r="G2864" s="14">
        <v>118</v>
      </c>
      <c r="H2864" s="25">
        <v>45</v>
      </c>
      <c r="I2864" s="4">
        <v>29</v>
      </c>
      <c r="J2864" s="4">
        <v>2</v>
      </c>
      <c r="K2864" s="4">
        <v>9</v>
      </c>
      <c r="L2864" s="4">
        <v>1</v>
      </c>
      <c r="M2864" s="4">
        <v>0</v>
      </c>
      <c r="N2864" s="4">
        <v>28</v>
      </c>
      <c r="O2864" s="4">
        <v>3</v>
      </c>
      <c r="P2864" s="4">
        <v>1</v>
      </c>
      <c r="Q2864" s="27">
        <v>74</v>
      </c>
    </row>
    <row r="2865" spans="3:17" ht="25.2" x14ac:dyDescent="0.25">
      <c r="C2865" s="112"/>
      <c r="D2865" s="109"/>
      <c r="E2865" s="9" t="s">
        <v>41</v>
      </c>
      <c r="F2865" s="12"/>
      <c r="G2865" s="8">
        <v>351</v>
      </c>
      <c r="H2865" s="16">
        <v>124</v>
      </c>
      <c r="I2865" s="1">
        <v>131</v>
      </c>
      <c r="J2865" s="1">
        <v>5</v>
      </c>
      <c r="K2865" s="1">
        <v>26</v>
      </c>
      <c r="L2865" s="1">
        <v>3</v>
      </c>
      <c r="M2865" s="1">
        <v>0</v>
      </c>
      <c r="N2865" s="1">
        <v>55</v>
      </c>
      <c r="O2865" s="1">
        <v>4</v>
      </c>
      <c r="P2865" s="1">
        <v>3</v>
      </c>
      <c r="Q2865" s="18">
        <v>255</v>
      </c>
    </row>
    <row r="2866" spans="3:17" x14ac:dyDescent="0.25">
      <c r="C2866" s="112"/>
      <c r="D2866" s="109"/>
      <c r="E2866" s="9" t="s">
        <v>42</v>
      </c>
      <c r="F2866" s="12"/>
      <c r="G2866" s="13">
        <v>9</v>
      </c>
      <c r="H2866" s="24">
        <v>3</v>
      </c>
      <c r="I2866" s="3">
        <v>4</v>
      </c>
      <c r="J2866" s="3">
        <v>0</v>
      </c>
      <c r="K2866" s="3">
        <v>0</v>
      </c>
      <c r="L2866" s="3">
        <v>0</v>
      </c>
      <c r="M2866" s="3">
        <v>0</v>
      </c>
      <c r="N2866" s="3">
        <v>2</v>
      </c>
      <c r="O2866" s="3">
        <v>0</v>
      </c>
      <c r="P2866" s="3">
        <v>0</v>
      </c>
      <c r="Q2866" s="26">
        <v>7</v>
      </c>
    </row>
    <row r="2867" spans="3:17" x14ac:dyDescent="0.25">
      <c r="C2867" s="112"/>
      <c r="D2867" s="109"/>
      <c r="E2867" s="9" t="s">
        <v>43</v>
      </c>
      <c r="F2867" s="12"/>
      <c r="G2867" s="8">
        <v>64</v>
      </c>
      <c r="H2867" s="16">
        <v>20</v>
      </c>
      <c r="I2867" s="1">
        <v>28</v>
      </c>
      <c r="J2867" s="1">
        <v>4</v>
      </c>
      <c r="K2867" s="1">
        <v>0</v>
      </c>
      <c r="L2867" s="1">
        <v>0</v>
      </c>
      <c r="M2867" s="1">
        <v>0</v>
      </c>
      <c r="N2867" s="1">
        <v>12</v>
      </c>
      <c r="O2867" s="1">
        <v>0</v>
      </c>
      <c r="P2867" s="1">
        <v>0</v>
      </c>
      <c r="Q2867" s="18">
        <v>48</v>
      </c>
    </row>
    <row r="2868" spans="3:17" x14ac:dyDescent="0.25">
      <c r="C2868" s="112"/>
      <c r="D2868" s="109"/>
      <c r="E2868" s="9" t="s">
        <v>44</v>
      </c>
      <c r="F2868" s="12"/>
      <c r="G2868" s="13">
        <v>19</v>
      </c>
      <c r="H2868" s="24">
        <v>7</v>
      </c>
      <c r="I2868" s="3">
        <v>4</v>
      </c>
      <c r="J2868" s="3">
        <v>2</v>
      </c>
      <c r="K2868" s="3">
        <v>0</v>
      </c>
      <c r="L2868" s="3">
        <v>0</v>
      </c>
      <c r="M2868" s="3">
        <v>0</v>
      </c>
      <c r="N2868" s="3">
        <v>6</v>
      </c>
      <c r="O2868" s="3">
        <v>0</v>
      </c>
      <c r="P2868" s="3">
        <v>0</v>
      </c>
      <c r="Q2868" s="26">
        <v>11</v>
      </c>
    </row>
    <row r="2869" spans="3:17" ht="25.2" x14ac:dyDescent="0.25">
      <c r="C2869" s="112"/>
      <c r="D2869" s="109"/>
      <c r="E2869" s="9" t="s">
        <v>45</v>
      </c>
      <c r="F2869" s="12"/>
      <c r="G2869" s="13">
        <v>30</v>
      </c>
      <c r="H2869" s="24">
        <v>12</v>
      </c>
      <c r="I2869" s="3">
        <v>6</v>
      </c>
      <c r="J2869" s="3">
        <v>0</v>
      </c>
      <c r="K2869" s="3">
        <v>1</v>
      </c>
      <c r="L2869" s="3">
        <v>2</v>
      </c>
      <c r="M2869" s="3">
        <v>0</v>
      </c>
      <c r="N2869" s="3">
        <v>9</v>
      </c>
      <c r="O2869" s="3">
        <v>0</v>
      </c>
      <c r="P2869" s="3">
        <v>0</v>
      </c>
      <c r="Q2869" s="26">
        <v>18</v>
      </c>
    </row>
    <row r="2870" spans="3:17" x14ac:dyDescent="0.25">
      <c r="C2870" s="112"/>
      <c r="D2870" s="109"/>
      <c r="E2870" s="9" t="s">
        <v>38</v>
      </c>
      <c r="F2870" s="12"/>
      <c r="G2870" s="13">
        <v>23</v>
      </c>
      <c r="H2870" s="24">
        <v>13</v>
      </c>
      <c r="I2870" s="3">
        <v>7</v>
      </c>
      <c r="J2870" s="3">
        <v>0</v>
      </c>
      <c r="K2870" s="3">
        <v>0</v>
      </c>
      <c r="L2870" s="3">
        <v>0</v>
      </c>
      <c r="M2870" s="3">
        <v>0</v>
      </c>
      <c r="N2870" s="3">
        <v>2</v>
      </c>
      <c r="O2870" s="3">
        <v>1</v>
      </c>
      <c r="P2870" s="3">
        <v>0</v>
      </c>
      <c r="Q2870" s="26">
        <v>20</v>
      </c>
    </row>
    <row r="2871" spans="3:17" ht="25.2" x14ac:dyDescent="0.25">
      <c r="C2871" s="112"/>
      <c r="D2871" s="108" t="s">
        <v>23</v>
      </c>
      <c r="E2871" s="10" t="s">
        <v>40</v>
      </c>
      <c r="F2871" s="11"/>
      <c r="G2871" s="14">
        <v>202</v>
      </c>
      <c r="H2871" s="25">
        <v>71</v>
      </c>
      <c r="I2871" s="4">
        <v>54</v>
      </c>
      <c r="J2871" s="4">
        <v>17</v>
      </c>
      <c r="K2871" s="4">
        <v>14</v>
      </c>
      <c r="L2871" s="4">
        <v>3</v>
      </c>
      <c r="M2871" s="4">
        <v>0</v>
      </c>
      <c r="N2871" s="4">
        <v>34</v>
      </c>
      <c r="O2871" s="4">
        <v>8</v>
      </c>
      <c r="P2871" s="4">
        <v>1</v>
      </c>
      <c r="Q2871" s="27">
        <v>125</v>
      </c>
    </row>
    <row r="2872" spans="3:17" ht="25.2" x14ac:dyDescent="0.25">
      <c r="C2872" s="112"/>
      <c r="D2872" s="109"/>
      <c r="E2872" s="9" t="s">
        <v>41</v>
      </c>
      <c r="F2872" s="12"/>
      <c r="G2872" s="8">
        <v>253</v>
      </c>
      <c r="H2872" s="16">
        <v>92</v>
      </c>
      <c r="I2872" s="1">
        <v>75</v>
      </c>
      <c r="J2872" s="1">
        <v>10</v>
      </c>
      <c r="K2872" s="1">
        <v>22</v>
      </c>
      <c r="L2872" s="1">
        <v>1</v>
      </c>
      <c r="M2872" s="1">
        <v>0</v>
      </c>
      <c r="N2872" s="1">
        <v>46</v>
      </c>
      <c r="O2872" s="1">
        <v>3</v>
      </c>
      <c r="P2872" s="1">
        <v>4</v>
      </c>
      <c r="Q2872" s="18">
        <v>167</v>
      </c>
    </row>
    <row r="2873" spans="3:17" x14ac:dyDescent="0.25">
      <c r="C2873" s="112"/>
      <c r="D2873" s="109"/>
      <c r="E2873" s="9" t="s">
        <v>42</v>
      </c>
      <c r="F2873" s="12"/>
      <c r="G2873" s="13">
        <v>11</v>
      </c>
      <c r="H2873" s="24">
        <v>2</v>
      </c>
      <c r="I2873" s="3">
        <v>9</v>
      </c>
      <c r="J2873" s="3">
        <v>0</v>
      </c>
      <c r="K2873" s="3">
        <v>0</v>
      </c>
      <c r="L2873" s="3">
        <v>0</v>
      </c>
      <c r="M2873" s="3">
        <v>0</v>
      </c>
      <c r="N2873" s="3">
        <v>0</v>
      </c>
      <c r="O2873" s="3">
        <v>0</v>
      </c>
      <c r="P2873" s="3">
        <v>0</v>
      </c>
      <c r="Q2873" s="26">
        <v>11</v>
      </c>
    </row>
    <row r="2874" spans="3:17" x14ac:dyDescent="0.25">
      <c r="C2874" s="112"/>
      <c r="D2874" s="109"/>
      <c r="E2874" s="9" t="s">
        <v>43</v>
      </c>
      <c r="F2874" s="12"/>
      <c r="G2874" s="8">
        <v>98</v>
      </c>
      <c r="H2874" s="16">
        <v>40</v>
      </c>
      <c r="I2874" s="1">
        <v>22</v>
      </c>
      <c r="J2874" s="1">
        <v>8</v>
      </c>
      <c r="K2874" s="1">
        <v>4</v>
      </c>
      <c r="L2874" s="1">
        <v>1</v>
      </c>
      <c r="M2874" s="1">
        <v>0</v>
      </c>
      <c r="N2874" s="1">
        <v>17</v>
      </c>
      <c r="O2874" s="1">
        <v>1</v>
      </c>
      <c r="P2874" s="1">
        <v>5</v>
      </c>
      <c r="Q2874" s="18">
        <v>62</v>
      </c>
    </row>
    <row r="2875" spans="3:17" x14ac:dyDescent="0.25">
      <c r="C2875" s="112"/>
      <c r="D2875" s="109"/>
      <c r="E2875" s="9" t="s">
        <v>44</v>
      </c>
      <c r="F2875" s="12"/>
      <c r="G2875" s="13">
        <v>31</v>
      </c>
      <c r="H2875" s="24">
        <v>13</v>
      </c>
      <c r="I2875" s="3">
        <v>6</v>
      </c>
      <c r="J2875" s="3">
        <v>4</v>
      </c>
      <c r="K2875" s="3">
        <v>1</v>
      </c>
      <c r="L2875" s="3">
        <v>1</v>
      </c>
      <c r="M2875" s="3">
        <v>0</v>
      </c>
      <c r="N2875" s="3">
        <v>3</v>
      </c>
      <c r="O2875" s="3">
        <v>2</v>
      </c>
      <c r="P2875" s="3">
        <v>1</v>
      </c>
      <c r="Q2875" s="26">
        <v>19</v>
      </c>
    </row>
    <row r="2876" spans="3:17" ht="25.2" x14ac:dyDescent="0.25">
      <c r="C2876" s="112"/>
      <c r="D2876" s="109"/>
      <c r="E2876" s="9" t="s">
        <v>45</v>
      </c>
      <c r="F2876" s="12"/>
      <c r="G2876" s="13">
        <v>23</v>
      </c>
      <c r="H2876" s="24">
        <v>6</v>
      </c>
      <c r="I2876" s="3">
        <v>9</v>
      </c>
      <c r="J2876" s="3">
        <v>3</v>
      </c>
      <c r="K2876" s="3">
        <v>0</v>
      </c>
      <c r="L2876" s="3">
        <v>0</v>
      </c>
      <c r="M2876" s="3">
        <v>1</v>
      </c>
      <c r="N2876" s="3">
        <v>3</v>
      </c>
      <c r="O2876" s="3">
        <v>1</v>
      </c>
      <c r="P2876" s="3">
        <v>0</v>
      </c>
      <c r="Q2876" s="26">
        <v>15</v>
      </c>
    </row>
    <row r="2877" spans="3:17" x14ac:dyDescent="0.25">
      <c r="C2877" s="112"/>
      <c r="D2877" s="109"/>
      <c r="E2877" s="9" t="s">
        <v>38</v>
      </c>
      <c r="F2877" s="12"/>
      <c r="G2877" s="13">
        <v>14</v>
      </c>
      <c r="H2877" s="24">
        <v>8</v>
      </c>
      <c r="I2877" s="3">
        <v>3</v>
      </c>
      <c r="J2877" s="3">
        <v>1</v>
      </c>
      <c r="K2877" s="3">
        <v>1</v>
      </c>
      <c r="L2877" s="3">
        <v>0</v>
      </c>
      <c r="M2877" s="3">
        <v>0</v>
      </c>
      <c r="N2877" s="3">
        <v>1</v>
      </c>
      <c r="O2877" s="3">
        <v>0</v>
      </c>
      <c r="P2877" s="3">
        <v>0</v>
      </c>
      <c r="Q2877" s="26">
        <v>11</v>
      </c>
    </row>
    <row r="2878" spans="3:17" x14ac:dyDescent="0.25">
      <c r="C2878" s="108" t="s">
        <v>46</v>
      </c>
      <c r="D2878" s="106" t="s">
        <v>21</v>
      </c>
      <c r="E2878" s="10" t="s">
        <v>47</v>
      </c>
      <c r="F2878" s="11"/>
      <c r="G2878" s="14">
        <v>815</v>
      </c>
      <c r="H2878" s="25">
        <v>292</v>
      </c>
      <c r="I2878" s="4">
        <v>297</v>
      </c>
      <c r="J2878" s="4">
        <v>25</v>
      </c>
      <c r="K2878" s="4">
        <v>47</v>
      </c>
      <c r="L2878" s="4">
        <v>5</v>
      </c>
      <c r="M2878" s="4">
        <v>1</v>
      </c>
      <c r="N2878" s="4">
        <v>128</v>
      </c>
      <c r="O2878" s="4">
        <v>13</v>
      </c>
      <c r="P2878" s="4">
        <v>7</v>
      </c>
      <c r="Q2878" s="27">
        <v>589</v>
      </c>
    </row>
    <row r="2879" spans="3:17" ht="25.2" x14ac:dyDescent="0.25">
      <c r="C2879" s="112"/>
      <c r="D2879" s="107"/>
      <c r="E2879" s="9" t="s">
        <v>48</v>
      </c>
      <c r="F2879" s="12"/>
      <c r="G2879" s="8">
        <v>86</v>
      </c>
      <c r="H2879" s="16">
        <v>34</v>
      </c>
      <c r="I2879" s="1">
        <v>15</v>
      </c>
      <c r="J2879" s="1">
        <v>9</v>
      </c>
      <c r="K2879" s="1">
        <v>11</v>
      </c>
      <c r="L2879" s="1">
        <v>0</v>
      </c>
      <c r="M2879" s="1">
        <v>0</v>
      </c>
      <c r="N2879" s="1">
        <v>17</v>
      </c>
      <c r="O2879" s="1">
        <v>0</v>
      </c>
      <c r="P2879" s="1">
        <v>0</v>
      </c>
      <c r="Q2879" s="18">
        <v>49</v>
      </c>
    </row>
    <row r="2880" spans="3:17" x14ac:dyDescent="0.25">
      <c r="C2880" s="112"/>
      <c r="D2880" s="107"/>
      <c r="E2880" s="9" t="s">
        <v>49</v>
      </c>
      <c r="F2880" s="12"/>
      <c r="G2880" s="13">
        <v>46</v>
      </c>
      <c r="H2880" s="24">
        <v>17</v>
      </c>
      <c r="I2880" s="3">
        <v>7</v>
      </c>
      <c r="J2880" s="3">
        <v>4</v>
      </c>
      <c r="K2880" s="3">
        <v>3</v>
      </c>
      <c r="L2880" s="3">
        <v>2</v>
      </c>
      <c r="M2880" s="3">
        <v>0</v>
      </c>
      <c r="N2880" s="3">
        <v>11</v>
      </c>
      <c r="O2880" s="3">
        <v>1</v>
      </c>
      <c r="P2880" s="3">
        <v>1</v>
      </c>
      <c r="Q2880" s="26">
        <v>24</v>
      </c>
    </row>
    <row r="2881" spans="3:17" ht="25.2" x14ac:dyDescent="0.25">
      <c r="C2881" s="112"/>
      <c r="D2881" s="107"/>
      <c r="E2881" s="9" t="s">
        <v>50</v>
      </c>
      <c r="F2881" s="12"/>
      <c r="G2881" s="8">
        <v>95</v>
      </c>
      <c r="H2881" s="16">
        <v>39</v>
      </c>
      <c r="I2881" s="1">
        <v>7</v>
      </c>
      <c r="J2881" s="1">
        <v>5</v>
      </c>
      <c r="K2881" s="1">
        <v>7</v>
      </c>
      <c r="L2881" s="1">
        <v>3</v>
      </c>
      <c r="M2881" s="1">
        <v>0</v>
      </c>
      <c r="N2881" s="1">
        <v>27</v>
      </c>
      <c r="O2881" s="1">
        <v>6</v>
      </c>
      <c r="P2881" s="1">
        <v>1</v>
      </c>
      <c r="Q2881" s="18">
        <v>46</v>
      </c>
    </row>
    <row r="2882" spans="3:17" ht="25.2" x14ac:dyDescent="0.25">
      <c r="C2882" s="112"/>
      <c r="D2882" s="107"/>
      <c r="E2882" s="9" t="s">
        <v>51</v>
      </c>
      <c r="F2882" s="12"/>
      <c r="G2882" s="13">
        <v>30</v>
      </c>
      <c r="H2882" s="24">
        <v>13</v>
      </c>
      <c r="I2882" s="3">
        <v>5</v>
      </c>
      <c r="J2882" s="3">
        <v>3</v>
      </c>
      <c r="K2882" s="3">
        <v>5</v>
      </c>
      <c r="L2882" s="3">
        <v>0</v>
      </c>
      <c r="M2882" s="3">
        <v>0</v>
      </c>
      <c r="N2882" s="3">
        <v>4</v>
      </c>
      <c r="O2882" s="3">
        <v>0</v>
      </c>
      <c r="P2882" s="3">
        <v>0</v>
      </c>
      <c r="Q2882" s="26">
        <v>18</v>
      </c>
    </row>
    <row r="2883" spans="3:17" x14ac:dyDescent="0.25">
      <c r="C2883" s="112"/>
      <c r="D2883" s="107"/>
      <c r="E2883" s="9" t="s">
        <v>52</v>
      </c>
      <c r="F2883" s="12"/>
      <c r="G2883" s="13">
        <v>8</v>
      </c>
      <c r="H2883" s="24">
        <v>3</v>
      </c>
      <c r="I2883" s="3">
        <v>0</v>
      </c>
      <c r="J2883" s="3">
        <v>1</v>
      </c>
      <c r="K2883" s="3">
        <v>1</v>
      </c>
      <c r="L2883" s="3">
        <v>0</v>
      </c>
      <c r="M2883" s="3">
        <v>0</v>
      </c>
      <c r="N2883" s="3">
        <v>1</v>
      </c>
      <c r="O2883" s="3">
        <v>1</v>
      </c>
      <c r="P2883" s="3">
        <v>1</v>
      </c>
      <c r="Q2883" s="26">
        <v>3</v>
      </c>
    </row>
    <row r="2884" spans="3:17" x14ac:dyDescent="0.25">
      <c r="C2884" s="112"/>
      <c r="D2884" s="107"/>
      <c r="E2884" s="9" t="s">
        <v>53</v>
      </c>
      <c r="F2884" s="12"/>
      <c r="G2884" s="13">
        <v>23</v>
      </c>
      <c r="H2884" s="24">
        <v>6</v>
      </c>
      <c r="I2884" s="3">
        <v>7</v>
      </c>
      <c r="J2884" s="3">
        <v>2</v>
      </c>
      <c r="K2884" s="3">
        <v>2</v>
      </c>
      <c r="L2884" s="3">
        <v>1</v>
      </c>
      <c r="M2884" s="3">
        <v>0</v>
      </c>
      <c r="N2884" s="3">
        <v>3</v>
      </c>
      <c r="O2884" s="3">
        <v>1</v>
      </c>
      <c r="P2884" s="3">
        <v>1</v>
      </c>
      <c r="Q2884" s="26">
        <v>13</v>
      </c>
    </row>
    <row r="2885" spans="3:17" x14ac:dyDescent="0.25">
      <c r="C2885" s="112"/>
      <c r="D2885" s="107"/>
      <c r="E2885" s="9" t="s">
        <v>38</v>
      </c>
      <c r="F2885" s="12"/>
      <c r="G2885" s="13">
        <v>1</v>
      </c>
      <c r="H2885" s="24">
        <v>1</v>
      </c>
      <c r="I2885" s="3">
        <v>0</v>
      </c>
      <c r="J2885" s="3">
        <v>0</v>
      </c>
      <c r="K2885" s="3">
        <v>0</v>
      </c>
      <c r="L2885" s="3">
        <v>0</v>
      </c>
      <c r="M2885" s="3">
        <v>0</v>
      </c>
      <c r="N2885" s="3">
        <v>0</v>
      </c>
      <c r="O2885" s="3">
        <v>0</v>
      </c>
      <c r="P2885" s="3">
        <v>0</v>
      </c>
      <c r="Q2885" s="26">
        <v>1</v>
      </c>
    </row>
    <row r="2886" spans="3:17" x14ac:dyDescent="0.25">
      <c r="C2886" s="112"/>
      <c r="D2886" s="107"/>
      <c r="E2886" s="9" t="s">
        <v>54</v>
      </c>
      <c r="F2886" s="12"/>
      <c r="G2886" s="8">
        <v>901</v>
      </c>
      <c r="H2886" s="16">
        <v>326</v>
      </c>
      <c r="I2886" s="1">
        <v>312</v>
      </c>
      <c r="J2886" s="1">
        <v>34</v>
      </c>
      <c r="K2886" s="1">
        <v>58</v>
      </c>
      <c r="L2886" s="1">
        <v>5</v>
      </c>
      <c r="M2886" s="1">
        <v>1</v>
      </c>
      <c r="N2886" s="1">
        <v>145</v>
      </c>
      <c r="O2886" s="1">
        <v>13</v>
      </c>
      <c r="P2886" s="1">
        <v>7</v>
      </c>
      <c r="Q2886" s="18">
        <v>638</v>
      </c>
    </row>
    <row r="2887" spans="3:17" x14ac:dyDescent="0.25">
      <c r="C2887" s="112"/>
      <c r="D2887" s="107"/>
      <c r="E2887" s="9" t="s">
        <v>55</v>
      </c>
      <c r="F2887" s="12"/>
      <c r="G2887" s="8">
        <v>171</v>
      </c>
      <c r="H2887" s="16">
        <v>69</v>
      </c>
      <c r="I2887" s="1">
        <v>19</v>
      </c>
      <c r="J2887" s="1">
        <v>12</v>
      </c>
      <c r="K2887" s="1">
        <v>15</v>
      </c>
      <c r="L2887" s="1">
        <v>5</v>
      </c>
      <c r="M2887" s="1">
        <v>0</v>
      </c>
      <c r="N2887" s="1">
        <v>42</v>
      </c>
      <c r="O2887" s="1">
        <v>7</v>
      </c>
      <c r="P2887" s="1">
        <v>2</v>
      </c>
      <c r="Q2887" s="18">
        <v>88</v>
      </c>
    </row>
    <row r="2888" spans="3:17" x14ac:dyDescent="0.25">
      <c r="C2888" s="108" t="s">
        <v>56</v>
      </c>
      <c r="D2888" s="106" t="s">
        <v>21</v>
      </c>
      <c r="E2888" s="10" t="s">
        <v>57</v>
      </c>
      <c r="F2888" s="11"/>
      <c r="G2888" s="14">
        <v>465</v>
      </c>
      <c r="H2888" s="25">
        <v>170</v>
      </c>
      <c r="I2888" s="4">
        <v>139</v>
      </c>
      <c r="J2888" s="4">
        <v>27</v>
      </c>
      <c r="K2888" s="4">
        <v>30</v>
      </c>
      <c r="L2888" s="4">
        <v>3</v>
      </c>
      <c r="M2888" s="4">
        <v>1</v>
      </c>
      <c r="N2888" s="4">
        <v>78</v>
      </c>
      <c r="O2888" s="4">
        <v>11</v>
      </c>
      <c r="P2888" s="4">
        <v>6</v>
      </c>
      <c r="Q2888" s="27">
        <v>309</v>
      </c>
    </row>
    <row r="2889" spans="3:17" x14ac:dyDescent="0.25">
      <c r="C2889" s="112"/>
      <c r="D2889" s="107"/>
      <c r="E2889" s="9" t="s">
        <v>58</v>
      </c>
      <c r="F2889" s="12"/>
      <c r="G2889" s="8">
        <v>396</v>
      </c>
      <c r="H2889" s="16">
        <v>153</v>
      </c>
      <c r="I2889" s="1">
        <v>112</v>
      </c>
      <c r="J2889" s="1">
        <v>12</v>
      </c>
      <c r="K2889" s="1">
        <v>31</v>
      </c>
      <c r="L2889" s="1">
        <v>7</v>
      </c>
      <c r="M2889" s="1">
        <v>0</v>
      </c>
      <c r="N2889" s="1">
        <v>71</v>
      </c>
      <c r="O2889" s="1">
        <v>7</v>
      </c>
      <c r="P2889" s="1">
        <v>3</v>
      </c>
      <c r="Q2889" s="18">
        <v>265</v>
      </c>
    </row>
    <row r="2890" spans="3:17" x14ac:dyDescent="0.25">
      <c r="C2890" s="112"/>
      <c r="D2890" s="107"/>
      <c r="E2890" s="9" t="s">
        <v>59</v>
      </c>
      <c r="F2890" s="12"/>
      <c r="G2890" s="8">
        <v>90</v>
      </c>
      <c r="H2890" s="16">
        <v>26</v>
      </c>
      <c r="I2890" s="1">
        <v>29</v>
      </c>
      <c r="J2890" s="1">
        <v>5</v>
      </c>
      <c r="K2890" s="1">
        <v>6</v>
      </c>
      <c r="L2890" s="1">
        <v>1</v>
      </c>
      <c r="M2890" s="1">
        <v>0</v>
      </c>
      <c r="N2890" s="1">
        <v>21</v>
      </c>
      <c r="O2890" s="1">
        <v>1</v>
      </c>
      <c r="P2890" s="1">
        <v>1</v>
      </c>
      <c r="Q2890" s="18">
        <v>55</v>
      </c>
    </row>
    <row r="2891" spans="3:17" x14ac:dyDescent="0.25">
      <c r="C2891" s="112"/>
      <c r="D2891" s="107"/>
      <c r="E2891" s="9" t="s">
        <v>60</v>
      </c>
      <c r="F2891" s="12"/>
      <c r="G2891" s="8">
        <v>153</v>
      </c>
      <c r="H2891" s="16">
        <v>56</v>
      </c>
      <c r="I2891" s="1">
        <v>58</v>
      </c>
      <c r="J2891" s="1">
        <v>5</v>
      </c>
      <c r="K2891" s="1">
        <v>9</v>
      </c>
      <c r="L2891" s="1">
        <v>0</v>
      </c>
      <c r="M2891" s="1">
        <v>0</v>
      </c>
      <c r="N2891" s="1">
        <v>21</v>
      </c>
      <c r="O2891" s="1">
        <v>3</v>
      </c>
      <c r="P2891" s="1">
        <v>1</v>
      </c>
      <c r="Q2891" s="18">
        <v>114</v>
      </c>
    </row>
    <row r="2892" spans="3:17" x14ac:dyDescent="0.25">
      <c r="C2892" s="108" t="s">
        <v>61</v>
      </c>
      <c r="D2892" s="106" t="s">
        <v>21</v>
      </c>
      <c r="E2892" s="10" t="s">
        <v>62</v>
      </c>
      <c r="F2892" s="11"/>
      <c r="G2892" s="14">
        <v>205</v>
      </c>
      <c r="H2892" s="25">
        <v>71</v>
      </c>
      <c r="I2892" s="4">
        <v>65</v>
      </c>
      <c r="J2892" s="4">
        <v>8</v>
      </c>
      <c r="K2892" s="4">
        <v>10</v>
      </c>
      <c r="L2892" s="4">
        <v>0</v>
      </c>
      <c r="M2892" s="4">
        <v>0</v>
      </c>
      <c r="N2892" s="4">
        <v>44</v>
      </c>
      <c r="O2892" s="4">
        <v>5</v>
      </c>
      <c r="P2892" s="4">
        <v>2</v>
      </c>
      <c r="Q2892" s="27">
        <v>136</v>
      </c>
    </row>
    <row r="2893" spans="3:17" x14ac:dyDescent="0.25">
      <c r="C2893" s="109"/>
      <c r="D2893" s="107"/>
      <c r="E2893" s="9" t="s">
        <v>63</v>
      </c>
      <c r="F2893" s="12"/>
      <c r="G2893" s="8">
        <v>256</v>
      </c>
      <c r="H2893" s="16">
        <v>90</v>
      </c>
      <c r="I2893" s="1">
        <v>69</v>
      </c>
      <c r="J2893" s="1">
        <v>9</v>
      </c>
      <c r="K2893" s="1">
        <v>27</v>
      </c>
      <c r="L2893" s="1">
        <v>2</v>
      </c>
      <c r="M2893" s="1">
        <v>1</v>
      </c>
      <c r="N2893" s="1">
        <v>52</v>
      </c>
      <c r="O2893" s="1">
        <v>4</v>
      </c>
      <c r="P2893" s="1">
        <v>2</v>
      </c>
      <c r="Q2893" s="18">
        <v>159</v>
      </c>
    </row>
    <row r="2894" spans="3:17" x14ac:dyDescent="0.25">
      <c r="C2894" s="109"/>
      <c r="D2894" s="107"/>
      <c r="E2894" s="9" t="s">
        <v>64</v>
      </c>
      <c r="F2894" s="12"/>
      <c r="G2894" s="8">
        <v>404</v>
      </c>
      <c r="H2894" s="16">
        <v>156</v>
      </c>
      <c r="I2894" s="1">
        <v>126</v>
      </c>
      <c r="J2894" s="1">
        <v>17</v>
      </c>
      <c r="K2894" s="1">
        <v>28</v>
      </c>
      <c r="L2894" s="1">
        <v>6</v>
      </c>
      <c r="M2894" s="1">
        <v>0</v>
      </c>
      <c r="N2894" s="1">
        <v>57</v>
      </c>
      <c r="O2894" s="1">
        <v>9</v>
      </c>
      <c r="P2894" s="1">
        <v>5</v>
      </c>
      <c r="Q2894" s="18">
        <v>282</v>
      </c>
    </row>
    <row r="2895" spans="3:17" x14ac:dyDescent="0.25">
      <c r="C2895" s="113"/>
      <c r="D2895" s="110"/>
      <c r="E2895" s="56" t="s">
        <v>65</v>
      </c>
      <c r="F2895" s="48"/>
      <c r="G2895" s="61">
        <v>239</v>
      </c>
      <c r="H2895" s="65">
        <v>88</v>
      </c>
      <c r="I2895" s="35">
        <v>78</v>
      </c>
      <c r="J2895" s="35">
        <v>15</v>
      </c>
      <c r="K2895" s="35">
        <v>11</v>
      </c>
      <c r="L2895" s="35">
        <v>3</v>
      </c>
      <c r="M2895" s="35">
        <v>0</v>
      </c>
      <c r="N2895" s="35">
        <v>38</v>
      </c>
      <c r="O2895" s="35">
        <v>4</v>
      </c>
      <c r="P2895" s="35">
        <v>2</v>
      </c>
      <c r="Q2895" s="66">
        <v>166</v>
      </c>
    </row>
    <row r="2897" spans="2:19" x14ac:dyDescent="0.25">
      <c r="B2897" s="54" t="str">
        <f xml:space="preserve"> HYPERLINK("#'目次'!B41", "[35]")</f>
        <v>[35]</v>
      </c>
      <c r="C2897" s="42" t="s">
        <v>441</v>
      </c>
    </row>
    <row r="2900" spans="2:19" x14ac:dyDescent="0.25">
      <c r="C2900" s="42" t="s">
        <v>14</v>
      </c>
    </row>
    <row r="2901" spans="2:19" ht="37.799999999999997" x14ac:dyDescent="0.25">
      <c r="C2901" s="102"/>
      <c r="D2901" s="103"/>
      <c r="E2901" s="103"/>
      <c r="F2901" s="103"/>
      <c r="G2901" s="53" t="s">
        <v>15</v>
      </c>
      <c r="H2901" s="50" t="s">
        <v>442</v>
      </c>
      <c r="I2901" s="21" t="s">
        <v>443</v>
      </c>
      <c r="J2901" s="21" t="s">
        <v>444</v>
      </c>
      <c r="K2901" s="21" t="s">
        <v>445</v>
      </c>
      <c r="L2901" s="21" t="s">
        <v>446</v>
      </c>
      <c r="M2901" s="21" t="s">
        <v>447</v>
      </c>
      <c r="N2901" s="21" t="s">
        <v>448</v>
      </c>
      <c r="O2901" s="21" t="s">
        <v>449</v>
      </c>
      <c r="P2901" s="21" t="s">
        <v>450</v>
      </c>
      <c r="Q2901" s="21" t="s">
        <v>451</v>
      </c>
      <c r="R2901" s="21" t="s">
        <v>53</v>
      </c>
      <c r="S2901" s="57" t="s">
        <v>38</v>
      </c>
    </row>
    <row r="2902" spans="2:19" x14ac:dyDescent="0.25">
      <c r="C2902" s="104"/>
      <c r="D2902" s="105"/>
      <c r="E2902" s="105"/>
      <c r="F2902" s="105"/>
      <c r="G2902" s="47"/>
      <c r="H2902" s="60"/>
      <c r="I2902" s="22"/>
      <c r="J2902" s="22"/>
      <c r="K2902" s="22"/>
      <c r="L2902" s="22"/>
      <c r="M2902" s="22"/>
      <c r="N2902" s="22"/>
      <c r="O2902" s="22"/>
      <c r="P2902" s="22"/>
      <c r="Q2902" s="22"/>
      <c r="R2902" s="22"/>
      <c r="S2902" s="55"/>
    </row>
    <row r="2903" spans="2:19" x14ac:dyDescent="0.25">
      <c r="C2903" s="52"/>
      <c r="D2903" s="49"/>
      <c r="E2903" s="46" t="s">
        <v>15</v>
      </c>
      <c r="F2903" s="51"/>
      <c r="G2903" s="59">
        <v>1104</v>
      </c>
      <c r="H2903" s="31">
        <v>516</v>
      </c>
      <c r="I2903" s="31">
        <v>99</v>
      </c>
      <c r="J2903" s="31">
        <v>22</v>
      </c>
      <c r="K2903" s="31">
        <v>984</v>
      </c>
      <c r="L2903" s="31">
        <v>209</v>
      </c>
      <c r="M2903" s="31">
        <v>56</v>
      </c>
      <c r="N2903" s="31">
        <v>36</v>
      </c>
      <c r="O2903" s="31">
        <v>58</v>
      </c>
      <c r="P2903" s="31">
        <v>13</v>
      </c>
      <c r="Q2903" s="31">
        <v>8</v>
      </c>
      <c r="R2903" s="31">
        <v>12</v>
      </c>
      <c r="S2903" s="67">
        <v>2</v>
      </c>
    </row>
    <row r="2904" spans="2:19" x14ac:dyDescent="0.25">
      <c r="C2904" s="111" t="s">
        <v>20</v>
      </c>
      <c r="D2904" s="106" t="s">
        <v>21</v>
      </c>
      <c r="E2904" s="10" t="s">
        <v>22</v>
      </c>
      <c r="F2904" s="11"/>
      <c r="G2904" s="14">
        <v>543</v>
      </c>
      <c r="H2904" s="25">
        <v>276</v>
      </c>
      <c r="I2904" s="4">
        <v>65</v>
      </c>
      <c r="J2904" s="4">
        <v>20</v>
      </c>
      <c r="K2904" s="4">
        <v>498</v>
      </c>
      <c r="L2904" s="4">
        <v>71</v>
      </c>
      <c r="M2904" s="4">
        <v>31</v>
      </c>
      <c r="N2904" s="4">
        <v>18</v>
      </c>
      <c r="O2904" s="4">
        <v>21</v>
      </c>
      <c r="P2904" s="4">
        <v>3</v>
      </c>
      <c r="Q2904" s="4">
        <v>3</v>
      </c>
      <c r="R2904" s="4">
        <v>5</v>
      </c>
      <c r="S2904" s="27">
        <v>0</v>
      </c>
    </row>
    <row r="2905" spans="2:19" x14ac:dyDescent="0.25">
      <c r="C2905" s="112"/>
      <c r="D2905" s="107"/>
      <c r="E2905" s="9" t="s">
        <v>23</v>
      </c>
      <c r="F2905" s="12"/>
      <c r="G2905" s="8">
        <v>561</v>
      </c>
      <c r="H2905" s="16">
        <v>240</v>
      </c>
      <c r="I2905" s="1">
        <v>34</v>
      </c>
      <c r="J2905" s="1">
        <v>2</v>
      </c>
      <c r="K2905" s="1">
        <v>486</v>
      </c>
      <c r="L2905" s="1">
        <v>138</v>
      </c>
      <c r="M2905" s="1">
        <v>25</v>
      </c>
      <c r="N2905" s="1">
        <v>18</v>
      </c>
      <c r="O2905" s="1">
        <v>37</v>
      </c>
      <c r="P2905" s="1">
        <v>10</v>
      </c>
      <c r="Q2905" s="1">
        <v>5</v>
      </c>
      <c r="R2905" s="1">
        <v>7</v>
      </c>
      <c r="S2905" s="18">
        <v>2</v>
      </c>
    </row>
    <row r="2906" spans="2:19" x14ac:dyDescent="0.25">
      <c r="C2906" s="108" t="s">
        <v>24</v>
      </c>
      <c r="D2906" s="108" t="s">
        <v>25</v>
      </c>
      <c r="E2906" s="10" t="s">
        <v>26</v>
      </c>
      <c r="F2906" s="11"/>
      <c r="G2906" s="14">
        <v>261</v>
      </c>
      <c r="H2906" s="25">
        <v>124</v>
      </c>
      <c r="I2906" s="4">
        <v>25</v>
      </c>
      <c r="J2906" s="4">
        <v>6</v>
      </c>
      <c r="K2906" s="4">
        <v>229</v>
      </c>
      <c r="L2906" s="4">
        <v>51</v>
      </c>
      <c r="M2906" s="4">
        <v>17</v>
      </c>
      <c r="N2906" s="4">
        <v>9</v>
      </c>
      <c r="O2906" s="4">
        <v>21</v>
      </c>
      <c r="P2906" s="4">
        <v>0</v>
      </c>
      <c r="Q2906" s="4">
        <v>2</v>
      </c>
      <c r="R2906" s="4">
        <v>2</v>
      </c>
      <c r="S2906" s="27">
        <v>1</v>
      </c>
    </row>
    <row r="2907" spans="2:19" x14ac:dyDescent="0.25">
      <c r="C2907" s="112"/>
      <c r="D2907" s="109"/>
      <c r="E2907" s="9" t="s">
        <v>27</v>
      </c>
      <c r="F2907" s="12"/>
      <c r="G2907" s="8">
        <v>267</v>
      </c>
      <c r="H2907" s="16">
        <v>122</v>
      </c>
      <c r="I2907" s="1">
        <v>35</v>
      </c>
      <c r="J2907" s="1">
        <v>11</v>
      </c>
      <c r="K2907" s="1">
        <v>251</v>
      </c>
      <c r="L2907" s="1">
        <v>41</v>
      </c>
      <c r="M2907" s="1">
        <v>12</v>
      </c>
      <c r="N2907" s="1">
        <v>10</v>
      </c>
      <c r="O2907" s="1">
        <v>8</v>
      </c>
      <c r="P2907" s="1">
        <v>4</v>
      </c>
      <c r="Q2907" s="1">
        <v>1</v>
      </c>
      <c r="R2907" s="1">
        <v>2</v>
      </c>
      <c r="S2907" s="18">
        <v>0</v>
      </c>
    </row>
    <row r="2908" spans="2:19" x14ac:dyDescent="0.25">
      <c r="C2908" s="112"/>
      <c r="D2908" s="109"/>
      <c r="E2908" s="9" t="s">
        <v>28</v>
      </c>
      <c r="F2908" s="12"/>
      <c r="G2908" s="8">
        <v>261</v>
      </c>
      <c r="H2908" s="16">
        <v>123</v>
      </c>
      <c r="I2908" s="1">
        <v>22</v>
      </c>
      <c r="J2908" s="1">
        <v>3</v>
      </c>
      <c r="K2908" s="1">
        <v>228</v>
      </c>
      <c r="L2908" s="1">
        <v>47</v>
      </c>
      <c r="M2908" s="1">
        <v>16</v>
      </c>
      <c r="N2908" s="1">
        <v>11</v>
      </c>
      <c r="O2908" s="1">
        <v>12</v>
      </c>
      <c r="P2908" s="1">
        <v>6</v>
      </c>
      <c r="Q2908" s="1">
        <v>1</v>
      </c>
      <c r="R2908" s="1">
        <v>4</v>
      </c>
      <c r="S2908" s="18">
        <v>1</v>
      </c>
    </row>
    <row r="2909" spans="2:19" x14ac:dyDescent="0.25">
      <c r="C2909" s="112"/>
      <c r="D2909" s="109"/>
      <c r="E2909" s="9" t="s">
        <v>29</v>
      </c>
      <c r="F2909" s="12"/>
      <c r="G2909" s="8">
        <v>195</v>
      </c>
      <c r="H2909" s="16">
        <v>93</v>
      </c>
      <c r="I2909" s="1">
        <v>10</v>
      </c>
      <c r="J2909" s="1">
        <v>2</v>
      </c>
      <c r="K2909" s="1">
        <v>173</v>
      </c>
      <c r="L2909" s="1">
        <v>41</v>
      </c>
      <c r="M2909" s="1">
        <v>7</v>
      </c>
      <c r="N2909" s="1">
        <v>3</v>
      </c>
      <c r="O2909" s="1">
        <v>13</v>
      </c>
      <c r="P2909" s="1">
        <v>1</v>
      </c>
      <c r="Q2909" s="1">
        <v>2</v>
      </c>
      <c r="R2909" s="1">
        <v>2</v>
      </c>
      <c r="S2909" s="18">
        <v>0</v>
      </c>
    </row>
    <row r="2910" spans="2:19" x14ac:dyDescent="0.25">
      <c r="C2910" s="112"/>
      <c r="D2910" s="109"/>
      <c r="E2910" s="9" t="s">
        <v>30</v>
      </c>
      <c r="F2910" s="12"/>
      <c r="G2910" s="8">
        <v>120</v>
      </c>
      <c r="H2910" s="16">
        <v>54</v>
      </c>
      <c r="I2910" s="1">
        <v>7</v>
      </c>
      <c r="J2910" s="1">
        <v>0</v>
      </c>
      <c r="K2910" s="1">
        <v>103</v>
      </c>
      <c r="L2910" s="1">
        <v>29</v>
      </c>
      <c r="M2910" s="1">
        <v>4</v>
      </c>
      <c r="N2910" s="1">
        <v>3</v>
      </c>
      <c r="O2910" s="1">
        <v>4</v>
      </c>
      <c r="P2910" s="1">
        <v>2</v>
      </c>
      <c r="Q2910" s="1">
        <v>2</v>
      </c>
      <c r="R2910" s="1">
        <v>2</v>
      </c>
      <c r="S2910" s="18">
        <v>0</v>
      </c>
    </row>
    <row r="2911" spans="2:19" x14ac:dyDescent="0.25">
      <c r="C2911" s="112"/>
      <c r="D2911" s="109"/>
      <c r="E2911" s="9" t="s">
        <v>31</v>
      </c>
      <c r="F2911" s="12"/>
      <c r="G2911" s="8">
        <v>843</v>
      </c>
      <c r="H2911" s="16">
        <v>392</v>
      </c>
      <c r="I2911" s="1">
        <v>74</v>
      </c>
      <c r="J2911" s="1">
        <v>16</v>
      </c>
      <c r="K2911" s="1">
        <v>755</v>
      </c>
      <c r="L2911" s="1">
        <v>158</v>
      </c>
      <c r="M2911" s="1">
        <v>39</v>
      </c>
      <c r="N2911" s="1">
        <v>27</v>
      </c>
      <c r="O2911" s="1">
        <v>37</v>
      </c>
      <c r="P2911" s="1">
        <v>13</v>
      </c>
      <c r="Q2911" s="1">
        <v>6</v>
      </c>
      <c r="R2911" s="1">
        <v>10</v>
      </c>
      <c r="S2911" s="18">
        <v>1</v>
      </c>
    </row>
    <row r="2912" spans="2:19" x14ac:dyDescent="0.25">
      <c r="C2912" s="112"/>
      <c r="D2912" s="109"/>
      <c r="E2912" s="9" t="s">
        <v>32</v>
      </c>
      <c r="F2912" s="12"/>
      <c r="G2912" s="8">
        <v>315</v>
      </c>
      <c r="H2912" s="16">
        <v>147</v>
      </c>
      <c r="I2912" s="1">
        <v>17</v>
      </c>
      <c r="J2912" s="1">
        <v>2</v>
      </c>
      <c r="K2912" s="1">
        <v>276</v>
      </c>
      <c r="L2912" s="1">
        <v>70</v>
      </c>
      <c r="M2912" s="1">
        <v>11</v>
      </c>
      <c r="N2912" s="1">
        <v>6</v>
      </c>
      <c r="O2912" s="1">
        <v>17</v>
      </c>
      <c r="P2912" s="1">
        <v>3</v>
      </c>
      <c r="Q2912" s="1">
        <v>4</v>
      </c>
      <c r="R2912" s="1">
        <v>4</v>
      </c>
      <c r="S2912" s="18">
        <v>0</v>
      </c>
    </row>
    <row r="2913" spans="3:19" x14ac:dyDescent="0.25">
      <c r="C2913" s="112"/>
      <c r="D2913" s="108" t="s">
        <v>22</v>
      </c>
      <c r="E2913" s="10" t="s">
        <v>26</v>
      </c>
      <c r="F2913" s="11"/>
      <c r="G2913" s="14">
        <v>120</v>
      </c>
      <c r="H2913" s="25">
        <v>69</v>
      </c>
      <c r="I2913" s="4">
        <v>18</v>
      </c>
      <c r="J2913" s="4">
        <v>5</v>
      </c>
      <c r="K2913" s="4">
        <v>110</v>
      </c>
      <c r="L2913" s="4">
        <v>19</v>
      </c>
      <c r="M2913" s="4">
        <v>9</v>
      </c>
      <c r="N2913" s="4">
        <v>5</v>
      </c>
      <c r="O2913" s="4">
        <v>8</v>
      </c>
      <c r="P2913" s="4">
        <v>0</v>
      </c>
      <c r="Q2913" s="4">
        <v>0</v>
      </c>
      <c r="R2913" s="4">
        <v>1</v>
      </c>
      <c r="S2913" s="27">
        <v>0</v>
      </c>
    </row>
    <row r="2914" spans="3:19" x14ac:dyDescent="0.25">
      <c r="C2914" s="112"/>
      <c r="D2914" s="109"/>
      <c r="E2914" s="9" t="s">
        <v>27</v>
      </c>
      <c r="F2914" s="12"/>
      <c r="G2914" s="8">
        <v>159</v>
      </c>
      <c r="H2914" s="16">
        <v>72</v>
      </c>
      <c r="I2914" s="1">
        <v>24</v>
      </c>
      <c r="J2914" s="1">
        <v>10</v>
      </c>
      <c r="K2914" s="1">
        <v>147</v>
      </c>
      <c r="L2914" s="1">
        <v>20</v>
      </c>
      <c r="M2914" s="1">
        <v>8</v>
      </c>
      <c r="N2914" s="1">
        <v>5</v>
      </c>
      <c r="O2914" s="1">
        <v>5</v>
      </c>
      <c r="P2914" s="1">
        <v>2</v>
      </c>
      <c r="Q2914" s="1">
        <v>1</v>
      </c>
      <c r="R2914" s="1">
        <v>1</v>
      </c>
      <c r="S2914" s="18">
        <v>0</v>
      </c>
    </row>
    <row r="2915" spans="3:19" x14ac:dyDescent="0.25">
      <c r="C2915" s="112"/>
      <c r="D2915" s="109"/>
      <c r="E2915" s="9" t="s">
        <v>28</v>
      </c>
      <c r="F2915" s="12"/>
      <c r="G2915" s="8">
        <v>113</v>
      </c>
      <c r="H2915" s="16">
        <v>59</v>
      </c>
      <c r="I2915" s="1">
        <v>10</v>
      </c>
      <c r="J2915" s="1">
        <v>3</v>
      </c>
      <c r="K2915" s="1">
        <v>103</v>
      </c>
      <c r="L2915" s="1">
        <v>7</v>
      </c>
      <c r="M2915" s="1">
        <v>8</v>
      </c>
      <c r="N2915" s="1">
        <v>6</v>
      </c>
      <c r="O2915" s="1">
        <v>4</v>
      </c>
      <c r="P2915" s="1">
        <v>0</v>
      </c>
      <c r="Q2915" s="1">
        <v>1</v>
      </c>
      <c r="R2915" s="1">
        <v>2</v>
      </c>
      <c r="S2915" s="18">
        <v>0</v>
      </c>
    </row>
    <row r="2916" spans="3:19" x14ac:dyDescent="0.25">
      <c r="C2916" s="112"/>
      <c r="D2916" s="109"/>
      <c r="E2916" s="9" t="s">
        <v>29</v>
      </c>
      <c r="F2916" s="12"/>
      <c r="G2916" s="8">
        <v>94</v>
      </c>
      <c r="H2916" s="16">
        <v>48</v>
      </c>
      <c r="I2916" s="1">
        <v>7</v>
      </c>
      <c r="J2916" s="1">
        <v>2</v>
      </c>
      <c r="K2916" s="1">
        <v>87</v>
      </c>
      <c r="L2916" s="1">
        <v>15</v>
      </c>
      <c r="M2916" s="1">
        <v>3</v>
      </c>
      <c r="N2916" s="1">
        <v>1</v>
      </c>
      <c r="O2916" s="1">
        <v>4</v>
      </c>
      <c r="P2916" s="1">
        <v>0</v>
      </c>
      <c r="Q2916" s="1">
        <v>0</v>
      </c>
      <c r="R2916" s="1">
        <v>1</v>
      </c>
      <c r="S2916" s="18">
        <v>0</v>
      </c>
    </row>
    <row r="2917" spans="3:19" x14ac:dyDescent="0.25">
      <c r="C2917" s="112"/>
      <c r="D2917" s="109"/>
      <c r="E2917" s="9" t="s">
        <v>30</v>
      </c>
      <c r="F2917" s="12"/>
      <c r="G2917" s="8">
        <v>57</v>
      </c>
      <c r="H2917" s="16">
        <v>28</v>
      </c>
      <c r="I2917" s="1">
        <v>6</v>
      </c>
      <c r="J2917" s="1">
        <v>0</v>
      </c>
      <c r="K2917" s="1">
        <v>51</v>
      </c>
      <c r="L2917" s="1">
        <v>10</v>
      </c>
      <c r="M2917" s="1">
        <v>3</v>
      </c>
      <c r="N2917" s="1">
        <v>1</v>
      </c>
      <c r="O2917" s="1">
        <v>0</v>
      </c>
      <c r="P2917" s="1">
        <v>1</v>
      </c>
      <c r="Q2917" s="1">
        <v>1</v>
      </c>
      <c r="R2917" s="1">
        <v>0</v>
      </c>
      <c r="S2917" s="18">
        <v>0</v>
      </c>
    </row>
    <row r="2918" spans="3:19" x14ac:dyDescent="0.25">
      <c r="C2918" s="112"/>
      <c r="D2918" s="109"/>
      <c r="E2918" s="9" t="s">
        <v>31</v>
      </c>
      <c r="F2918" s="12"/>
      <c r="G2918" s="8">
        <v>423</v>
      </c>
      <c r="H2918" s="16">
        <v>207</v>
      </c>
      <c r="I2918" s="1">
        <v>47</v>
      </c>
      <c r="J2918" s="1">
        <v>15</v>
      </c>
      <c r="K2918" s="1">
        <v>388</v>
      </c>
      <c r="L2918" s="1">
        <v>52</v>
      </c>
      <c r="M2918" s="1">
        <v>22</v>
      </c>
      <c r="N2918" s="1">
        <v>13</v>
      </c>
      <c r="O2918" s="1">
        <v>13</v>
      </c>
      <c r="P2918" s="1">
        <v>3</v>
      </c>
      <c r="Q2918" s="1">
        <v>3</v>
      </c>
      <c r="R2918" s="1">
        <v>4</v>
      </c>
      <c r="S2918" s="18">
        <v>0</v>
      </c>
    </row>
    <row r="2919" spans="3:19" x14ac:dyDescent="0.25">
      <c r="C2919" s="112"/>
      <c r="D2919" s="109"/>
      <c r="E2919" s="9" t="s">
        <v>32</v>
      </c>
      <c r="F2919" s="12"/>
      <c r="G2919" s="8">
        <v>151</v>
      </c>
      <c r="H2919" s="16">
        <v>76</v>
      </c>
      <c r="I2919" s="1">
        <v>13</v>
      </c>
      <c r="J2919" s="1">
        <v>2</v>
      </c>
      <c r="K2919" s="1">
        <v>138</v>
      </c>
      <c r="L2919" s="1">
        <v>25</v>
      </c>
      <c r="M2919" s="1">
        <v>6</v>
      </c>
      <c r="N2919" s="1">
        <v>2</v>
      </c>
      <c r="O2919" s="1">
        <v>4</v>
      </c>
      <c r="P2919" s="1">
        <v>1</v>
      </c>
      <c r="Q2919" s="1">
        <v>1</v>
      </c>
      <c r="R2919" s="1">
        <v>1</v>
      </c>
      <c r="S2919" s="18">
        <v>0</v>
      </c>
    </row>
    <row r="2920" spans="3:19" x14ac:dyDescent="0.25">
      <c r="C2920" s="112"/>
      <c r="D2920" s="108" t="s">
        <v>23</v>
      </c>
      <c r="E2920" s="10" t="s">
        <v>26</v>
      </c>
      <c r="F2920" s="11"/>
      <c r="G2920" s="14">
        <v>141</v>
      </c>
      <c r="H2920" s="25">
        <v>55</v>
      </c>
      <c r="I2920" s="4">
        <v>7</v>
      </c>
      <c r="J2920" s="4">
        <v>1</v>
      </c>
      <c r="K2920" s="4">
        <v>119</v>
      </c>
      <c r="L2920" s="4">
        <v>32</v>
      </c>
      <c r="M2920" s="4">
        <v>8</v>
      </c>
      <c r="N2920" s="4">
        <v>4</v>
      </c>
      <c r="O2920" s="4">
        <v>13</v>
      </c>
      <c r="P2920" s="4">
        <v>0</v>
      </c>
      <c r="Q2920" s="4">
        <v>2</v>
      </c>
      <c r="R2920" s="4">
        <v>1</v>
      </c>
      <c r="S2920" s="27">
        <v>1</v>
      </c>
    </row>
    <row r="2921" spans="3:19" x14ac:dyDescent="0.25">
      <c r="C2921" s="112"/>
      <c r="D2921" s="109"/>
      <c r="E2921" s="9" t="s">
        <v>27</v>
      </c>
      <c r="F2921" s="12"/>
      <c r="G2921" s="8">
        <v>108</v>
      </c>
      <c r="H2921" s="16">
        <v>50</v>
      </c>
      <c r="I2921" s="1">
        <v>11</v>
      </c>
      <c r="J2921" s="1">
        <v>1</v>
      </c>
      <c r="K2921" s="1">
        <v>104</v>
      </c>
      <c r="L2921" s="1">
        <v>21</v>
      </c>
      <c r="M2921" s="1">
        <v>4</v>
      </c>
      <c r="N2921" s="1">
        <v>5</v>
      </c>
      <c r="O2921" s="1">
        <v>3</v>
      </c>
      <c r="P2921" s="1">
        <v>2</v>
      </c>
      <c r="Q2921" s="1">
        <v>0</v>
      </c>
      <c r="R2921" s="1">
        <v>1</v>
      </c>
      <c r="S2921" s="18">
        <v>0</v>
      </c>
    </row>
    <row r="2922" spans="3:19" x14ac:dyDescent="0.25">
      <c r="C2922" s="112"/>
      <c r="D2922" s="109"/>
      <c r="E2922" s="9" t="s">
        <v>28</v>
      </c>
      <c r="F2922" s="12"/>
      <c r="G2922" s="8">
        <v>148</v>
      </c>
      <c r="H2922" s="16">
        <v>64</v>
      </c>
      <c r="I2922" s="1">
        <v>12</v>
      </c>
      <c r="J2922" s="1">
        <v>0</v>
      </c>
      <c r="K2922" s="1">
        <v>125</v>
      </c>
      <c r="L2922" s="1">
        <v>40</v>
      </c>
      <c r="M2922" s="1">
        <v>8</v>
      </c>
      <c r="N2922" s="1">
        <v>5</v>
      </c>
      <c r="O2922" s="1">
        <v>8</v>
      </c>
      <c r="P2922" s="1">
        <v>6</v>
      </c>
      <c r="Q2922" s="1">
        <v>0</v>
      </c>
      <c r="R2922" s="1">
        <v>2</v>
      </c>
      <c r="S2922" s="18">
        <v>1</v>
      </c>
    </row>
    <row r="2923" spans="3:19" x14ac:dyDescent="0.25">
      <c r="C2923" s="112"/>
      <c r="D2923" s="109"/>
      <c r="E2923" s="9" t="s">
        <v>29</v>
      </c>
      <c r="F2923" s="12"/>
      <c r="G2923" s="8">
        <v>101</v>
      </c>
      <c r="H2923" s="16">
        <v>45</v>
      </c>
      <c r="I2923" s="1">
        <v>3</v>
      </c>
      <c r="J2923" s="1">
        <v>0</v>
      </c>
      <c r="K2923" s="1">
        <v>86</v>
      </c>
      <c r="L2923" s="1">
        <v>26</v>
      </c>
      <c r="M2923" s="1">
        <v>4</v>
      </c>
      <c r="N2923" s="1">
        <v>2</v>
      </c>
      <c r="O2923" s="1">
        <v>9</v>
      </c>
      <c r="P2923" s="1">
        <v>1</v>
      </c>
      <c r="Q2923" s="1">
        <v>2</v>
      </c>
      <c r="R2923" s="1">
        <v>1</v>
      </c>
      <c r="S2923" s="18">
        <v>0</v>
      </c>
    </row>
    <row r="2924" spans="3:19" x14ac:dyDescent="0.25">
      <c r="C2924" s="112"/>
      <c r="D2924" s="109"/>
      <c r="E2924" s="9" t="s">
        <v>30</v>
      </c>
      <c r="F2924" s="12"/>
      <c r="G2924" s="8">
        <v>63</v>
      </c>
      <c r="H2924" s="16">
        <v>26</v>
      </c>
      <c r="I2924" s="1">
        <v>1</v>
      </c>
      <c r="J2924" s="1">
        <v>0</v>
      </c>
      <c r="K2924" s="1">
        <v>52</v>
      </c>
      <c r="L2924" s="1">
        <v>19</v>
      </c>
      <c r="M2924" s="1">
        <v>1</v>
      </c>
      <c r="N2924" s="1">
        <v>2</v>
      </c>
      <c r="O2924" s="1">
        <v>4</v>
      </c>
      <c r="P2924" s="1">
        <v>1</v>
      </c>
      <c r="Q2924" s="1">
        <v>1</v>
      </c>
      <c r="R2924" s="1">
        <v>2</v>
      </c>
      <c r="S2924" s="18">
        <v>0</v>
      </c>
    </row>
    <row r="2925" spans="3:19" x14ac:dyDescent="0.25">
      <c r="C2925" s="112"/>
      <c r="D2925" s="109"/>
      <c r="E2925" s="9" t="s">
        <v>31</v>
      </c>
      <c r="F2925" s="12"/>
      <c r="G2925" s="8">
        <v>420</v>
      </c>
      <c r="H2925" s="16">
        <v>185</v>
      </c>
      <c r="I2925" s="1">
        <v>27</v>
      </c>
      <c r="J2925" s="1">
        <v>1</v>
      </c>
      <c r="K2925" s="1">
        <v>367</v>
      </c>
      <c r="L2925" s="1">
        <v>106</v>
      </c>
      <c r="M2925" s="1">
        <v>17</v>
      </c>
      <c r="N2925" s="1">
        <v>14</v>
      </c>
      <c r="O2925" s="1">
        <v>24</v>
      </c>
      <c r="P2925" s="1">
        <v>10</v>
      </c>
      <c r="Q2925" s="1">
        <v>3</v>
      </c>
      <c r="R2925" s="1">
        <v>6</v>
      </c>
      <c r="S2925" s="18">
        <v>1</v>
      </c>
    </row>
    <row r="2926" spans="3:19" x14ac:dyDescent="0.25">
      <c r="C2926" s="112"/>
      <c r="D2926" s="109"/>
      <c r="E2926" s="9" t="s">
        <v>32</v>
      </c>
      <c r="F2926" s="12"/>
      <c r="G2926" s="8">
        <v>164</v>
      </c>
      <c r="H2926" s="16">
        <v>71</v>
      </c>
      <c r="I2926" s="1">
        <v>4</v>
      </c>
      <c r="J2926" s="1">
        <v>0</v>
      </c>
      <c r="K2926" s="1">
        <v>138</v>
      </c>
      <c r="L2926" s="1">
        <v>45</v>
      </c>
      <c r="M2926" s="1">
        <v>5</v>
      </c>
      <c r="N2926" s="1">
        <v>4</v>
      </c>
      <c r="O2926" s="1">
        <v>13</v>
      </c>
      <c r="P2926" s="1">
        <v>2</v>
      </c>
      <c r="Q2926" s="1">
        <v>3</v>
      </c>
      <c r="R2926" s="1">
        <v>3</v>
      </c>
      <c r="S2926" s="18">
        <v>0</v>
      </c>
    </row>
    <row r="2927" spans="3:19" ht="25.2" x14ac:dyDescent="0.25">
      <c r="C2927" s="108" t="s">
        <v>33</v>
      </c>
      <c r="D2927" s="108" t="s">
        <v>25</v>
      </c>
      <c r="E2927" s="10" t="s">
        <v>34</v>
      </c>
      <c r="F2927" s="11"/>
      <c r="G2927" s="14">
        <v>93</v>
      </c>
      <c r="H2927" s="25">
        <v>50</v>
      </c>
      <c r="I2927" s="4">
        <v>8</v>
      </c>
      <c r="J2927" s="4">
        <v>2</v>
      </c>
      <c r="K2927" s="4">
        <v>69</v>
      </c>
      <c r="L2927" s="4">
        <v>20</v>
      </c>
      <c r="M2927" s="4">
        <v>22</v>
      </c>
      <c r="N2927" s="4">
        <v>9</v>
      </c>
      <c r="O2927" s="4">
        <v>15</v>
      </c>
      <c r="P2927" s="4">
        <v>3</v>
      </c>
      <c r="Q2927" s="4">
        <v>3</v>
      </c>
      <c r="R2927" s="4">
        <v>5</v>
      </c>
      <c r="S2927" s="27">
        <v>0</v>
      </c>
    </row>
    <row r="2928" spans="3:19" ht="25.2" x14ac:dyDescent="0.25">
      <c r="C2928" s="112"/>
      <c r="D2928" s="109"/>
      <c r="E2928" s="9" t="s">
        <v>35</v>
      </c>
      <c r="F2928" s="12"/>
      <c r="G2928" s="8">
        <v>623</v>
      </c>
      <c r="H2928" s="16">
        <v>297</v>
      </c>
      <c r="I2928" s="1">
        <v>77</v>
      </c>
      <c r="J2928" s="1">
        <v>14</v>
      </c>
      <c r="K2928" s="1">
        <v>581</v>
      </c>
      <c r="L2928" s="1">
        <v>112</v>
      </c>
      <c r="M2928" s="1">
        <v>13</v>
      </c>
      <c r="N2928" s="1">
        <v>13</v>
      </c>
      <c r="O2928" s="1">
        <v>16</v>
      </c>
      <c r="P2928" s="1">
        <v>5</v>
      </c>
      <c r="Q2928" s="1">
        <v>2</v>
      </c>
      <c r="R2928" s="1">
        <v>2</v>
      </c>
      <c r="S2928" s="18">
        <v>0</v>
      </c>
    </row>
    <row r="2929" spans="3:19" ht="25.2" x14ac:dyDescent="0.25">
      <c r="C2929" s="112"/>
      <c r="D2929" s="109"/>
      <c r="E2929" s="9" t="s">
        <v>36</v>
      </c>
      <c r="F2929" s="12"/>
      <c r="G2929" s="8">
        <v>207</v>
      </c>
      <c r="H2929" s="16">
        <v>99</v>
      </c>
      <c r="I2929" s="1">
        <v>9</v>
      </c>
      <c r="J2929" s="1">
        <v>3</v>
      </c>
      <c r="K2929" s="1">
        <v>186</v>
      </c>
      <c r="L2929" s="1">
        <v>32</v>
      </c>
      <c r="M2929" s="1">
        <v>10</v>
      </c>
      <c r="N2929" s="1">
        <v>9</v>
      </c>
      <c r="O2929" s="1">
        <v>18</v>
      </c>
      <c r="P2929" s="1">
        <v>2</v>
      </c>
      <c r="Q2929" s="1">
        <v>2</v>
      </c>
      <c r="R2929" s="1">
        <v>2</v>
      </c>
      <c r="S2929" s="18">
        <v>1</v>
      </c>
    </row>
    <row r="2930" spans="3:19" ht="25.2" x14ac:dyDescent="0.25">
      <c r="C2930" s="112"/>
      <c r="D2930" s="109"/>
      <c r="E2930" s="9" t="s">
        <v>37</v>
      </c>
      <c r="F2930" s="12"/>
      <c r="G2930" s="8">
        <v>178</v>
      </c>
      <c r="H2930" s="16">
        <v>68</v>
      </c>
      <c r="I2930" s="1">
        <v>5</v>
      </c>
      <c r="J2930" s="1">
        <v>3</v>
      </c>
      <c r="K2930" s="1">
        <v>146</v>
      </c>
      <c r="L2930" s="1">
        <v>45</v>
      </c>
      <c r="M2930" s="1">
        <v>10</v>
      </c>
      <c r="N2930" s="1">
        <v>5</v>
      </c>
      <c r="O2930" s="1">
        <v>8</v>
      </c>
      <c r="P2930" s="1">
        <v>3</v>
      </c>
      <c r="Q2930" s="1">
        <v>1</v>
      </c>
      <c r="R2930" s="1">
        <v>3</v>
      </c>
      <c r="S2930" s="18">
        <v>1</v>
      </c>
    </row>
    <row r="2931" spans="3:19" x14ac:dyDescent="0.25">
      <c r="C2931" s="112"/>
      <c r="D2931" s="109"/>
      <c r="E2931" s="9" t="s">
        <v>38</v>
      </c>
      <c r="F2931" s="12"/>
      <c r="G2931" s="13">
        <v>3</v>
      </c>
      <c r="H2931" s="24">
        <v>2</v>
      </c>
      <c r="I2931" s="3">
        <v>0</v>
      </c>
      <c r="J2931" s="3">
        <v>0</v>
      </c>
      <c r="K2931" s="3">
        <v>2</v>
      </c>
      <c r="L2931" s="3">
        <v>0</v>
      </c>
      <c r="M2931" s="3">
        <v>1</v>
      </c>
      <c r="N2931" s="3">
        <v>0</v>
      </c>
      <c r="O2931" s="3">
        <v>1</v>
      </c>
      <c r="P2931" s="3">
        <v>0</v>
      </c>
      <c r="Q2931" s="3">
        <v>0</v>
      </c>
      <c r="R2931" s="3">
        <v>0</v>
      </c>
      <c r="S2931" s="26">
        <v>0</v>
      </c>
    </row>
    <row r="2932" spans="3:19" ht="25.2" x14ac:dyDescent="0.25">
      <c r="C2932" s="112"/>
      <c r="D2932" s="108" t="s">
        <v>22</v>
      </c>
      <c r="E2932" s="10" t="s">
        <v>34</v>
      </c>
      <c r="F2932" s="11"/>
      <c r="G2932" s="40">
        <v>48</v>
      </c>
      <c r="H2932" s="44">
        <v>30</v>
      </c>
      <c r="I2932" s="19">
        <v>7</v>
      </c>
      <c r="J2932" s="19">
        <v>1</v>
      </c>
      <c r="K2932" s="19">
        <v>36</v>
      </c>
      <c r="L2932" s="19">
        <v>9</v>
      </c>
      <c r="M2932" s="19">
        <v>15</v>
      </c>
      <c r="N2932" s="19">
        <v>4</v>
      </c>
      <c r="O2932" s="19">
        <v>8</v>
      </c>
      <c r="P2932" s="19">
        <v>1</v>
      </c>
      <c r="Q2932" s="19">
        <v>1</v>
      </c>
      <c r="R2932" s="19">
        <v>2</v>
      </c>
      <c r="S2932" s="45">
        <v>0</v>
      </c>
    </row>
    <row r="2933" spans="3:19" ht="25.2" x14ac:dyDescent="0.25">
      <c r="C2933" s="112"/>
      <c r="D2933" s="109"/>
      <c r="E2933" s="9" t="s">
        <v>35</v>
      </c>
      <c r="F2933" s="12"/>
      <c r="G2933" s="8">
        <v>365</v>
      </c>
      <c r="H2933" s="16">
        <v>184</v>
      </c>
      <c r="I2933" s="1">
        <v>51</v>
      </c>
      <c r="J2933" s="1">
        <v>13</v>
      </c>
      <c r="K2933" s="1">
        <v>344</v>
      </c>
      <c r="L2933" s="1">
        <v>48</v>
      </c>
      <c r="M2933" s="1">
        <v>8</v>
      </c>
      <c r="N2933" s="1">
        <v>10</v>
      </c>
      <c r="O2933" s="1">
        <v>8</v>
      </c>
      <c r="P2933" s="1">
        <v>2</v>
      </c>
      <c r="Q2933" s="1">
        <v>2</v>
      </c>
      <c r="R2933" s="1">
        <v>1</v>
      </c>
      <c r="S2933" s="18">
        <v>0</v>
      </c>
    </row>
    <row r="2934" spans="3:19" ht="25.2" x14ac:dyDescent="0.25">
      <c r="C2934" s="112"/>
      <c r="D2934" s="109"/>
      <c r="E2934" s="9" t="s">
        <v>36</v>
      </c>
      <c r="F2934" s="12"/>
      <c r="G2934" s="8">
        <v>80</v>
      </c>
      <c r="H2934" s="16">
        <v>43</v>
      </c>
      <c r="I2934" s="1">
        <v>5</v>
      </c>
      <c r="J2934" s="1">
        <v>3</v>
      </c>
      <c r="K2934" s="1">
        <v>76</v>
      </c>
      <c r="L2934" s="1">
        <v>7</v>
      </c>
      <c r="M2934" s="1">
        <v>4</v>
      </c>
      <c r="N2934" s="1">
        <v>3</v>
      </c>
      <c r="O2934" s="1">
        <v>4</v>
      </c>
      <c r="P2934" s="1">
        <v>0</v>
      </c>
      <c r="Q2934" s="1">
        <v>0</v>
      </c>
      <c r="R2934" s="1">
        <v>1</v>
      </c>
      <c r="S2934" s="18">
        <v>0</v>
      </c>
    </row>
    <row r="2935" spans="3:19" ht="25.2" x14ac:dyDescent="0.25">
      <c r="C2935" s="112"/>
      <c r="D2935" s="109"/>
      <c r="E2935" s="9" t="s">
        <v>37</v>
      </c>
      <c r="F2935" s="12"/>
      <c r="G2935" s="13">
        <v>49</v>
      </c>
      <c r="H2935" s="24">
        <v>18</v>
      </c>
      <c r="I2935" s="3">
        <v>2</v>
      </c>
      <c r="J2935" s="3">
        <v>3</v>
      </c>
      <c r="K2935" s="3">
        <v>41</v>
      </c>
      <c r="L2935" s="3">
        <v>7</v>
      </c>
      <c r="M2935" s="3">
        <v>4</v>
      </c>
      <c r="N2935" s="3">
        <v>1</v>
      </c>
      <c r="O2935" s="3">
        <v>1</v>
      </c>
      <c r="P2935" s="3">
        <v>0</v>
      </c>
      <c r="Q2935" s="3">
        <v>0</v>
      </c>
      <c r="R2935" s="3">
        <v>1</v>
      </c>
      <c r="S2935" s="26">
        <v>0</v>
      </c>
    </row>
    <row r="2936" spans="3:19" x14ac:dyDescent="0.25">
      <c r="C2936" s="112"/>
      <c r="D2936" s="109"/>
      <c r="E2936" s="9" t="s">
        <v>38</v>
      </c>
      <c r="F2936" s="12"/>
      <c r="G2936" s="13">
        <v>1</v>
      </c>
      <c r="H2936" s="24">
        <v>1</v>
      </c>
      <c r="I2936" s="3">
        <v>0</v>
      </c>
      <c r="J2936" s="3">
        <v>0</v>
      </c>
      <c r="K2936" s="3">
        <v>1</v>
      </c>
      <c r="L2936" s="3">
        <v>0</v>
      </c>
      <c r="M2936" s="3">
        <v>0</v>
      </c>
      <c r="N2936" s="3">
        <v>0</v>
      </c>
      <c r="O2936" s="3">
        <v>0</v>
      </c>
      <c r="P2936" s="3">
        <v>0</v>
      </c>
      <c r="Q2936" s="3">
        <v>0</v>
      </c>
      <c r="R2936" s="3">
        <v>0</v>
      </c>
      <c r="S2936" s="26">
        <v>0</v>
      </c>
    </row>
    <row r="2937" spans="3:19" ht="25.2" x14ac:dyDescent="0.25">
      <c r="C2937" s="112"/>
      <c r="D2937" s="108" t="s">
        <v>23</v>
      </c>
      <c r="E2937" s="10" t="s">
        <v>34</v>
      </c>
      <c r="F2937" s="11"/>
      <c r="G2937" s="40">
        <v>45</v>
      </c>
      <c r="H2937" s="44">
        <v>20</v>
      </c>
      <c r="I2937" s="19">
        <v>1</v>
      </c>
      <c r="J2937" s="19">
        <v>1</v>
      </c>
      <c r="K2937" s="19">
        <v>33</v>
      </c>
      <c r="L2937" s="19">
        <v>11</v>
      </c>
      <c r="M2937" s="19">
        <v>7</v>
      </c>
      <c r="N2937" s="19">
        <v>5</v>
      </c>
      <c r="O2937" s="19">
        <v>7</v>
      </c>
      <c r="P2937" s="19">
        <v>2</v>
      </c>
      <c r="Q2937" s="19">
        <v>2</v>
      </c>
      <c r="R2937" s="19">
        <v>3</v>
      </c>
      <c r="S2937" s="45">
        <v>0</v>
      </c>
    </row>
    <row r="2938" spans="3:19" ht="25.2" x14ac:dyDescent="0.25">
      <c r="C2938" s="112"/>
      <c r="D2938" s="109"/>
      <c r="E2938" s="9" t="s">
        <v>35</v>
      </c>
      <c r="F2938" s="12"/>
      <c r="G2938" s="8">
        <v>258</v>
      </c>
      <c r="H2938" s="16">
        <v>113</v>
      </c>
      <c r="I2938" s="1">
        <v>26</v>
      </c>
      <c r="J2938" s="1">
        <v>1</v>
      </c>
      <c r="K2938" s="1">
        <v>237</v>
      </c>
      <c r="L2938" s="1">
        <v>64</v>
      </c>
      <c r="M2938" s="1">
        <v>5</v>
      </c>
      <c r="N2938" s="1">
        <v>3</v>
      </c>
      <c r="O2938" s="1">
        <v>8</v>
      </c>
      <c r="P2938" s="1">
        <v>3</v>
      </c>
      <c r="Q2938" s="1">
        <v>0</v>
      </c>
      <c r="R2938" s="1">
        <v>1</v>
      </c>
      <c r="S2938" s="18">
        <v>0</v>
      </c>
    </row>
    <row r="2939" spans="3:19" ht="25.2" x14ac:dyDescent="0.25">
      <c r="C2939" s="112"/>
      <c r="D2939" s="109"/>
      <c r="E2939" s="9" t="s">
        <v>36</v>
      </c>
      <c r="F2939" s="12"/>
      <c r="G2939" s="8">
        <v>127</v>
      </c>
      <c r="H2939" s="16">
        <v>56</v>
      </c>
      <c r="I2939" s="1">
        <v>4</v>
      </c>
      <c r="J2939" s="1">
        <v>0</v>
      </c>
      <c r="K2939" s="1">
        <v>110</v>
      </c>
      <c r="L2939" s="1">
        <v>25</v>
      </c>
      <c r="M2939" s="1">
        <v>6</v>
      </c>
      <c r="N2939" s="1">
        <v>6</v>
      </c>
      <c r="O2939" s="1">
        <v>14</v>
      </c>
      <c r="P2939" s="1">
        <v>2</v>
      </c>
      <c r="Q2939" s="1">
        <v>2</v>
      </c>
      <c r="R2939" s="1">
        <v>1</v>
      </c>
      <c r="S2939" s="18">
        <v>1</v>
      </c>
    </row>
    <row r="2940" spans="3:19" ht="25.2" x14ac:dyDescent="0.25">
      <c r="C2940" s="112"/>
      <c r="D2940" s="109"/>
      <c r="E2940" s="9" t="s">
        <v>37</v>
      </c>
      <c r="F2940" s="12"/>
      <c r="G2940" s="8">
        <v>129</v>
      </c>
      <c r="H2940" s="16">
        <v>50</v>
      </c>
      <c r="I2940" s="1">
        <v>3</v>
      </c>
      <c r="J2940" s="1">
        <v>0</v>
      </c>
      <c r="K2940" s="1">
        <v>105</v>
      </c>
      <c r="L2940" s="1">
        <v>38</v>
      </c>
      <c r="M2940" s="1">
        <v>6</v>
      </c>
      <c r="N2940" s="1">
        <v>4</v>
      </c>
      <c r="O2940" s="1">
        <v>7</v>
      </c>
      <c r="P2940" s="1">
        <v>3</v>
      </c>
      <c r="Q2940" s="1">
        <v>1</v>
      </c>
      <c r="R2940" s="1">
        <v>2</v>
      </c>
      <c r="S2940" s="18">
        <v>1</v>
      </c>
    </row>
    <row r="2941" spans="3:19" x14ac:dyDescent="0.25">
      <c r="C2941" s="112"/>
      <c r="D2941" s="109"/>
      <c r="E2941" s="9" t="s">
        <v>38</v>
      </c>
      <c r="F2941" s="12"/>
      <c r="G2941" s="13">
        <v>2</v>
      </c>
      <c r="H2941" s="24">
        <v>1</v>
      </c>
      <c r="I2941" s="3">
        <v>0</v>
      </c>
      <c r="J2941" s="3">
        <v>0</v>
      </c>
      <c r="K2941" s="3">
        <v>1</v>
      </c>
      <c r="L2941" s="3">
        <v>0</v>
      </c>
      <c r="M2941" s="3">
        <v>1</v>
      </c>
      <c r="N2941" s="3">
        <v>0</v>
      </c>
      <c r="O2941" s="3">
        <v>1</v>
      </c>
      <c r="P2941" s="3">
        <v>0</v>
      </c>
      <c r="Q2941" s="3">
        <v>0</v>
      </c>
      <c r="R2941" s="3">
        <v>0</v>
      </c>
      <c r="S2941" s="26">
        <v>0</v>
      </c>
    </row>
    <row r="2942" spans="3:19" ht="25.2" x14ac:dyDescent="0.25">
      <c r="C2942" s="108" t="s">
        <v>39</v>
      </c>
      <c r="D2942" s="108" t="s">
        <v>25</v>
      </c>
      <c r="E2942" s="10" t="s">
        <v>40</v>
      </c>
      <c r="F2942" s="11"/>
      <c r="G2942" s="14">
        <v>320</v>
      </c>
      <c r="H2942" s="25">
        <v>145</v>
      </c>
      <c r="I2942" s="4">
        <v>17</v>
      </c>
      <c r="J2942" s="4">
        <v>4</v>
      </c>
      <c r="K2942" s="4">
        <v>270</v>
      </c>
      <c r="L2942" s="4">
        <v>57</v>
      </c>
      <c r="M2942" s="4">
        <v>28</v>
      </c>
      <c r="N2942" s="4">
        <v>15</v>
      </c>
      <c r="O2942" s="4">
        <v>28</v>
      </c>
      <c r="P2942" s="4">
        <v>6</v>
      </c>
      <c r="Q2942" s="4">
        <v>4</v>
      </c>
      <c r="R2942" s="4">
        <v>9</v>
      </c>
      <c r="S2942" s="27">
        <v>1</v>
      </c>
    </row>
    <row r="2943" spans="3:19" ht="25.2" x14ac:dyDescent="0.25">
      <c r="C2943" s="112"/>
      <c r="D2943" s="109"/>
      <c r="E2943" s="9" t="s">
        <v>41</v>
      </c>
      <c r="F2943" s="12"/>
      <c r="G2943" s="8">
        <v>604</v>
      </c>
      <c r="H2943" s="16">
        <v>291</v>
      </c>
      <c r="I2943" s="1">
        <v>72</v>
      </c>
      <c r="J2943" s="1">
        <v>13</v>
      </c>
      <c r="K2943" s="1">
        <v>565</v>
      </c>
      <c r="L2943" s="1">
        <v>111</v>
      </c>
      <c r="M2943" s="1">
        <v>14</v>
      </c>
      <c r="N2943" s="1">
        <v>13</v>
      </c>
      <c r="O2943" s="1">
        <v>18</v>
      </c>
      <c r="P2943" s="1">
        <v>5</v>
      </c>
      <c r="Q2943" s="1">
        <v>2</v>
      </c>
      <c r="R2943" s="1">
        <v>2</v>
      </c>
      <c r="S2943" s="18">
        <v>0</v>
      </c>
    </row>
    <row r="2944" spans="3:19" x14ac:dyDescent="0.25">
      <c r="C2944" s="112"/>
      <c r="D2944" s="109"/>
      <c r="E2944" s="9" t="s">
        <v>42</v>
      </c>
      <c r="F2944" s="12"/>
      <c r="G2944" s="13">
        <v>20</v>
      </c>
      <c r="H2944" s="24">
        <v>9</v>
      </c>
      <c r="I2944" s="3">
        <v>3</v>
      </c>
      <c r="J2944" s="3">
        <v>1</v>
      </c>
      <c r="K2944" s="3">
        <v>14</v>
      </c>
      <c r="L2944" s="3">
        <v>4</v>
      </c>
      <c r="M2944" s="3">
        <v>2</v>
      </c>
      <c r="N2944" s="3">
        <v>1</v>
      </c>
      <c r="O2944" s="3">
        <v>4</v>
      </c>
      <c r="P2944" s="3">
        <v>0</v>
      </c>
      <c r="Q2944" s="3">
        <v>0</v>
      </c>
      <c r="R2944" s="3">
        <v>0</v>
      </c>
      <c r="S2944" s="26">
        <v>1</v>
      </c>
    </row>
    <row r="2945" spans="3:19" x14ac:dyDescent="0.25">
      <c r="C2945" s="112"/>
      <c r="D2945" s="109"/>
      <c r="E2945" s="9" t="s">
        <v>43</v>
      </c>
      <c r="F2945" s="12"/>
      <c r="G2945" s="8">
        <v>162</v>
      </c>
      <c r="H2945" s="16">
        <v>75</v>
      </c>
      <c r="I2945" s="1">
        <v>9</v>
      </c>
      <c r="J2945" s="1">
        <v>5</v>
      </c>
      <c r="K2945" s="1">
        <v>145</v>
      </c>
      <c r="L2945" s="1">
        <v>42</v>
      </c>
      <c r="M2945" s="1">
        <v>8</v>
      </c>
      <c r="N2945" s="1">
        <v>8</v>
      </c>
      <c r="O2945" s="1">
        <v>9</v>
      </c>
      <c r="P2945" s="1">
        <v>0</v>
      </c>
      <c r="Q2945" s="1">
        <v>2</v>
      </c>
      <c r="R2945" s="1">
        <v>1</v>
      </c>
      <c r="S2945" s="18">
        <v>0</v>
      </c>
    </row>
    <row r="2946" spans="3:19" x14ac:dyDescent="0.25">
      <c r="C2946" s="112"/>
      <c r="D2946" s="109"/>
      <c r="E2946" s="9" t="s">
        <v>44</v>
      </c>
      <c r="F2946" s="12"/>
      <c r="G2946" s="8">
        <v>50</v>
      </c>
      <c r="H2946" s="16">
        <v>15</v>
      </c>
      <c r="I2946" s="1">
        <v>0</v>
      </c>
      <c r="J2946" s="1">
        <v>0</v>
      </c>
      <c r="K2946" s="1">
        <v>46</v>
      </c>
      <c r="L2946" s="1">
        <v>11</v>
      </c>
      <c r="M2946" s="1">
        <v>3</v>
      </c>
      <c r="N2946" s="1">
        <v>1</v>
      </c>
      <c r="O2946" s="1">
        <v>3</v>
      </c>
      <c r="P2946" s="1">
        <v>0</v>
      </c>
      <c r="Q2946" s="1">
        <v>0</v>
      </c>
      <c r="R2946" s="1">
        <v>1</v>
      </c>
      <c r="S2946" s="18">
        <v>0</v>
      </c>
    </row>
    <row r="2947" spans="3:19" ht="25.2" x14ac:dyDescent="0.25">
      <c r="C2947" s="112"/>
      <c r="D2947" s="109"/>
      <c r="E2947" s="9" t="s">
        <v>45</v>
      </c>
      <c r="F2947" s="12"/>
      <c r="G2947" s="8">
        <v>53</v>
      </c>
      <c r="H2947" s="16">
        <v>28</v>
      </c>
      <c r="I2947" s="1">
        <v>5</v>
      </c>
      <c r="J2947" s="1">
        <v>2</v>
      </c>
      <c r="K2947" s="1">
        <v>45</v>
      </c>
      <c r="L2947" s="1">
        <v>11</v>
      </c>
      <c r="M2947" s="1">
        <v>6</v>
      </c>
      <c r="N2947" s="1">
        <v>3</v>
      </c>
      <c r="O2947" s="1">
        <v>2</v>
      </c>
      <c r="P2947" s="1">
        <v>2</v>
      </c>
      <c r="Q2947" s="1">
        <v>0</v>
      </c>
      <c r="R2947" s="1">
        <v>1</v>
      </c>
      <c r="S2947" s="18">
        <v>0</v>
      </c>
    </row>
    <row r="2948" spans="3:19" x14ac:dyDescent="0.25">
      <c r="C2948" s="112"/>
      <c r="D2948" s="109"/>
      <c r="E2948" s="9" t="s">
        <v>38</v>
      </c>
      <c r="F2948" s="12"/>
      <c r="G2948" s="13">
        <v>37</v>
      </c>
      <c r="H2948" s="24">
        <v>19</v>
      </c>
      <c r="I2948" s="3">
        <v>4</v>
      </c>
      <c r="J2948" s="3">
        <v>1</v>
      </c>
      <c r="K2948" s="3">
        <v>33</v>
      </c>
      <c r="L2948" s="3">
        <v>6</v>
      </c>
      <c r="M2948" s="3">
        <v>2</v>
      </c>
      <c r="N2948" s="3">
        <v>0</v>
      </c>
      <c r="O2948" s="3">
        <v>2</v>
      </c>
      <c r="P2948" s="3">
        <v>0</v>
      </c>
      <c r="Q2948" s="3">
        <v>0</v>
      </c>
      <c r="R2948" s="3">
        <v>0</v>
      </c>
      <c r="S2948" s="26">
        <v>0</v>
      </c>
    </row>
    <row r="2949" spans="3:19" ht="25.2" x14ac:dyDescent="0.25">
      <c r="C2949" s="112"/>
      <c r="D2949" s="108" t="s">
        <v>22</v>
      </c>
      <c r="E2949" s="10" t="s">
        <v>40</v>
      </c>
      <c r="F2949" s="11"/>
      <c r="G2949" s="14">
        <v>118</v>
      </c>
      <c r="H2949" s="25">
        <v>61</v>
      </c>
      <c r="I2949" s="4">
        <v>12</v>
      </c>
      <c r="J2949" s="4">
        <v>4</v>
      </c>
      <c r="K2949" s="4">
        <v>103</v>
      </c>
      <c r="L2949" s="4">
        <v>12</v>
      </c>
      <c r="M2949" s="4">
        <v>16</v>
      </c>
      <c r="N2949" s="4">
        <v>4</v>
      </c>
      <c r="O2949" s="4">
        <v>9</v>
      </c>
      <c r="P2949" s="4">
        <v>1</v>
      </c>
      <c r="Q2949" s="4">
        <v>1</v>
      </c>
      <c r="R2949" s="4">
        <v>3</v>
      </c>
      <c r="S2949" s="27">
        <v>0</v>
      </c>
    </row>
    <row r="2950" spans="3:19" ht="25.2" x14ac:dyDescent="0.25">
      <c r="C2950" s="112"/>
      <c r="D2950" s="109"/>
      <c r="E2950" s="9" t="s">
        <v>41</v>
      </c>
      <c r="F2950" s="12"/>
      <c r="G2950" s="8">
        <v>351</v>
      </c>
      <c r="H2950" s="16">
        <v>181</v>
      </c>
      <c r="I2950" s="1">
        <v>49</v>
      </c>
      <c r="J2950" s="1">
        <v>12</v>
      </c>
      <c r="K2950" s="1">
        <v>333</v>
      </c>
      <c r="L2950" s="1">
        <v>47</v>
      </c>
      <c r="M2950" s="1">
        <v>9</v>
      </c>
      <c r="N2950" s="1">
        <v>10</v>
      </c>
      <c r="O2950" s="1">
        <v>10</v>
      </c>
      <c r="P2950" s="1">
        <v>2</v>
      </c>
      <c r="Q2950" s="1">
        <v>2</v>
      </c>
      <c r="R2950" s="1">
        <v>1</v>
      </c>
      <c r="S2950" s="18">
        <v>0</v>
      </c>
    </row>
    <row r="2951" spans="3:19" x14ac:dyDescent="0.25">
      <c r="C2951" s="112"/>
      <c r="D2951" s="109"/>
      <c r="E2951" s="9" t="s">
        <v>42</v>
      </c>
      <c r="F2951" s="12"/>
      <c r="G2951" s="13">
        <v>9</v>
      </c>
      <c r="H2951" s="24">
        <v>4</v>
      </c>
      <c r="I2951" s="3">
        <v>3</v>
      </c>
      <c r="J2951" s="3">
        <v>1</v>
      </c>
      <c r="K2951" s="3">
        <v>8</v>
      </c>
      <c r="L2951" s="3">
        <v>1</v>
      </c>
      <c r="M2951" s="3">
        <v>1</v>
      </c>
      <c r="N2951" s="3">
        <v>1</v>
      </c>
      <c r="O2951" s="3">
        <v>1</v>
      </c>
      <c r="P2951" s="3">
        <v>0</v>
      </c>
      <c r="Q2951" s="3">
        <v>0</v>
      </c>
      <c r="R2951" s="3">
        <v>0</v>
      </c>
      <c r="S2951" s="26">
        <v>0</v>
      </c>
    </row>
    <row r="2952" spans="3:19" x14ac:dyDescent="0.25">
      <c r="C2952" s="112"/>
      <c r="D2952" s="109"/>
      <c r="E2952" s="9" t="s">
        <v>43</v>
      </c>
      <c r="F2952" s="12"/>
      <c r="G2952" s="8">
        <v>64</v>
      </c>
      <c r="H2952" s="16">
        <v>30</v>
      </c>
      <c r="I2952" s="1">
        <v>4</v>
      </c>
      <c r="J2952" s="1">
        <v>5</v>
      </c>
      <c r="K2952" s="1">
        <v>58</v>
      </c>
      <c r="L2952" s="1">
        <v>9</v>
      </c>
      <c r="M2952" s="1">
        <v>3</v>
      </c>
      <c r="N2952" s="1">
        <v>4</v>
      </c>
      <c r="O2952" s="1">
        <v>2</v>
      </c>
      <c r="P2952" s="1">
        <v>0</v>
      </c>
      <c r="Q2952" s="1">
        <v>0</v>
      </c>
      <c r="R2952" s="1">
        <v>1</v>
      </c>
      <c r="S2952" s="18">
        <v>0</v>
      </c>
    </row>
    <row r="2953" spans="3:19" x14ac:dyDescent="0.25">
      <c r="C2953" s="112"/>
      <c r="D2953" s="109"/>
      <c r="E2953" s="9" t="s">
        <v>44</v>
      </c>
      <c r="F2953" s="12"/>
      <c r="G2953" s="13">
        <v>19</v>
      </c>
      <c r="H2953" s="24">
        <v>8</v>
      </c>
      <c r="I2953" s="3">
        <v>0</v>
      </c>
      <c r="J2953" s="3">
        <v>0</v>
      </c>
      <c r="K2953" s="3">
        <v>18</v>
      </c>
      <c r="L2953" s="3">
        <v>2</v>
      </c>
      <c r="M2953" s="3">
        <v>0</v>
      </c>
      <c r="N2953" s="3">
        <v>0</v>
      </c>
      <c r="O2953" s="3">
        <v>0</v>
      </c>
      <c r="P2953" s="3">
        <v>0</v>
      </c>
      <c r="Q2953" s="3">
        <v>0</v>
      </c>
      <c r="R2953" s="3">
        <v>1</v>
      </c>
      <c r="S2953" s="26">
        <v>0</v>
      </c>
    </row>
    <row r="2954" spans="3:19" ht="25.2" x14ac:dyDescent="0.25">
      <c r="C2954" s="112"/>
      <c r="D2954" s="109"/>
      <c r="E2954" s="9" t="s">
        <v>45</v>
      </c>
      <c r="F2954" s="12"/>
      <c r="G2954" s="13">
        <v>30</v>
      </c>
      <c r="H2954" s="24">
        <v>18</v>
      </c>
      <c r="I2954" s="3">
        <v>3</v>
      </c>
      <c r="J2954" s="3">
        <v>1</v>
      </c>
      <c r="K2954" s="3">
        <v>24</v>
      </c>
      <c r="L2954" s="3">
        <v>7</v>
      </c>
      <c r="M2954" s="3">
        <v>4</v>
      </c>
      <c r="N2954" s="3">
        <v>2</v>
      </c>
      <c r="O2954" s="3">
        <v>1</v>
      </c>
      <c r="P2954" s="3">
        <v>0</v>
      </c>
      <c r="Q2954" s="3">
        <v>0</v>
      </c>
      <c r="R2954" s="3">
        <v>1</v>
      </c>
      <c r="S2954" s="26">
        <v>0</v>
      </c>
    </row>
    <row r="2955" spans="3:19" x14ac:dyDescent="0.25">
      <c r="C2955" s="112"/>
      <c r="D2955" s="109"/>
      <c r="E2955" s="9" t="s">
        <v>38</v>
      </c>
      <c r="F2955" s="12"/>
      <c r="G2955" s="13">
        <v>23</v>
      </c>
      <c r="H2955" s="24">
        <v>11</v>
      </c>
      <c r="I2955" s="3">
        <v>2</v>
      </c>
      <c r="J2955" s="3">
        <v>1</v>
      </c>
      <c r="K2955" s="3">
        <v>21</v>
      </c>
      <c r="L2955" s="3">
        <v>4</v>
      </c>
      <c r="M2955" s="3">
        <v>0</v>
      </c>
      <c r="N2955" s="3">
        <v>0</v>
      </c>
      <c r="O2955" s="3">
        <v>0</v>
      </c>
      <c r="P2955" s="3">
        <v>0</v>
      </c>
      <c r="Q2955" s="3">
        <v>0</v>
      </c>
      <c r="R2955" s="3">
        <v>0</v>
      </c>
      <c r="S2955" s="26">
        <v>0</v>
      </c>
    </row>
    <row r="2956" spans="3:19" ht="25.2" x14ac:dyDescent="0.25">
      <c r="C2956" s="112"/>
      <c r="D2956" s="108" t="s">
        <v>23</v>
      </c>
      <c r="E2956" s="10" t="s">
        <v>40</v>
      </c>
      <c r="F2956" s="11"/>
      <c r="G2956" s="14">
        <v>202</v>
      </c>
      <c r="H2956" s="25">
        <v>84</v>
      </c>
      <c r="I2956" s="4">
        <v>5</v>
      </c>
      <c r="J2956" s="4">
        <v>0</v>
      </c>
      <c r="K2956" s="4">
        <v>167</v>
      </c>
      <c r="L2956" s="4">
        <v>45</v>
      </c>
      <c r="M2956" s="4">
        <v>12</v>
      </c>
      <c r="N2956" s="4">
        <v>11</v>
      </c>
      <c r="O2956" s="4">
        <v>19</v>
      </c>
      <c r="P2956" s="4">
        <v>5</v>
      </c>
      <c r="Q2956" s="4">
        <v>3</v>
      </c>
      <c r="R2956" s="4">
        <v>6</v>
      </c>
      <c r="S2956" s="27">
        <v>1</v>
      </c>
    </row>
    <row r="2957" spans="3:19" ht="25.2" x14ac:dyDescent="0.25">
      <c r="C2957" s="112"/>
      <c r="D2957" s="109"/>
      <c r="E2957" s="9" t="s">
        <v>41</v>
      </c>
      <c r="F2957" s="12"/>
      <c r="G2957" s="8">
        <v>253</v>
      </c>
      <c r="H2957" s="16">
        <v>110</v>
      </c>
      <c r="I2957" s="1">
        <v>23</v>
      </c>
      <c r="J2957" s="1">
        <v>1</v>
      </c>
      <c r="K2957" s="1">
        <v>232</v>
      </c>
      <c r="L2957" s="1">
        <v>64</v>
      </c>
      <c r="M2957" s="1">
        <v>5</v>
      </c>
      <c r="N2957" s="1">
        <v>3</v>
      </c>
      <c r="O2957" s="1">
        <v>8</v>
      </c>
      <c r="P2957" s="1">
        <v>3</v>
      </c>
      <c r="Q2957" s="1">
        <v>0</v>
      </c>
      <c r="R2957" s="1">
        <v>1</v>
      </c>
      <c r="S2957" s="18">
        <v>0</v>
      </c>
    </row>
    <row r="2958" spans="3:19" x14ac:dyDescent="0.25">
      <c r="C2958" s="112"/>
      <c r="D2958" s="109"/>
      <c r="E2958" s="9" t="s">
        <v>42</v>
      </c>
      <c r="F2958" s="12"/>
      <c r="G2958" s="13">
        <v>11</v>
      </c>
      <c r="H2958" s="24">
        <v>5</v>
      </c>
      <c r="I2958" s="3">
        <v>0</v>
      </c>
      <c r="J2958" s="3">
        <v>0</v>
      </c>
      <c r="K2958" s="3">
        <v>6</v>
      </c>
      <c r="L2958" s="3">
        <v>3</v>
      </c>
      <c r="M2958" s="3">
        <v>1</v>
      </c>
      <c r="N2958" s="3">
        <v>0</v>
      </c>
      <c r="O2958" s="3">
        <v>3</v>
      </c>
      <c r="P2958" s="3">
        <v>0</v>
      </c>
      <c r="Q2958" s="3">
        <v>0</v>
      </c>
      <c r="R2958" s="3">
        <v>0</v>
      </c>
      <c r="S2958" s="26">
        <v>1</v>
      </c>
    </row>
    <row r="2959" spans="3:19" x14ac:dyDescent="0.25">
      <c r="C2959" s="112"/>
      <c r="D2959" s="109"/>
      <c r="E2959" s="9" t="s">
        <v>43</v>
      </c>
      <c r="F2959" s="12"/>
      <c r="G2959" s="8">
        <v>98</v>
      </c>
      <c r="H2959" s="16">
        <v>45</v>
      </c>
      <c r="I2959" s="1">
        <v>5</v>
      </c>
      <c r="J2959" s="1">
        <v>0</v>
      </c>
      <c r="K2959" s="1">
        <v>87</v>
      </c>
      <c r="L2959" s="1">
        <v>33</v>
      </c>
      <c r="M2959" s="1">
        <v>5</v>
      </c>
      <c r="N2959" s="1">
        <v>4</v>
      </c>
      <c r="O2959" s="1">
        <v>7</v>
      </c>
      <c r="P2959" s="1">
        <v>0</v>
      </c>
      <c r="Q2959" s="1">
        <v>2</v>
      </c>
      <c r="R2959" s="1">
        <v>0</v>
      </c>
      <c r="S2959" s="18">
        <v>0</v>
      </c>
    </row>
    <row r="2960" spans="3:19" x14ac:dyDescent="0.25">
      <c r="C2960" s="112"/>
      <c r="D2960" s="109"/>
      <c r="E2960" s="9" t="s">
        <v>44</v>
      </c>
      <c r="F2960" s="12"/>
      <c r="G2960" s="13">
        <v>31</v>
      </c>
      <c r="H2960" s="24">
        <v>7</v>
      </c>
      <c r="I2960" s="3">
        <v>0</v>
      </c>
      <c r="J2960" s="3">
        <v>0</v>
      </c>
      <c r="K2960" s="3">
        <v>28</v>
      </c>
      <c r="L2960" s="3">
        <v>9</v>
      </c>
      <c r="M2960" s="3">
        <v>3</v>
      </c>
      <c r="N2960" s="3">
        <v>1</v>
      </c>
      <c r="O2960" s="3">
        <v>3</v>
      </c>
      <c r="P2960" s="3">
        <v>0</v>
      </c>
      <c r="Q2960" s="3">
        <v>0</v>
      </c>
      <c r="R2960" s="3">
        <v>0</v>
      </c>
      <c r="S2960" s="26">
        <v>0</v>
      </c>
    </row>
    <row r="2961" spans="3:19" ht="25.2" x14ac:dyDescent="0.25">
      <c r="C2961" s="112"/>
      <c r="D2961" s="109"/>
      <c r="E2961" s="9" t="s">
        <v>45</v>
      </c>
      <c r="F2961" s="12"/>
      <c r="G2961" s="13">
        <v>23</v>
      </c>
      <c r="H2961" s="24">
        <v>10</v>
      </c>
      <c r="I2961" s="3">
        <v>2</v>
      </c>
      <c r="J2961" s="3">
        <v>1</v>
      </c>
      <c r="K2961" s="3">
        <v>21</v>
      </c>
      <c r="L2961" s="3">
        <v>4</v>
      </c>
      <c r="M2961" s="3">
        <v>2</v>
      </c>
      <c r="N2961" s="3">
        <v>1</v>
      </c>
      <c r="O2961" s="3">
        <v>1</v>
      </c>
      <c r="P2961" s="3">
        <v>2</v>
      </c>
      <c r="Q2961" s="3">
        <v>0</v>
      </c>
      <c r="R2961" s="3">
        <v>0</v>
      </c>
      <c r="S2961" s="26">
        <v>0</v>
      </c>
    </row>
    <row r="2962" spans="3:19" x14ac:dyDescent="0.25">
      <c r="C2962" s="112"/>
      <c r="D2962" s="109"/>
      <c r="E2962" s="9" t="s">
        <v>38</v>
      </c>
      <c r="F2962" s="12"/>
      <c r="G2962" s="13">
        <v>14</v>
      </c>
      <c r="H2962" s="24">
        <v>8</v>
      </c>
      <c r="I2962" s="3">
        <v>2</v>
      </c>
      <c r="J2962" s="3">
        <v>0</v>
      </c>
      <c r="K2962" s="3">
        <v>12</v>
      </c>
      <c r="L2962" s="3">
        <v>2</v>
      </c>
      <c r="M2962" s="3">
        <v>2</v>
      </c>
      <c r="N2962" s="3">
        <v>0</v>
      </c>
      <c r="O2962" s="3">
        <v>2</v>
      </c>
      <c r="P2962" s="3">
        <v>0</v>
      </c>
      <c r="Q2962" s="3">
        <v>0</v>
      </c>
      <c r="R2962" s="3">
        <v>0</v>
      </c>
      <c r="S2962" s="26">
        <v>0</v>
      </c>
    </row>
    <row r="2963" spans="3:19" x14ac:dyDescent="0.25">
      <c r="C2963" s="108" t="s">
        <v>46</v>
      </c>
      <c r="D2963" s="106" t="s">
        <v>21</v>
      </c>
      <c r="E2963" s="10" t="s">
        <v>47</v>
      </c>
      <c r="F2963" s="11"/>
      <c r="G2963" s="14">
        <v>815</v>
      </c>
      <c r="H2963" s="25">
        <v>369</v>
      </c>
      <c r="I2963" s="4">
        <v>85</v>
      </c>
      <c r="J2963" s="4">
        <v>19</v>
      </c>
      <c r="K2963" s="4">
        <v>761</v>
      </c>
      <c r="L2963" s="4">
        <v>145</v>
      </c>
      <c r="M2963" s="4">
        <v>21</v>
      </c>
      <c r="N2963" s="4">
        <v>14</v>
      </c>
      <c r="O2963" s="4">
        <v>23</v>
      </c>
      <c r="P2963" s="4">
        <v>8</v>
      </c>
      <c r="Q2963" s="4">
        <v>2</v>
      </c>
      <c r="R2963" s="4">
        <v>5</v>
      </c>
      <c r="S2963" s="27">
        <v>1</v>
      </c>
    </row>
    <row r="2964" spans="3:19" ht="25.2" x14ac:dyDescent="0.25">
      <c r="C2964" s="112"/>
      <c r="D2964" s="107"/>
      <c r="E2964" s="9" t="s">
        <v>48</v>
      </c>
      <c r="F2964" s="12"/>
      <c r="G2964" s="8">
        <v>86</v>
      </c>
      <c r="H2964" s="16">
        <v>41</v>
      </c>
      <c r="I2964" s="1">
        <v>6</v>
      </c>
      <c r="J2964" s="1">
        <v>2</v>
      </c>
      <c r="K2964" s="1">
        <v>75</v>
      </c>
      <c r="L2964" s="1">
        <v>16</v>
      </c>
      <c r="M2964" s="1">
        <v>4</v>
      </c>
      <c r="N2964" s="1">
        <v>2</v>
      </c>
      <c r="O2964" s="1">
        <v>8</v>
      </c>
      <c r="P2964" s="1">
        <v>0</v>
      </c>
      <c r="Q2964" s="1">
        <v>0</v>
      </c>
      <c r="R2964" s="1">
        <v>1</v>
      </c>
      <c r="S2964" s="18">
        <v>1</v>
      </c>
    </row>
    <row r="2965" spans="3:19" x14ac:dyDescent="0.25">
      <c r="C2965" s="112"/>
      <c r="D2965" s="107"/>
      <c r="E2965" s="9" t="s">
        <v>49</v>
      </c>
      <c r="F2965" s="12"/>
      <c r="G2965" s="13">
        <v>46</v>
      </c>
      <c r="H2965" s="24">
        <v>28</v>
      </c>
      <c r="I2965" s="3">
        <v>2</v>
      </c>
      <c r="J2965" s="3">
        <v>1</v>
      </c>
      <c r="K2965" s="3">
        <v>38</v>
      </c>
      <c r="L2965" s="3">
        <v>10</v>
      </c>
      <c r="M2965" s="3">
        <v>3</v>
      </c>
      <c r="N2965" s="3">
        <v>2</v>
      </c>
      <c r="O2965" s="3">
        <v>6</v>
      </c>
      <c r="P2965" s="3">
        <v>0</v>
      </c>
      <c r="Q2965" s="3">
        <v>1</v>
      </c>
      <c r="R2965" s="3">
        <v>0</v>
      </c>
      <c r="S2965" s="26">
        <v>0</v>
      </c>
    </row>
    <row r="2966" spans="3:19" ht="25.2" x14ac:dyDescent="0.25">
      <c r="C2966" s="112"/>
      <c r="D2966" s="107"/>
      <c r="E2966" s="9" t="s">
        <v>50</v>
      </c>
      <c r="F2966" s="12"/>
      <c r="G2966" s="8">
        <v>95</v>
      </c>
      <c r="H2966" s="16">
        <v>47</v>
      </c>
      <c r="I2966" s="1">
        <v>3</v>
      </c>
      <c r="J2966" s="1">
        <v>0</v>
      </c>
      <c r="K2966" s="1">
        <v>70</v>
      </c>
      <c r="L2966" s="1">
        <v>22</v>
      </c>
      <c r="M2966" s="1">
        <v>17</v>
      </c>
      <c r="N2966" s="1">
        <v>14</v>
      </c>
      <c r="O2966" s="1">
        <v>15</v>
      </c>
      <c r="P2966" s="1">
        <v>3</v>
      </c>
      <c r="Q2966" s="1">
        <v>3</v>
      </c>
      <c r="R2966" s="1">
        <v>2</v>
      </c>
      <c r="S2966" s="18">
        <v>0</v>
      </c>
    </row>
    <row r="2967" spans="3:19" ht="25.2" x14ac:dyDescent="0.25">
      <c r="C2967" s="112"/>
      <c r="D2967" s="107"/>
      <c r="E2967" s="9" t="s">
        <v>51</v>
      </c>
      <c r="F2967" s="12"/>
      <c r="G2967" s="13">
        <v>30</v>
      </c>
      <c r="H2967" s="24">
        <v>18</v>
      </c>
      <c r="I2967" s="3">
        <v>3</v>
      </c>
      <c r="J2967" s="3">
        <v>0</v>
      </c>
      <c r="K2967" s="3">
        <v>15</v>
      </c>
      <c r="L2967" s="3">
        <v>8</v>
      </c>
      <c r="M2967" s="3">
        <v>8</v>
      </c>
      <c r="N2967" s="3">
        <v>3</v>
      </c>
      <c r="O2967" s="3">
        <v>5</v>
      </c>
      <c r="P2967" s="3">
        <v>1</v>
      </c>
      <c r="Q2967" s="3">
        <v>1</v>
      </c>
      <c r="R2967" s="3">
        <v>2</v>
      </c>
      <c r="S2967" s="26">
        <v>0</v>
      </c>
    </row>
    <row r="2968" spans="3:19" x14ac:dyDescent="0.25">
      <c r="C2968" s="112"/>
      <c r="D2968" s="107"/>
      <c r="E2968" s="9" t="s">
        <v>52</v>
      </c>
      <c r="F2968" s="12"/>
      <c r="G2968" s="13">
        <v>8</v>
      </c>
      <c r="H2968" s="24">
        <v>2</v>
      </c>
      <c r="I2968" s="3">
        <v>0</v>
      </c>
      <c r="J2968" s="3">
        <v>0</v>
      </c>
      <c r="K2968" s="3">
        <v>4</v>
      </c>
      <c r="L2968" s="3">
        <v>4</v>
      </c>
      <c r="M2968" s="3">
        <v>1</v>
      </c>
      <c r="N2968" s="3">
        <v>0</v>
      </c>
      <c r="O2968" s="3">
        <v>0</v>
      </c>
      <c r="P2968" s="3">
        <v>1</v>
      </c>
      <c r="Q2968" s="3">
        <v>0</v>
      </c>
      <c r="R2968" s="3">
        <v>1</v>
      </c>
      <c r="S2968" s="26">
        <v>0</v>
      </c>
    </row>
    <row r="2969" spans="3:19" x14ac:dyDescent="0.25">
      <c r="C2969" s="112"/>
      <c r="D2969" s="107"/>
      <c r="E2969" s="9" t="s">
        <v>53</v>
      </c>
      <c r="F2969" s="12"/>
      <c r="G2969" s="13">
        <v>23</v>
      </c>
      <c r="H2969" s="24">
        <v>10</v>
      </c>
      <c r="I2969" s="3">
        <v>0</v>
      </c>
      <c r="J2969" s="3">
        <v>0</v>
      </c>
      <c r="K2969" s="3">
        <v>21</v>
      </c>
      <c r="L2969" s="3">
        <v>4</v>
      </c>
      <c r="M2969" s="3">
        <v>1</v>
      </c>
      <c r="N2969" s="3">
        <v>0</v>
      </c>
      <c r="O2969" s="3">
        <v>1</v>
      </c>
      <c r="P2969" s="3">
        <v>0</v>
      </c>
      <c r="Q2969" s="3">
        <v>1</v>
      </c>
      <c r="R2969" s="3">
        <v>1</v>
      </c>
      <c r="S2969" s="26">
        <v>0</v>
      </c>
    </row>
    <row r="2970" spans="3:19" x14ac:dyDescent="0.25">
      <c r="C2970" s="112"/>
      <c r="D2970" s="107"/>
      <c r="E2970" s="9" t="s">
        <v>38</v>
      </c>
      <c r="F2970" s="12"/>
      <c r="G2970" s="13">
        <v>1</v>
      </c>
      <c r="H2970" s="24">
        <v>1</v>
      </c>
      <c r="I2970" s="3">
        <v>0</v>
      </c>
      <c r="J2970" s="3">
        <v>0</v>
      </c>
      <c r="K2970" s="3">
        <v>0</v>
      </c>
      <c r="L2970" s="3">
        <v>0</v>
      </c>
      <c r="M2970" s="3">
        <v>1</v>
      </c>
      <c r="N2970" s="3">
        <v>1</v>
      </c>
      <c r="O2970" s="3">
        <v>0</v>
      </c>
      <c r="P2970" s="3">
        <v>0</v>
      </c>
      <c r="Q2970" s="3">
        <v>0</v>
      </c>
      <c r="R2970" s="3">
        <v>0</v>
      </c>
      <c r="S2970" s="26">
        <v>0</v>
      </c>
    </row>
    <row r="2971" spans="3:19" x14ac:dyDescent="0.25">
      <c r="C2971" s="112"/>
      <c r="D2971" s="107"/>
      <c r="E2971" s="9" t="s">
        <v>54</v>
      </c>
      <c r="F2971" s="12"/>
      <c r="G2971" s="8">
        <v>901</v>
      </c>
      <c r="H2971" s="16">
        <v>410</v>
      </c>
      <c r="I2971" s="1">
        <v>91</v>
      </c>
      <c r="J2971" s="1">
        <v>21</v>
      </c>
      <c r="K2971" s="1">
        <v>836</v>
      </c>
      <c r="L2971" s="1">
        <v>161</v>
      </c>
      <c r="M2971" s="1">
        <v>25</v>
      </c>
      <c r="N2971" s="1">
        <v>16</v>
      </c>
      <c r="O2971" s="1">
        <v>31</v>
      </c>
      <c r="P2971" s="1">
        <v>8</v>
      </c>
      <c r="Q2971" s="1">
        <v>2</v>
      </c>
      <c r="R2971" s="1">
        <v>6</v>
      </c>
      <c r="S2971" s="18">
        <v>2</v>
      </c>
    </row>
    <row r="2972" spans="3:19" x14ac:dyDescent="0.25">
      <c r="C2972" s="112"/>
      <c r="D2972" s="107"/>
      <c r="E2972" s="9" t="s">
        <v>55</v>
      </c>
      <c r="F2972" s="12"/>
      <c r="G2972" s="8">
        <v>171</v>
      </c>
      <c r="H2972" s="16">
        <v>93</v>
      </c>
      <c r="I2972" s="1">
        <v>8</v>
      </c>
      <c r="J2972" s="1">
        <v>1</v>
      </c>
      <c r="K2972" s="1">
        <v>123</v>
      </c>
      <c r="L2972" s="1">
        <v>40</v>
      </c>
      <c r="M2972" s="1">
        <v>28</v>
      </c>
      <c r="N2972" s="1">
        <v>19</v>
      </c>
      <c r="O2972" s="1">
        <v>26</v>
      </c>
      <c r="P2972" s="1">
        <v>4</v>
      </c>
      <c r="Q2972" s="1">
        <v>5</v>
      </c>
      <c r="R2972" s="1">
        <v>4</v>
      </c>
      <c r="S2972" s="18">
        <v>0</v>
      </c>
    </row>
    <row r="2973" spans="3:19" x14ac:dyDescent="0.25">
      <c r="C2973" s="108" t="s">
        <v>56</v>
      </c>
      <c r="D2973" s="106" t="s">
        <v>21</v>
      </c>
      <c r="E2973" s="10" t="s">
        <v>57</v>
      </c>
      <c r="F2973" s="11"/>
      <c r="G2973" s="14">
        <v>465</v>
      </c>
      <c r="H2973" s="25">
        <v>241</v>
      </c>
      <c r="I2973" s="4">
        <v>47</v>
      </c>
      <c r="J2973" s="4">
        <v>9</v>
      </c>
      <c r="K2973" s="4">
        <v>396</v>
      </c>
      <c r="L2973" s="4">
        <v>99</v>
      </c>
      <c r="M2973" s="4">
        <v>40</v>
      </c>
      <c r="N2973" s="4">
        <v>31</v>
      </c>
      <c r="O2973" s="4">
        <v>44</v>
      </c>
      <c r="P2973" s="4">
        <v>4</v>
      </c>
      <c r="Q2973" s="4">
        <v>2</v>
      </c>
      <c r="R2973" s="4">
        <v>7</v>
      </c>
      <c r="S2973" s="27">
        <v>1</v>
      </c>
    </row>
    <row r="2974" spans="3:19" x14ac:dyDescent="0.25">
      <c r="C2974" s="112"/>
      <c r="D2974" s="107"/>
      <c r="E2974" s="9" t="s">
        <v>58</v>
      </c>
      <c r="F2974" s="12"/>
      <c r="G2974" s="8">
        <v>396</v>
      </c>
      <c r="H2974" s="16">
        <v>177</v>
      </c>
      <c r="I2974" s="1">
        <v>35</v>
      </c>
      <c r="J2974" s="1">
        <v>10</v>
      </c>
      <c r="K2974" s="1">
        <v>361</v>
      </c>
      <c r="L2974" s="1">
        <v>74</v>
      </c>
      <c r="M2974" s="1">
        <v>12</v>
      </c>
      <c r="N2974" s="1">
        <v>4</v>
      </c>
      <c r="O2974" s="1">
        <v>13</v>
      </c>
      <c r="P2974" s="1">
        <v>7</v>
      </c>
      <c r="Q2974" s="1">
        <v>5</v>
      </c>
      <c r="R2974" s="1">
        <v>2</v>
      </c>
      <c r="S2974" s="18">
        <v>0</v>
      </c>
    </row>
    <row r="2975" spans="3:19" x14ac:dyDescent="0.25">
      <c r="C2975" s="112"/>
      <c r="D2975" s="107"/>
      <c r="E2975" s="9" t="s">
        <v>59</v>
      </c>
      <c r="F2975" s="12"/>
      <c r="G2975" s="8">
        <v>90</v>
      </c>
      <c r="H2975" s="16">
        <v>37</v>
      </c>
      <c r="I2975" s="1">
        <v>6</v>
      </c>
      <c r="J2975" s="1">
        <v>1</v>
      </c>
      <c r="K2975" s="1">
        <v>83</v>
      </c>
      <c r="L2975" s="1">
        <v>10</v>
      </c>
      <c r="M2975" s="1">
        <v>2</v>
      </c>
      <c r="N2975" s="1">
        <v>0</v>
      </c>
      <c r="O2975" s="1">
        <v>0</v>
      </c>
      <c r="P2975" s="1">
        <v>0</v>
      </c>
      <c r="Q2975" s="1">
        <v>0</v>
      </c>
      <c r="R2975" s="1">
        <v>1</v>
      </c>
      <c r="S2975" s="18">
        <v>1</v>
      </c>
    </row>
    <row r="2976" spans="3:19" x14ac:dyDescent="0.25">
      <c r="C2976" s="112"/>
      <c r="D2976" s="107"/>
      <c r="E2976" s="9" t="s">
        <v>60</v>
      </c>
      <c r="F2976" s="12"/>
      <c r="G2976" s="8">
        <v>153</v>
      </c>
      <c r="H2976" s="16">
        <v>61</v>
      </c>
      <c r="I2976" s="1">
        <v>11</v>
      </c>
      <c r="J2976" s="1">
        <v>2</v>
      </c>
      <c r="K2976" s="1">
        <v>144</v>
      </c>
      <c r="L2976" s="1">
        <v>26</v>
      </c>
      <c r="M2976" s="1">
        <v>2</v>
      </c>
      <c r="N2976" s="1">
        <v>1</v>
      </c>
      <c r="O2976" s="1">
        <v>1</v>
      </c>
      <c r="P2976" s="1">
        <v>2</v>
      </c>
      <c r="Q2976" s="1">
        <v>1</v>
      </c>
      <c r="R2976" s="1">
        <v>2</v>
      </c>
      <c r="S2976" s="18">
        <v>0</v>
      </c>
    </row>
    <row r="2977" spans="2:26" x14ac:dyDescent="0.25">
      <c r="C2977" s="108" t="s">
        <v>61</v>
      </c>
      <c r="D2977" s="106" t="s">
        <v>21</v>
      </c>
      <c r="E2977" s="10" t="s">
        <v>62</v>
      </c>
      <c r="F2977" s="11"/>
      <c r="G2977" s="14">
        <v>205</v>
      </c>
      <c r="H2977" s="25">
        <v>99</v>
      </c>
      <c r="I2977" s="4">
        <v>17</v>
      </c>
      <c r="J2977" s="4">
        <v>4</v>
      </c>
      <c r="K2977" s="4">
        <v>182</v>
      </c>
      <c r="L2977" s="4">
        <v>31</v>
      </c>
      <c r="M2977" s="4">
        <v>18</v>
      </c>
      <c r="N2977" s="4">
        <v>18</v>
      </c>
      <c r="O2977" s="4">
        <v>15</v>
      </c>
      <c r="P2977" s="4">
        <v>1</v>
      </c>
      <c r="Q2977" s="4">
        <v>0</v>
      </c>
      <c r="R2977" s="4">
        <v>0</v>
      </c>
      <c r="S2977" s="27">
        <v>0</v>
      </c>
    </row>
    <row r="2978" spans="2:26" x14ac:dyDescent="0.25">
      <c r="C2978" s="109"/>
      <c r="D2978" s="107"/>
      <c r="E2978" s="9" t="s">
        <v>63</v>
      </c>
      <c r="F2978" s="12"/>
      <c r="G2978" s="8">
        <v>256</v>
      </c>
      <c r="H2978" s="16">
        <v>115</v>
      </c>
      <c r="I2978" s="1">
        <v>22</v>
      </c>
      <c r="J2978" s="1">
        <v>6</v>
      </c>
      <c r="K2978" s="1">
        <v>231</v>
      </c>
      <c r="L2978" s="1">
        <v>50</v>
      </c>
      <c r="M2978" s="1">
        <v>12</v>
      </c>
      <c r="N2978" s="1">
        <v>4</v>
      </c>
      <c r="O2978" s="1">
        <v>14</v>
      </c>
      <c r="P2978" s="1">
        <v>4</v>
      </c>
      <c r="Q2978" s="1">
        <v>4</v>
      </c>
      <c r="R2978" s="1">
        <v>3</v>
      </c>
      <c r="S2978" s="18">
        <v>0</v>
      </c>
    </row>
    <row r="2979" spans="2:26" x14ac:dyDescent="0.25">
      <c r="C2979" s="109"/>
      <c r="D2979" s="107"/>
      <c r="E2979" s="9" t="s">
        <v>64</v>
      </c>
      <c r="F2979" s="12"/>
      <c r="G2979" s="8">
        <v>404</v>
      </c>
      <c r="H2979" s="16">
        <v>179</v>
      </c>
      <c r="I2979" s="1">
        <v>33</v>
      </c>
      <c r="J2979" s="1">
        <v>6</v>
      </c>
      <c r="K2979" s="1">
        <v>360</v>
      </c>
      <c r="L2979" s="1">
        <v>79</v>
      </c>
      <c r="M2979" s="1">
        <v>10</v>
      </c>
      <c r="N2979" s="1">
        <v>4</v>
      </c>
      <c r="O2979" s="1">
        <v>12</v>
      </c>
      <c r="P2979" s="1">
        <v>6</v>
      </c>
      <c r="Q2979" s="1">
        <v>3</v>
      </c>
      <c r="R2979" s="1">
        <v>3</v>
      </c>
      <c r="S2979" s="18">
        <v>1</v>
      </c>
    </row>
    <row r="2980" spans="2:26" x14ac:dyDescent="0.25">
      <c r="C2980" s="113"/>
      <c r="D2980" s="110"/>
      <c r="E2980" s="56" t="s">
        <v>65</v>
      </c>
      <c r="F2980" s="48"/>
      <c r="G2980" s="61">
        <v>239</v>
      </c>
      <c r="H2980" s="65">
        <v>123</v>
      </c>
      <c r="I2980" s="35">
        <v>27</v>
      </c>
      <c r="J2980" s="35">
        <v>6</v>
      </c>
      <c r="K2980" s="35">
        <v>211</v>
      </c>
      <c r="L2980" s="35">
        <v>49</v>
      </c>
      <c r="M2980" s="35">
        <v>16</v>
      </c>
      <c r="N2980" s="35">
        <v>10</v>
      </c>
      <c r="O2980" s="35">
        <v>17</v>
      </c>
      <c r="P2980" s="35">
        <v>2</v>
      </c>
      <c r="Q2980" s="35">
        <v>1</v>
      </c>
      <c r="R2980" s="35">
        <v>6</v>
      </c>
      <c r="S2980" s="66">
        <v>1</v>
      </c>
    </row>
    <row r="2982" spans="2:26" x14ac:dyDescent="0.25">
      <c r="B2982" s="54" t="str">
        <f xml:space="preserve"> HYPERLINK("#'目次'!B42", "[36]")</f>
        <v>[36]</v>
      </c>
      <c r="C2982" s="42" t="s">
        <v>454</v>
      </c>
    </row>
    <row r="2985" spans="2:26" x14ac:dyDescent="0.25">
      <c r="C2985" s="42" t="s">
        <v>14</v>
      </c>
    </row>
    <row r="2986" spans="2:26" ht="88.2" x14ac:dyDescent="0.25">
      <c r="C2986" s="102"/>
      <c r="D2986" s="103"/>
      <c r="E2986" s="103"/>
      <c r="F2986" s="103"/>
      <c r="G2986" s="53" t="s">
        <v>15</v>
      </c>
      <c r="H2986" s="50" t="s">
        <v>455</v>
      </c>
      <c r="I2986" s="21" t="s">
        <v>456</v>
      </c>
      <c r="J2986" s="21" t="s">
        <v>457</v>
      </c>
      <c r="K2986" s="21" t="s">
        <v>458</v>
      </c>
      <c r="L2986" s="21" t="s">
        <v>459</v>
      </c>
      <c r="M2986" s="21" t="s">
        <v>460</v>
      </c>
      <c r="N2986" s="21" t="s">
        <v>461</v>
      </c>
      <c r="O2986" s="21" t="s">
        <v>462</v>
      </c>
      <c r="P2986" s="21" t="s">
        <v>463</v>
      </c>
      <c r="Q2986" s="21" t="s">
        <v>464</v>
      </c>
      <c r="R2986" s="21" t="s">
        <v>465</v>
      </c>
      <c r="S2986" s="21" t="s">
        <v>466</v>
      </c>
      <c r="T2986" s="21" t="s">
        <v>467</v>
      </c>
      <c r="U2986" s="21" t="s">
        <v>468</v>
      </c>
      <c r="V2986" s="21" t="s">
        <v>469</v>
      </c>
      <c r="W2986" s="21" t="s">
        <v>53</v>
      </c>
      <c r="X2986" s="21" t="s">
        <v>470</v>
      </c>
      <c r="Y2986" s="21" t="s">
        <v>38</v>
      </c>
      <c r="Z2986" s="57" t="s">
        <v>471</v>
      </c>
    </row>
    <row r="2987" spans="2:26" x14ac:dyDescent="0.25">
      <c r="C2987" s="104"/>
      <c r="D2987" s="105"/>
      <c r="E2987" s="105"/>
      <c r="F2987" s="105"/>
      <c r="G2987" s="47"/>
      <c r="H2987" s="60"/>
      <c r="I2987" s="22"/>
      <c r="J2987" s="22"/>
      <c r="K2987" s="22"/>
      <c r="L2987" s="22"/>
      <c r="M2987" s="22"/>
      <c r="N2987" s="22"/>
      <c r="O2987" s="22"/>
      <c r="P2987" s="22"/>
      <c r="Q2987" s="22"/>
      <c r="R2987" s="22"/>
      <c r="S2987" s="22"/>
      <c r="T2987" s="22"/>
      <c r="U2987" s="22"/>
      <c r="V2987" s="22"/>
      <c r="W2987" s="22"/>
      <c r="X2987" s="22"/>
      <c r="Y2987" s="22"/>
      <c r="Z2987" s="55"/>
    </row>
    <row r="2988" spans="2:26" x14ac:dyDescent="0.25">
      <c r="C2988" s="52"/>
      <c r="D2988" s="49"/>
      <c r="E2988" s="46" t="s">
        <v>15</v>
      </c>
      <c r="F2988" s="51"/>
      <c r="G2988" s="59">
        <v>1104</v>
      </c>
      <c r="H2988" s="31">
        <v>118</v>
      </c>
      <c r="I2988" s="31">
        <v>96</v>
      </c>
      <c r="J2988" s="31">
        <v>38</v>
      </c>
      <c r="K2988" s="31">
        <v>41</v>
      </c>
      <c r="L2988" s="31">
        <v>14</v>
      </c>
      <c r="M2988" s="31">
        <v>10</v>
      </c>
      <c r="N2988" s="31">
        <v>103</v>
      </c>
      <c r="O2988" s="31">
        <v>66</v>
      </c>
      <c r="P2988" s="31">
        <v>29</v>
      </c>
      <c r="Q2988" s="31">
        <v>19</v>
      </c>
      <c r="R2988" s="31">
        <v>11</v>
      </c>
      <c r="S2988" s="31">
        <v>54</v>
      </c>
      <c r="T2988" s="31">
        <v>48</v>
      </c>
      <c r="U2988" s="31">
        <v>132</v>
      </c>
      <c r="V2988" s="31">
        <v>125</v>
      </c>
      <c r="W2988" s="31">
        <v>17</v>
      </c>
      <c r="X2988" s="31">
        <v>756</v>
      </c>
      <c r="Y2988" s="31">
        <v>4</v>
      </c>
      <c r="Z2988" s="67">
        <v>344</v>
      </c>
    </row>
    <row r="2989" spans="2:26" x14ac:dyDescent="0.25">
      <c r="C2989" s="111" t="s">
        <v>20</v>
      </c>
      <c r="D2989" s="106" t="s">
        <v>21</v>
      </c>
      <c r="E2989" s="10" t="s">
        <v>22</v>
      </c>
      <c r="F2989" s="11"/>
      <c r="G2989" s="14">
        <v>543</v>
      </c>
      <c r="H2989" s="25">
        <v>40</v>
      </c>
      <c r="I2989" s="4">
        <v>39</v>
      </c>
      <c r="J2989" s="4">
        <v>19</v>
      </c>
      <c r="K2989" s="4">
        <v>21</v>
      </c>
      <c r="L2989" s="4">
        <v>8</v>
      </c>
      <c r="M2989" s="4">
        <v>7</v>
      </c>
      <c r="N2989" s="4">
        <v>36</v>
      </c>
      <c r="O2989" s="4">
        <v>33</v>
      </c>
      <c r="P2989" s="4">
        <v>9</v>
      </c>
      <c r="Q2989" s="4">
        <v>6</v>
      </c>
      <c r="R2989" s="4">
        <v>3</v>
      </c>
      <c r="S2989" s="4">
        <v>20</v>
      </c>
      <c r="T2989" s="4">
        <v>23</v>
      </c>
      <c r="U2989" s="4">
        <v>63</v>
      </c>
      <c r="V2989" s="4">
        <v>45</v>
      </c>
      <c r="W2989" s="4">
        <v>9</v>
      </c>
      <c r="X2989" s="4">
        <v>397</v>
      </c>
      <c r="Y2989" s="4">
        <v>1</v>
      </c>
      <c r="Z2989" s="27">
        <v>145</v>
      </c>
    </row>
    <row r="2990" spans="2:26" x14ac:dyDescent="0.25">
      <c r="C2990" s="112"/>
      <c r="D2990" s="107"/>
      <c r="E2990" s="9" t="s">
        <v>23</v>
      </c>
      <c r="F2990" s="12"/>
      <c r="G2990" s="8">
        <v>561</v>
      </c>
      <c r="H2990" s="16">
        <v>78</v>
      </c>
      <c r="I2990" s="1">
        <v>57</v>
      </c>
      <c r="J2990" s="1">
        <v>19</v>
      </c>
      <c r="K2990" s="1">
        <v>20</v>
      </c>
      <c r="L2990" s="1">
        <v>6</v>
      </c>
      <c r="M2990" s="1">
        <v>3</v>
      </c>
      <c r="N2990" s="1">
        <v>67</v>
      </c>
      <c r="O2990" s="1">
        <v>33</v>
      </c>
      <c r="P2990" s="1">
        <v>20</v>
      </c>
      <c r="Q2990" s="1">
        <v>13</v>
      </c>
      <c r="R2990" s="1">
        <v>8</v>
      </c>
      <c r="S2990" s="1">
        <v>34</v>
      </c>
      <c r="T2990" s="1">
        <v>25</v>
      </c>
      <c r="U2990" s="1">
        <v>69</v>
      </c>
      <c r="V2990" s="1">
        <v>80</v>
      </c>
      <c r="W2990" s="1">
        <v>8</v>
      </c>
      <c r="X2990" s="1">
        <v>359</v>
      </c>
      <c r="Y2990" s="1">
        <v>3</v>
      </c>
      <c r="Z2990" s="18">
        <v>199</v>
      </c>
    </row>
    <row r="2991" spans="2:26" x14ac:dyDescent="0.25">
      <c r="C2991" s="108" t="s">
        <v>24</v>
      </c>
      <c r="D2991" s="108" t="s">
        <v>25</v>
      </c>
      <c r="E2991" s="10" t="s">
        <v>26</v>
      </c>
      <c r="F2991" s="11"/>
      <c r="G2991" s="14">
        <v>261</v>
      </c>
      <c r="H2991" s="25">
        <v>24</v>
      </c>
      <c r="I2991" s="4">
        <v>22</v>
      </c>
      <c r="J2991" s="4">
        <v>14</v>
      </c>
      <c r="K2991" s="4">
        <v>10</v>
      </c>
      <c r="L2991" s="4">
        <v>5</v>
      </c>
      <c r="M2991" s="4">
        <v>2</v>
      </c>
      <c r="N2991" s="4">
        <v>29</v>
      </c>
      <c r="O2991" s="4">
        <v>18</v>
      </c>
      <c r="P2991" s="4">
        <v>8</v>
      </c>
      <c r="Q2991" s="4">
        <v>6</v>
      </c>
      <c r="R2991" s="4">
        <v>0</v>
      </c>
      <c r="S2991" s="4">
        <v>8</v>
      </c>
      <c r="T2991" s="4">
        <v>11</v>
      </c>
      <c r="U2991" s="4">
        <v>34</v>
      </c>
      <c r="V2991" s="4">
        <v>28</v>
      </c>
      <c r="W2991" s="4">
        <v>4</v>
      </c>
      <c r="X2991" s="4">
        <v>177</v>
      </c>
      <c r="Y2991" s="4">
        <v>2</v>
      </c>
      <c r="Z2991" s="27">
        <v>82</v>
      </c>
    </row>
    <row r="2992" spans="2:26" x14ac:dyDescent="0.25">
      <c r="C2992" s="112"/>
      <c r="D2992" s="109"/>
      <c r="E2992" s="9" t="s">
        <v>27</v>
      </c>
      <c r="F2992" s="12"/>
      <c r="G2992" s="8">
        <v>267</v>
      </c>
      <c r="H2992" s="16">
        <v>24</v>
      </c>
      <c r="I2992" s="1">
        <v>27</v>
      </c>
      <c r="J2992" s="1">
        <v>7</v>
      </c>
      <c r="K2992" s="1">
        <v>8</v>
      </c>
      <c r="L2992" s="1">
        <v>3</v>
      </c>
      <c r="M2992" s="1">
        <v>3</v>
      </c>
      <c r="N2992" s="1">
        <v>28</v>
      </c>
      <c r="O2992" s="1">
        <v>16</v>
      </c>
      <c r="P2992" s="1">
        <v>6</v>
      </c>
      <c r="Q2992" s="1">
        <v>5</v>
      </c>
      <c r="R2992" s="1">
        <v>1</v>
      </c>
      <c r="S2992" s="1">
        <v>7</v>
      </c>
      <c r="T2992" s="1">
        <v>13</v>
      </c>
      <c r="U2992" s="1">
        <v>31</v>
      </c>
      <c r="V2992" s="1">
        <v>33</v>
      </c>
      <c r="W2992" s="1">
        <v>3</v>
      </c>
      <c r="X2992" s="1">
        <v>189</v>
      </c>
      <c r="Y2992" s="1">
        <v>1</v>
      </c>
      <c r="Z2992" s="18">
        <v>77</v>
      </c>
    </row>
    <row r="2993" spans="3:26" x14ac:dyDescent="0.25">
      <c r="C2993" s="112"/>
      <c r="D2993" s="109"/>
      <c r="E2993" s="9" t="s">
        <v>28</v>
      </c>
      <c r="F2993" s="12"/>
      <c r="G2993" s="8">
        <v>261</v>
      </c>
      <c r="H2993" s="16">
        <v>31</v>
      </c>
      <c r="I2993" s="1">
        <v>17</v>
      </c>
      <c r="J2993" s="1">
        <v>5</v>
      </c>
      <c r="K2993" s="1">
        <v>10</v>
      </c>
      <c r="L2993" s="1">
        <v>2</v>
      </c>
      <c r="M2993" s="1">
        <v>2</v>
      </c>
      <c r="N2993" s="1">
        <v>22</v>
      </c>
      <c r="O2993" s="1">
        <v>11</v>
      </c>
      <c r="P2993" s="1">
        <v>9</v>
      </c>
      <c r="Q2993" s="1">
        <v>4</v>
      </c>
      <c r="R2993" s="1">
        <v>7</v>
      </c>
      <c r="S2993" s="1">
        <v>17</v>
      </c>
      <c r="T2993" s="1">
        <v>11</v>
      </c>
      <c r="U2993" s="1">
        <v>33</v>
      </c>
      <c r="V2993" s="1">
        <v>28</v>
      </c>
      <c r="W2993" s="1">
        <v>4</v>
      </c>
      <c r="X2993" s="1">
        <v>182</v>
      </c>
      <c r="Y2993" s="1">
        <v>0</v>
      </c>
      <c r="Z2993" s="18">
        <v>79</v>
      </c>
    </row>
    <row r="2994" spans="3:26" x14ac:dyDescent="0.25">
      <c r="C2994" s="112"/>
      <c r="D2994" s="109"/>
      <c r="E2994" s="9" t="s">
        <v>29</v>
      </c>
      <c r="F2994" s="12"/>
      <c r="G2994" s="8">
        <v>195</v>
      </c>
      <c r="H2994" s="16">
        <v>19</v>
      </c>
      <c r="I2994" s="1">
        <v>18</v>
      </c>
      <c r="J2994" s="1">
        <v>6</v>
      </c>
      <c r="K2994" s="1">
        <v>7</v>
      </c>
      <c r="L2994" s="1">
        <v>2</v>
      </c>
      <c r="M2994" s="1">
        <v>3</v>
      </c>
      <c r="N2994" s="1">
        <v>15</v>
      </c>
      <c r="O2994" s="1">
        <v>11</v>
      </c>
      <c r="P2994" s="1">
        <v>3</v>
      </c>
      <c r="Q2994" s="1">
        <v>3</v>
      </c>
      <c r="R2994" s="1">
        <v>1</v>
      </c>
      <c r="S2994" s="1">
        <v>17</v>
      </c>
      <c r="T2994" s="1">
        <v>8</v>
      </c>
      <c r="U2994" s="1">
        <v>17</v>
      </c>
      <c r="V2994" s="1">
        <v>19</v>
      </c>
      <c r="W2994" s="1">
        <v>2</v>
      </c>
      <c r="X2994" s="1">
        <v>130</v>
      </c>
      <c r="Y2994" s="1">
        <v>0</v>
      </c>
      <c r="Z2994" s="18">
        <v>65</v>
      </c>
    </row>
    <row r="2995" spans="3:26" x14ac:dyDescent="0.25">
      <c r="C2995" s="112"/>
      <c r="D2995" s="109"/>
      <c r="E2995" s="9" t="s">
        <v>30</v>
      </c>
      <c r="F2995" s="12"/>
      <c r="G2995" s="8">
        <v>120</v>
      </c>
      <c r="H2995" s="16">
        <v>20</v>
      </c>
      <c r="I2995" s="1">
        <v>12</v>
      </c>
      <c r="J2995" s="1">
        <v>6</v>
      </c>
      <c r="K2995" s="1">
        <v>6</v>
      </c>
      <c r="L2995" s="1">
        <v>2</v>
      </c>
      <c r="M2995" s="1">
        <v>0</v>
      </c>
      <c r="N2995" s="1">
        <v>9</v>
      </c>
      <c r="O2995" s="1">
        <v>10</v>
      </c>
      <c r="P2995" s="1">
        <v>3</v>
      </c>
      <c r="Q2995" s="1">
        <v>1</v>
      </c>
      <c r="R2995" s="1">
        <v>2</v>
      </c>
      <c r="S2995" s="1">
        <v>5</v>
      </c>
      <c r="T2995" s="1">
        <v>5</v>
      </c>
      <c r="U2995" s="1">
        <v>17</v>
      </c>
      <c r="V2995" s="1">
        <v>17</v>
      </c>
      <c r="W2995" s="1">
        <v>4</v>
      </c>
      <c r="X2995" s="1">
        <v>78</v>
      </c>
      <c r="Y2995" s="1">
        <v>1</v>
      </c>
      <c r="Z2995" s="18">
        <v>41</v>
      </c>
    </row>
    <row r="2996" spans="3:26" x14ac:dyDescent="0.25">
      <c r="C2996" s="112"/>
      <c r="D2996" s="109"/>
      <c r="E2996" s="9" t="s">
        <v>31</v>
      </c>
      <c r="F2996" s="12"/>
      <c r="G2996" s="8">
        <v>843</v>
      </c>
      <c r="H2996" s="16">
        <v>94</v>
      </c>
      <c r="I2996" s="1">
        <v>74</v>
      </c>
      <c r="J2996" s="1">
        <v>24</v>
      </c>
      <c r="K2996" s="1">
        <v>31</v>
      </c>
      <c r="L2996" s="1">
        <v>9</v>
      </c>
      <c r="M2996" s="1">
        <v>8</v>
      </c>
      <c r="N2996" s="1">
        <v>74</v>
      </c>
      <c r="O2996" s="1">
        <v>48</v>
      </c>
      <c r="P2996" s="1">
        <v>21</v>
      </c>
      <c r="Q2996" s="1">
        <v>13</v>
      </c>
      <c r="R2996" s="1">
        <v>11</v>
      </c>
      <c r="S2996" s="1">
        <v>46</v>
      </c>
      <c r="T2996" s="1">
        <v>37</v>
      </c>
      <c r="U2996" s="1">
        <v>98</v>
      </c>
      <c r="V2996" s="1">
        <v>97</v>
      </c>
      <c r="W2996" s="1">
        <v>13</v>
      </c>
      <c r="X2996" s="1">
        <v>579</v>
      </c>
      <c r="Y2996" s="1">
        <v>2</v>
      </c>
      <c r="Z2996" s="18">
        <v>262</v>
      </c>
    </row>
    <row r="2997" spans="3:26" x14ac:dyDescent="0.25">
      <c r="C2997" s="112"/>
      <c r="D2997" s="109"/>
      <c r="E2997" s="9" t="s">
        <v>32</v>
      </c>
      <c r="F2997" s="12"/>
      <c r="G2997" s="8">
        <v>315</v>
      </c>
      <c r="H2997" s="16">
        <v>39</v>
      </c>
      <c r="I2997" s="1">
        <v>30</v>
      </c>
      <c r="J2997" s="1">
        <v>12</v>
      </c>
      <c r="K2997" s="1">
        <v>13</v>
      </c>
      <c r="L2997" s="1">
        <v>4</v>
      </c>
      <c r="M2997" s="1">
        <v>3</v>
      </c>
      <c r="N2997" s="1">
        <v>24</v>
      </c>
      <c r="O2997" s="1">
        <v>21</v>
      </c>
      <c r="P2997" s="1">
        <v>6</v>
      </c>
      <c r="Q2997" s="1">
        <v>4</v>
      </c>
      <c r="R2997" s="1">
        <v>3</v>
      </c>
      <c r="S2997" s="1">
        <v>22</v>
      </c>
      <c r="T2997" s="1">
        <v>13</v>
      </c>
      <c r="U2997" s="1">
        <v>34</v>
      </c>
      <c r="V2997" s="1">
        <v>36</v>
      </c>
      <c r="W2997" s="1">
        <v>6</v>
      </c>
      <c r="X2997" s="1">
        <v>208</v>
      </c>
      <c r="Y2997" s="1">
        <v>1</v>
      </c>
      <c r="Z2997" s="18">
        <v>106</v>
      </c>
    </row>
    <row r="2998" spans="3:26" x14ac:dyDescent="0.25">
      <c r="C2998" s="112"/>
      <c r="D2998" s="108" t="s">
        <v>22</v>
      </c>
      <c r="E2998" s="10" t="s">
        <v>26</v>
      </c>
      <c r="F2998" s="11"/>
      <c r="G2998" s="14">
        <v>120</v>
      </c>
      <c r="H2998" s="25">
        <v>6</v>
      </c>
      <c r="I2998" s="4">
        <v>9</v>
      </c>
      <c r="J2998" s="4">
        <v>5</v>
      </c>
      <c r="K2998" s="4">
        <v>7</v>
      </c>
      <c r="L2998" s="4">
        <v>3</v>
      </c>
      <c r="M2998" s="4">
        <v>2</v>
      </c>
      <c r="N2998" s="4">
        <v>7</v>
      </c>
      <c r="O2998" s="4">
        <v>5</v>
      </c>
      <c r="P2998" s="4">
        <v>2</v>
      </c>
      <c r="Q2998" s="4">
        <v>2</v>
      </c>
      <c r="R2998" s="4">
        <v>0</v>
      </c>
      <c r="S2998" s="4">
        <v>1</v>
      </c>
      <c r="T2998" s="4">
        <v>3</v>
      </c>
      <c r="U2998" s="4">
        <v>13</v>
      </c>
      <c r="V2998" s="4">
        <v>6</v>
      </c>
      <c r="W2998" s="4">
        <v>1</v>
      </c>
      <c r="X2998" s="4">
        <v>94</v>
      </c>
      <c r="Y2998" s="4">
        <v>0</v>
      </c>
      <c r="Z2998" s="27">
        <v>26</v>
      </c>
    </row>
    <row r="2999" spans="3:26" x14ac:dyDescent="0.25">
      <c r="C2999" s="112"/>
      <c r="D2999" s="109"/>
      <c r="E2999" s="9" t="s">
        <v>27</v>
      </c>
      <c r="F2999" s="12"/>
      <c r="G2999" s="8">
        <v>159</v>
      </c>
      <c r="H2999" s="16">
        <v>12</v>
      </c>
      <c r="I2999" s="1">
        <v>14</v>
      </c>
      <c r="J2999" s="1">
        <v>5</v>
      </c>
      <c r="K2999" s="1">
        <v>6</v>
      </c>
      <c r="L2999" s="1">
        <v>3</v>
      </c>
      <c r="M2999" s="1">
        <v>3</v>
      </c>
      <c r="N2999" s="1">
        <v>15</v>
      </c>
      <c r="O2999" s="1">
        <v>12</v>
      </c>
      <c r="P2999" s="1">
        <v>4</v>
      </c>
      <c r="Q2999" s="1">
        <v>2</v>
      </c>
      <c r="R2999" s="1">
        <v>1</v>
      </c>
      <c r="S2999" s="1">
        <v>3</v>
      </c>
      <c r="T2999" s="1">
        <v>7</v>
      </c>
      <c r="U2999" s="1">
        <v>18</v>
      </c>
      <c r="V2999" s="1">
        <v>18</v>
      </c>
      <c r="W2999" s="1">
        <v>2</v>
      </c>
      <c r="X2999" s="1">
        <v>113</v>
      </c>
      <c r="Y2999" s="1">
        <v>1</v>
      </c>
      <c r="Z2999" s="18">
        <v>45</v>
      </c>
    </row>
    <row r="3000" spans="3:26" x14ac:dyDescent="0.25">
      <c r="C3000" s="112"/>
      <c r="D3000" s="109"/>
      <c r="E3000" s="9" t="s">
        <v>28</v>
      </c>
      <c r="F3000" s="12"/>
      <c r="G3000" s="8">
        <v>113</v>
      </c>
      <c r="H3000" s="16">
        <v>8</v>
      </c>
      <c r="I3000" s="1">
        <v>5</v>
      </c>
      <c r="J3000" s="1">
        <v>3</v>
      </c>
      <c r="K3000" s="1">
        <v>1</v>
      </c>
      <c r="L3000" s="1">
        <v>0</v>
      </c>
      <c r="M3000" s="1">
        <v>1</v>
      </c>
      <c r="N3000" s="1">
        <v>7</v>
      </c>
      <c r="O3000" s="1">
        <v>5</v>
      </c>
      <c r="P3000" s="1">
        <v>1</v>
      </c>
      <c r="Q3000" s="1">
        <v>1</v>
      </c>
      <c r="R3000" s="1">
        <v>2</v>
      </c>
      <c r="S3000" s="1">
        <v>6</v>
      </c>
      <c r="T3000" s="1">
        <v>7</v>
      </c>
      <c r="U3000" s="1">
        <v>13</v>
      </c>
      <c r="V3000" s="1">
        <v>8</v>
      </c>
      <c r="W3000" s="1">
        <v>2</v>
      </c>
      <c r="X3000" s="1">
        <v>84</v>
      </c>
      <c r="Y3000" s="1">
        <v>0</v>
      </c>
      <c r="Z3000" s="18">
        <v>29</v>
      </c>
    </row>
    <row r="3001" spans="3:26" x14ac:dyDescent="0.25">
      <c r="C3001" s="112"/>
      <c r="D3001" s="109"/>
      <c r="E3001" s="9" t="s">
        <v>29</v>
      </c>
      <c r="F3001" s="12"/>
      <c r="G3001" s="8">
        <v>94</v>
      </c>
      <c r="H3001" s="16">
        <v>8</v>
      </c>
      <c r="I3001" s="1">
        <v>7</v>
      </c>
      <c r="J3001" s="1">
        <v>2</v>
      </c>
      <c r="K3001" s="1">
        <v>3</v>
      </c>
      <c r="L3001" s="1">
        <v>1</v>
      </c>
      <c r="M3001" s="1">
        <v>1</v>
      </c>
      <c r="N3001" s="1">
        <v>4</v>
      </c>
      <c r="O3001" s="1">
        <v>5</v>
      </c>
      <c r="P3001" s="1">
        <v>1</v>
      </c>
      <c r="Q3001" s="1">
        <v>1</v>
      </c>
      <c r="R3001" s="1">
        <v>0</v>
      </c>
      <c r="S3001" s="1">
        <v>8</v>
      </c>
      <c r="T3001" s="1">
        <v>3</v>
      </c>
      <c r="U3001" s="1">
        <v>10</v>
      </c>
      <c r="V3001" s="1">
        <v>8</v>
      </c>
      <c r="W3001" s="1">
        <v>2</v>
      </c>
      <c r="X3001" s="1">
        <v>65</v>
      </c>
      <c r="Y3001" s="1">
        <v>0</v>
      </c>
      <c r="Z3001" s="18">
        <v>29</v>
      </c>
    </row>
    <row r="3002" spans="3:26" x14ac:dyDescent="0.25">
      <c r="C3002" s="112"/>
      <c r="D3002" s="109"/>
      <c r="E3002" s="9" t="s">
        <v>30</v>
      </c>
      <c r="F3002" s="12"/>
      <c r="G3002" s="8">
        <v>57</v>
      </c>
      <c r="H3002" s="16">
        <v>6</v>
      </c>
      <c r="I3002" s="1">
        <v>4</v>
      </c>
      <c r="J3002" s="1">
        <v>4</v>
      </c>
      <c r="K3002" s="1">
        <v>4</v>
      </c>
      <c r="L3002" s="1">
        <v>1</v>
      </c>
      <c r="M3002" s="1">
        <v>0</v>
      </c>
      <c r="N3002" s="1">
        <v>3</v>
      </c>
      <c r="O3002" s="1">
        <v>6</v>
      </c>
      <c r="P3002" s="1">
        <v>1</v>
      </c>
      <c r="Q3002" s="1">
        <v>0</v>
      </c>
      <c r="R3002" s="1">
        <v>0</v>
      </c>
      <c r="S3002" s="1">
        <v>2</v>
      </c>
      <c r="T3002" s="1">
        <v>3</v>
      </c>
      <c r="U3002" s="1">
        <v>9</v>
      </c>
      <c r="V3002" s="1">
        <v>5</v>
      </c>
      <c r="W3002" s="1">
        <v>2</v>
      </c>
      <c r="X3002" s="1">
        <v>41</v>
      </c>
      <c r="Y3002" s="1">
        <v>0</v>
      </c>
      <c r="Z3002" s="18">
        <v>16</v>
      </c>
    </row>
    <row r="3003" spans="3:26" x14ac:dyDescent="0.25">
      <c r="C3003" s="112"/>
      <c r="D3003" s="109"/>
      <c r="E3003" s="9" t="s">
        <v>31</v>
      </c>
      <c r="F3003" s="12"/>
      <c r="G3003" s="8">
        <v>423</v>
      </c>
      <c r="H3003" s="16">
        <v>34</v>
      </c>
      <c r="I3003" s="1">
        <v>30</v>
      </c>
      <c r="J3003" s="1">
        <v>14</v>
      </c>
      <c r="K3003" s="1">
        <v>14</v>
      </c>
      <c r="L3003" s="1">
        <v>5</v>
      </c>
      <c r="M3003" s="1">
        <v>5</v>
      </c>
      <c r="N3003" s="1">
        <v>29</v>
      </c>
      <c r="O3003" s="1">
        <v>28</v>
      </c>
      <c r="P3003" s="1">
        <v>7</v>
      </c>
      <c r="Q3003" s="1">
        <v>4</v>
      </c>
      <c r="R3003" s="1">
        <v>3</v>
      </c>
      <c r="S3003" s="1">
        <v>19</v>
      </c>
      <c r="T3003" s="1">
        <v>20</v>
      </c>
      <c r="U3003" s="1">
        <v>50</v>
      </c>
      <c r="V3003" s="1">
        <v>39</v>
      </c>
      <c r="W3003" s="1">
        <v>8</v>
      </c>
      <c r="X3003" s="1">
        <v>303</v>
      </c>
      <c r="Y3003" s="1">
        <v>1</v>
      </c>
      <c r="Z3003" s="18">
        <v>119</v>
      </c>
    </row>
    <row r="3004" spans="3:26" x14ac:dyDescent="0.25">
      <c r="C3004" s="112"/>
      <c r="D3004" s="109"/>
      <c r="E3004" s="9" t="s">
        <v>32</v>
      </c>
      <c r="F3004" s="12"/>
      <c r="G3004" s="8">
        <v>151</v>
      </c>
      <c r="H3004" s="16">
        <v>14</v>
      </c>
      <c r="I3004" s="1">
        <v>11</v>
      </c>
      <c r="J3004" s="1">
        <v>6</v>
      </c>
      <c r="K3004" s="1">
        <v>7</v>
      </c>
      <c r="L3004" s="1">
        <v>2</v>
      </c>
      <c r="M3004" s="1">
        <v>1</v>
      </c>
      <c r="N3004" s="1">
        <v>7</v>
      </c>
      <c r="O3004" s="1">
        <v>11</v>
      </c>
      <c r="P3004" s="1">
        <v>2</v>
      </c>
      <c r="Q3004" s="1">
        <v>1</v>
      </c>
      <c r="R3004" s="1">
        <v>0</v>
      </c>
      <c r="S3004" s="1">
        <v>10</v>
      </c>
      <c r="T3004" s="1">
        <v>6</v>
      </c>
      <c r="U3004" s="1">
        <v>19</v>
      </c>
      <c r="V3004" s="1">
        <v>13</v>
      </c>
      <c r="W3004" s="1">
        <v>4</v>
      </c>
      <c r="X3004" s="1">
        <v>106</v>
      </c>
      <c r="Y3004" s="1">
        <v>0</v>
      </c>
      <c r="Z3004" s="18">
        <v>45</v>
      </c>
    </row>
    <row r="3005" spans="3:26" x14ac:dyDescent="0.25">
      <c r="C3005" s="112"/>
      <c r="D3005" s="108" t="s">
        <v>23</v>
      </c>
      <c r="E3005" s="10" t="s">
        <v>26</v>
      </c>
      <c r="F3005" s="11"/>
      <c r="G3005" s="14">
        <v>141</v>
      </c>
      <c r="H3005" s="25">
        <v>18</v>
      </c>
      <c r="I3005" s="4">
        <v>13</v>
      </c>
      <c r="J3005" s="4">
        <v>9</v>
      </c>
      <c r="K3005" s="4">
        <v>3</v>
      </c>
      <c r="L3005" s="4">
        <v>2</v>
      </c>
      <c r="M3005" s="4">
        <v>0</v>
      </c>
      <c r="N3005" s="4">
        <v>22</v>
      </c>
      <c r="O3005" s="4">
        <v>13</v>
      </c>
      <c r="P3005" s="4">
        <v>6</v>
      </c>
      <c r="Q3005" s="4">
        <v>4</v>
      </c>
      <c r="R3005" s="4">
        <v>0</v>
      </c>
      <c r="S3005" s="4">
        <v>7</v>
      </c>
      <c r="T3005" s="4">
        <v>8</v>
      </c>
      <c r="U3005" s="4">
        <v>21</v>
      </c>
      <c r="V3005" s="4">
        <v>22</v>
      </c>
      <c r="W3005" s="4">
        <v>3</v>
      </c>
      <c r="X3005" s="4">
        <v>83</v>
      </c>
      <c r="Y3005" s="4">
        <v>2</v>
      </c>
      <c r="Z3005" s="27">
        <v>56</v>
      </c>
    </row>
    <row r="3006" spans="3:26" x14ac:dyDescent="0.25">
      <c r="C3006" s="112"/>
      <c r="D3006" s="109"/>
      <c r="E3006" s="9" t="s">
        <v>27</v>
      </c>
      <c r="F3006" s="12"/>
      <c r="G3006" s="8">
        <v>108</v>
      </c>
      <c r="H3006" s="16">
        <v>12</v>
      </c>
      <c r="I3006" s="1">
        <v>13</v>
      </c>
      <c r="J3006" s="1">
        <v>2</v>
      </c>
      <c r="K3006" s="1">
        <v>2</v>
      </c>
      <c r="L3006" s="1">
        <v>0</v>
      </c>
      <c r="M3006" s="1">
        <v>0</v>
      </c>
      <c r="N3006" s="1">
        <v>13</v>
      </c>
      <c r="O3006" s="1">
        <v>4</v>
      </c>
      <c r="P3006" s="1">
        <v>2</v>
      </c>
      <c r="Q3006" s="1">
        <v>3</v>
      </c>
      <c r="R3006" s="1">
        <v>0</v>
      </c>
      <c r="S3006" s="1">
        <v>4</v>
      </c>
      <c r="T3006" s="1">
        <v>6</v>
      </c>
      <c r="U3006" s="1">
        <v>13</v>
      </c>
      <c r="V3006" s="1">
        <v>15</v>
      </c>
      <c r="W3006" s="1">
        <v>1</v>
      </c>
      <c r="X3006" s="1">
        <v>76</v>
      </c>
      <c r="Y3006" s="1">
        <v>0</v>
      </c>
      <c r="Z3006" s="18">
        <v>32</v>
      </c>
    </row>
    <row r="3007" spans="3:26" x14ac:dyDescent="0.25">
      <c r="C3007" s="112"/>
      <c r="D3007" s="109"/>
      <c r="E3007" s="9" t="s">
        <v>28</v>
      </c>
      <c r="F3007" s="12"/>
      <c r="G3007" s="8">
        <v>148</v>
      </c>
      <c r="H3007" s="16">
        <v>23</v>
      </c>
      <c r="I3007" s="1">
        <v>12</v>
      </c>
      <c r="J3007" s="1">
        <v>2</v>
      </c>
      <c r="K3007" s="1">
        <v>9</v>
      </c>
      <c r="L3007" s="1">
        <v>2</v>
      </c>
      <c r="M3007" s="1">
        <v>1</v>
      </c>
      <c r="N3007" s="1">
        <v>15</v>
      </c>
      <c r="O3007" s="1">
        <v>6</v>
      </c>
      <c r="P3007" s="1">
        <v>8</v>
      </c>
      <c r="Q3007" s="1">
        <v>3</v>
      </c>
      <c r="R3007" s="1">
        <v>5</v>
      </c>
      <c r="S3007" s="1">
        <v>11</v>
      </c>
      <c r="T3007" s="1">
        <v>4</v>
      </c>
      <c r="U3007" s="1">
        <v>20</v>
      </c>
      <c r="V3007" s="1">
        <v>20</v>
      </c>
      <c r="W3007" s="1">
        <v>2</v>
      </c>
      <c r="X3007" s="1">
        <v>98</v>
      </c>
      <c r="Y3007" s="1">
        <v>0</v>
      </c>
      <c r="Z3007" s="18">
        <v>50</v>
      </c>
    </row>
    <row r="3008" spans="3:26" x14ac:dyDescent="0.25">
      <c r="C3008" s="112"/>
      <c r="D3008" s="109"/>
      <c r="E3008" s="9" t="s">
        <v>29</v>
      </c>
      <c r="F3008" s="12"/>
      <c r="G3008" s="8">
        <v>101</v>
      </c>
      <c r="H3008" s="16">
        <v>11</v>
      </c>
      <c r="I3008" s="1">
        <v>11</v>
      </c>
      <c r="J3008" s="1">
        <v>4</v>
      </c>
      <c r="K3008" s="1">
        <v>4</v>
      </c>
      <c r="L3008" s="1">
        <v>1</v>
      </c>
      <c r="M3008" s="1">
        <v>2</v>
      </c>
      <c r="N3008" s="1">
        <v>11</v>
      </c>
      <c r="O3008" s="1">
        <v>6</v>
      </c>
      <c r="P3008" s="1">
        <v>2</v>
      </c>
      <c r="Q3008" s="1">
        <v>2</v>
      </c>
      <c r="R3008" s="1">
        <v>1</v>
      </c>
      <c r="S3008" s="1">
        <v>9</v>
      </c>
      <c r="T3008" s="1">
        <v>5</v>
      </c>
      <c r="U3008" s="1">
        <v>7</v>
      </c>
      <c r="V3008" s="1">
        <v>11</v>
      </c>
      <c r="W3008" s="1">
        <v>0</v>
      </c>
      <c r="X3008" s="1">
        <v>65</v>
      </c>
      <c r="Y3008" s="1">
        <v>0</v>
      </c>
      <c r="Z3008" s="18">
        <v>36</v>
      </c>
    </row>
    <row r="3009" spans="3:26" x14ac:dyDescent="0.25">
      <c r="C3009" s="112"/>
      <c r="D3009" s="109"/>
      <c r="E3009" s="9" t="s">
        <v>30</v>
      </c>
      <c r="F3009" s="12"/>
      <c r="G3009" s="8">
        <v>63</v>
      </c>
      <c r="H3009" s="16">
        <v>14</v>
      </c>
      <c r="I3009" s="1">
        <v>8</v>
      </c>
      <c r="J3009" s="1">
        <v>2</v>
      </c>
      <c r="K3009" s="1">
        <v>2</v>
      </c>
      <c r="L3009" s="1">
        <v>1</v>
      </c>
      <c r="M3009" s="1">
        <v>0</v>
      </c>
      <c r="N3009" s="1">
        <v>6</v>
      </c>
      <c r="O3009" s="1">
        <v>4</v>
      </c>
      <c r="P3009" s="1">
        <v>2</v>
      </c>
      <c r="Q3009" s="1">
        <v>1</v>
      </c>
      <c r="R3009" s="1">
        <v>2</v>
      </c>
      <c r="S3009" s="1">
        <v>3</v>
      </c>
      <c r="T3009" s="1">
        <v>2</v>
      </c>
      <c r="U3009" s="1">
        <v>8</v>
      </c>
      <c r="V3009" s="1">
        <v>12</v>
      </c>
      <c r="W3009" s="1">
        <v>2</v>
      </c>
      <c r="X3009" s="1">
        <v>37</v>
      </c>
      <c r="Y3009" s="1">
        <v>1</v>
      </c>
      <c r="Z3009" s="18">
        <v>25</v>
      </c>
    </row>
    <row r="3010" spans="3:26" x14ac:dyDescent="0.25">
      <c r="C3010" s="112"/>
      <c r="D3010" s="109"/>
      <c r="E3010" s="9" t="s">
        <v>31</v>
      </c>
      <c r="F3010" s="12"/>
      <c r="G3010" s="8">
        <v>420</v>
      </c>
      <c r="H3010" s="16">
        <v>60</v>
      </c>
      <c r="I3010" s="1">
        <v>44</v>
      </c>
      <c r="J3010" s="1">
        <v>10</v>
      </c>
      <c r="K3010" s="1">
        <v>17</v>
      </c>
      <c r="L3010" s="1">
        <v>4</v>
      </c>
      <c r="M3010" s="1">
        <v>3</v>
      </c>
      <c r="N3010" s="1">
        <v>45</v>
      </c>
      <c r="O3010" s="1">
        <v>20</v>
      </c>
      <c r="P3010" s="1">
        <v>14</v>
      </c>
      <c r="Q3010" s="1">
        <v>9</v>
      </c>
      <c r="R3010" s="1">
        <v>8</v>
      </c>
      <c r="S3010" s="1">
        <v>27</v>
      </c>
      <c r="T3010" s="1">
        <v>17</v>
      </c>
      <c r="U3010" s="1">
        <v>48</v>
      </c>
      <c r="V3010" s="1">
        <v>58</v>
      </c>
      <c r="W3010" s="1">
        <v>5</v>
      </c>
      <c r="X3010" s="1">
        <v>276</v>
      </c>
      <c r="Y3010" s="1">
        <v>1</v>
      </c>
      <c r="Z3010" s="18">
        <v>143</v>
      </c>
    </row>
    <row r="3011" spans="3:26" x14ac:dyDescent="0.25">
      <c r="C3011" s="112"/>
      <c r="D3011" s="109"/>
      <c r="E3011" s="9" t="s">
        <v>32</v>
      </c>
      <c r="F3011" s="12"/>
      <c r="G3011" s="8">
        <v>164</v>
      </c>
      <c r="H3011" s="16">
        <v>25</v>
      </c>
      <c r="I3011" s="1">
        <v>19</v>
      </c>
      <c r="J3011" s="1">
        <v>6</v>
      </c>
      <c r="K3011" s="1">
        <v>6</v>
      </c>
      <c r="L3011" s="1">
        <v>2</v>
      </c>
      <c r="M3011" s="1">
        <v>2</v>
      </c>
      <c r="N3011" s="1">
        <v>17</v>
      </c>
      <c r="O3011" s="1">
        <v>10</v>
      </c>
      <c r="P3011" s="1">
        <v>4</v>
      </c>
      <c r="Q3011" s="1">
        <v>3</v>
      </c>
      <c r="R3011" s="1">
        <v>3</v>
      </c>
      <c r="S3011" s="1">
        <v>12</v>
      </c>
      <c r="T3011" s="1">
        <v>7</v>
      </c>
      <c r="U3011" s="1">
        <v>15</v>
      </c>
      <c r="V3011" s="1">
        <v>23</v>
      </c>
      <c r="W3011" s="1">
        <v>2</v>
      </c>
      <c r="X3011" s="1">
        <v>102</v>
      </c>
      <c r="Y3011" s="1">
        <v>1</v>
      </c>
      <c r="Z3011" s="18">
        <v>61</v>
      </c>
    </row>
    <row r="3012" spans="3:26" ht="25.2" x14ac:dyDescent="0.25">
      <c r="C3012" s="108" t="s">
        <v>33</v>
      </c>
      <c r="D3012" s="108" t="s">
        <v>25</v>
      </c>
      <c r="E3012" s="10" t="s">
        <v>34</v>
      </c>
      <c r="F3012" s="11"/>
      <c r="G3012" s="14">
        <v>93</v>
      </c>
      <c r="H3012" s="25">
        <v>16</v>
      </c>
      <c r="I3012" s="4">
        <v>7</v>
      </c>
      <c r="J3012" s="4">
        <v>6</v>
      </c>
      <c r="K3012" s="4">
        <v>0</v>
      </c>
      <c r="L3012" s="4">
        <v>4</v>
      </c>
      <c r="M3012" s="4">
        <v>2</v>
      </c>
      <c r="N3012" s="4">
        <v>16</v>
      </c>
      <c r="O3012" s="4">
        <v>11</v>
      </c>
      <c r="P3012" s="4">
        <v>4</v>
      </c>
      <c r="Q3012" s="4">
        <v>4</v>
      </c>
      <c r="R3012" s="4">
        <v>1</v>
      </c>
      <c r="S3012" s="4">
        <v>5</v>
      </c>
      <c r="T3012" s="4">
        <v>9</v>
      </c>
      <c r="U3012" s="4">
        <v>16</v>
      </c>
      <c r="V3012" s="4">
        <v>19</v>
      </c>
      <c r="W3012" s="4">
        <v>2</v>
      </c>
      <c r="X3012" s="4">
        <v>52</v>
      </c>
      <c r="Y3012" s="4">
        <v>0</v>
      </c>
      <c r="Z3012" s="27">
        <v>41</v>
      </c>
    </row>
    <row r="3013" spans="3:26" ht="25.2" x14ac:dyDescent="0.25">
      <c r="C3013" s="112"/>
      <c r="D3013" s="109"/>
      <c r="E3013" s="9" t="s">
        <v>35</v>
      </c>
      <c r="F3013" s="12"/>
      <c r="G3013" s="8">
        <v>623</v>
      </c>
      <c r="H3013" s="16">
        <v>47</v>
      </c>
      <c r="I3013" s="1">
        <v>55</v>
      </c>
      <c r="J3013" s="1">
        <v>15</v>
      </c>
      <c r="K3013" s="1">
        <v>17</v>
      </c>
      <c r="L3013" s="1">
        <v>2</v>
      </c>
      <c r="M3013" s="1">
        <v>3</v>
      </c>
      <c r="N3013" s="1">
        <v>40</v>
      </c>
      <c r="O3013" s="1">
        <v>27</v>
      </c>
      <c r="P3013" s="1">
        <v>10</v>
      </c>
      <c r="Q3013" s="1">
        <v>5</v>
      </c>
      <c r="R3013" s="1">
        <v>3</v>
      </c>
      <c r="S3013" s="1">
        <v>24</v>
      </c>
      <c r="T3013" s="1">
        <v>17</v>
      </c>
      <c r="U3013" s="1">
        <v>61</v>
      </c>
      <c r="V3013" s="1">
        <v>51</v>
      </c>
      <c r="W3013" s="1">
        <v>8</v>
      </c>
      <c r="X3013" s="1">
        <v>456</v>
      </c>
      <c r="Y3013" s="1">
        <v>3</v>
      </c>
      <c r="Z3013" s="18">
        <v>164</v>
      </c>
    </row>
    <row r="3014" spans="3:26" ht="25.2" x14ac:dyDescent="0.25">
      <c r="C3014" s="112"/>
      <c r="D3014" s="109"/>
      <c r="E3014" s="9" t="s">
        <v>36</v>
      </c>
      <c r="F3014" s="12"/>
      <c r="G3014" s="8">
        <v>207</v>
      </c>
      <c r="H3014" s="16">
        <v>26</v>
      </c>
      <c r="I3014" s="1">
        <v>15</v>
      </c>
      <c r="J3014" s="1">
        <v>7</v>
      </c>
      <c r="K3014" s="1">
        <v>11</v>
      </c>
      <c r="L3014" s="1">
        <v>4</v>
      </c>
      <c r="M3014" s="1">
        <v>2</v>
      </c>
      <c r="N3014" s="1">
        <v>23</v>
      </c>
      <c r="O3014" s="1">
        <v>11</v>
      </c>
      <c r="P3014" s="1">
        <v>9</v>
      </c>
      <c r="Q3014" s="1">
        <v>6</v>
      </c>
      <c r="R3014" s="1">
        <v>2</v>
      </c>
      <c r="S3014" s="1">
        <v>13</v>
      </c>
      <c r="T3014" s="1">
        <v>12</v>
      </c>
      <c r="U3014" s="1">
        <v>30</v>
      </c>
      <c r="V3014" s="1">
        <v>26</v>
      </c>
      <c r="W3014" s="1">
        <v>2</v>
      </c>
      <c r="X3014" s="1">
        <v>137</v>
      </c>
      <c r="Y3014" s="1">
        <v>0</v>
      </c>
      <c r="Z3014" s="18">
        <v>70</v>
      </c>
    </row>
    <row r="3015" spans="3:26" ht="25.2" x14ac:dyDescent="0.25">
      <c r="C3015" s="112"/>
      <c r="D3015" s="109"/>
      <c r="E3015" s="9" t="s">
        <v>37</v>
      </c>
      <c r="F3015" s="12"/>
      <c r="G3015" s="8">
        <v>178</v>
      </c>
      <c r="H3015" s="16">
        <v>29</v>
      </c>
      <c r="I3015" s="1">
        <v>19</v>
      </c>
      <c r="J3015" s="1">
        <v>9</v>
      </c>
      <c r="K3015" s="1">
        <v>13</v>
      </c>
      <c r="L3015" s="1">
        <v>4</v>
      </c>
      <c r="M3015" s="1">
        <v>3</v>
      </c>
      <c r="N3015" s="1">
        <v>24</v>
      </c>
      <c r="O3015" s="1">
        <v>17</v>
      </c>
      <c r="P3015" s="1">
        <v>6</v>
      </c>
      <c r="Q3015" s="1">
        <v>4</v>
      </c>
      <c r="R3015" s="1">
        <v>5</v>
      </c>
      <c r="S3015" s="1">
        <v>11</v>
      </c>
      <c r="T3015" s="1">
        <v>10</v>
      </c>
      <c r="U3015" s="1">
        <v>24</v>
      </c>
      <c r="V3015" s="1">
        <v>28</v>
      </c>
      <c r="W3015" s="1">
        <v>5</v>
      </c>
      <c r="X3015" s="1">
        <v>111</v>
      </c>
      <c r="Y3015" s="1">
        <v>1</v>
      </c>
      <c r="Z3015" s="18">
        <v>66</v>
      </c>
    </row>
    <row r="3016" spans="3:26" x14ac:dyDescent="0.25">
      <c r="C3016" s="112"/>
      <c r="D3016" s="109"/>
      <c r="E3016" s="9" t="s">
        <v>38</v>
      </c>
      <c r="F3016" s="12"/>
      <c r="G3016" s="13">
        <v>3</v>
      </c>
      <c r="H3016" s="24">
        <v>0</v>
      </c>
      <c r="I3016" s="3">
        <v>0</v>
      </c>
      <c r="J3016" s="3">
        <v>1</v>
      </c>
      <c r="K3016" s="3">
        <v>0</v>
      </c>
      <c r="L3016" s="3">
        <v>0</v>
      </c>
      <c r="M3016" s="3">
        <v>0</v>
      </c>
      <c r="N3016" s="3">
        <v>0</v>
      </c>
      <c r="O3016" s="3">
        <v>0</v>
      </c>
      <c r="P3016" s="3">
        <v>0</v>
      </c>
      <c r="Q3016" s="3">
        <v>0</v>
      </c>
      <c r="R3016" s="3">
        <v>0</v>
      </c>
      <c r="S3016" s="3">
        <v>1</v>
      </c>
      <c r="T3016" s="3">
        <v>0</v>
      </c>
      <c r="U3016" s="3">
        <v>1</v>
      </c>
      <c r="V3016" s="3">
        <v>1</v>
      </c>
      <c r="W3016" s="3">
        <v>0</v>
      </c>
      <c r="X3016" s="3">
        <v>0</v>
      </c>
      <c r="Y3016" s="3">
        <v>0</v>
      </c>
      <c r="Z3016" s="26">
        <v>3</v>
      </c>
    </row>
    <row r="3017" spans="3:26" ht="25.2" x14ac:dyDescent="0.25">
      <c r="C3017" s="112"/>
      <c r="D3017" s="108" t="s">
        <v>22</v>
      </c>
      <c r="E3017" s="10" t="s">
        <v>34</v>
      </c>
      <c r="F3017" s="11"/>
      <c r="G3017" s="40">
        <v>48</v>
      </c>
      <c r="H3017" s="44">
        <v>8</v>
      </c>
      <c r="I3017" s="19">
        <v>5</v>
      </c>
      <c r="J3017" s="19">
        <v>4</v>
      </c>
      <c r="K3017" s="19">
        <v>0</v>
      </c>
      <c r="L3017" s="19">
        <v>3</v>
      </c>
      <c r="M3017" s="19">
        <v>2</v>
      </c>
      <c r="N3017" s="19">
        <v>7</v>
      </c>
      <c r="O3017" s="19">
        <v>5</v>
      </c>
      <c r="P3017" s="19">
        <v>2</v>
      </c>
      <c r="Q3017" s="19">
        <v>0</v>
      </c>
      <c r="R3017" s="19">
        <v>1</v>
      </c>
      <c r="S3017" s="19">
        <v>3</v>
      </c>
      <c r="T3017" s="19">
        <v>3</v>
      </c>
      <c r="U3017" s="19">
        <v>7</v>
      </c>
      <c r="V3017" s="19">
        <v>8</v>
      </c>
      <c r="W3017" s="19">
        <v>1</v>
      </c>
      <c r="X3017" s="19">
        <v>28</v>
      </c>
      <c r="Y3017" s="19">
        <v>0</v>
      </c>
      <c r="Z3017" s="45">
        <v>20</v>
      </c>
    </row>
    <row r="3018" spans="3:26" ht="25.2" x14ac:dyDescent="0.25">
      <c r="C3018" s="112"/>
      <c r="D3018" s="109"/>
      <c r="E3018" s="9" t="s">
        <v>35</v>
      </c>
      <c r="F3018" s="12"/>
      <c r="G3018" s="8">
        <v>365</v>
      </c>
      <c r="H3018" s="16">
        <v>18</v>
      </c>
      <c r="I3018" s="1">
        <v>25</v>
      </c>
      <c r="J3018" s="1">
        <v>11</v>
      </c>
      <c r="K3018" s="1">
        <v>10</v>
      </c>
      <c r="L3018" s="1">
        <v>2</v>
      </c>
      <c r="M3018" s="1">
        <v>2</v>
      </c>
      <c r="N3018" s="1">
        <v>19</v>
      </c>
      <c r="O3018" s="1">
        <v>16</v>
      </c>
      <c r="P3018" s="1">
        <v>3</v>
      </c>
      <c r="Q3018" s="1">
        <v>3</v>
      </c>
      <c r="R3018" s="1">
        <v>1</v>
      </c>
      <c r="S3018" s="1">
        <v>8</v>
      </c>
      <c r="T3018" s="1">
        <v>10</v>
      </c>
      <c r="U3018" s="1">
        <v>36</v>
      </c>
      <c r="V3018" s="1">
        <v>18</v>
      </c>
      <c r="W3018" s="1">
        <v>6</v>
      </c>
      <c r="X3018" s="1">
        <v>282</v>
      </c>
      <c r="Y3018" s="1">
        <v>1</v>
      </c>
      <c r="Z3018" s="18">
        <v>82</v>
      </c>
    </row>
    <row r="3019" spans="3:26" ht="25.2" x14ac:dyDescent="0.25">
      <c r="C3019" s="112"/>
      <c r="D3019" s="109"/>
      <c r="E3019" s="9" t="s">
        <v>36</v>
      </c>
      <c r="F3019" s="12"/>
      <c r="G3019" s="8">
        <v>80</v>
      </c>
      <c r="H3019" s="16">
        <v>8</v>
      </c>
      <c r="I3019" s="1">
        <v>5</v>
      </c>
      <c r="J3019" s="1">
        <v>2</v>
      </c>
      <c r="K3019" s="1">
        <v>6</v>
      </c>
      <c r="L3019" s="1">
        <v>1</v>
      </c>
      <c r="M3019" s="1">
        <v>1</v>
      </c>
      <c r="N3019" s="1">
        <v>3</v>
      </c>
      <c r="O3019" s="1">
        <v>5</v>
      </c>
      <c r="P3019" s="1">
        <v>3</v>
      </c>
      <c r="Q3019" s="1">
        <v>2</v>
      </c>
      <c r="R3019" s="1">
        <v>0</v>
      </c>
      <c r="S3019" s="1">
        <v>4</v>
      </c>
      <c r="T3019" s="1">
        <v>5</v>
      </c>
      <c r="U3019" s="1">
        <v>10</v>
      </c>
      <c r="V3019" s="1">
        <v>12</v>
      </c>
      <c r="W3019" s="1">
        <v>0</v>
      </c>
      <c r="X3019" s="1">
        <v>57</v>
      </c>
      <c r="Y3019" s="1">
        <v>0</v>
      </c>
      <c r="Z3019" s="18">
        <v>23</v>
      </c>
    </row>
    <row r="3020" spans="3:26" ht="25.2" x14ac:dyDescent="0.25">
      <c r="C3020" s="112"/>
      <c r="D3020" s="109"/>
      <c r="E3020" s="9" t="s">
        <v>37</v>
      </c>
      <c r="F3020" s="12"/>
      <c r="G3020" s="13">
        <v>49</v>
      </c>
      <c r="H3020" s="24">
        <v>6</v>
      </c>
      <c r="I3020" s="3">
        <v>4</v>
      </c>
      <c r="J3020" s="3">
        <v>2</v>
      </c>
      <c r="K3020" s="3">
        <v>5</v>
      </c>
      <c r="L3020" s="3">
        <v>2</v>
      </c>
      <c r="M3020" s="3">
        <v>2</v>
      </c>
      <c r="N3020" s="3">
        <v>7</v>
      </c>
      <c r="O3020" s="3">
        <v>7</v>
      </c>
      <c r="P3020" s="3">
        <v>1</v>
      </c>
      <c r="Q3020" s="3">
        <v>1</v>
      </c>
      <c r="R3020" s="3">
        <v>1</v>
      </c>
      <c r="S3020" s="3">
        <v>5</v>
      </c>
      <c r="T3020" s="3">
        <v>5</v>
      </c>
      <c r="U3020" s="3">
        <v>9</v>
      </c>
      <c r="V3020" s="3">
        <v>7</v>
      </c>
      <c r="W3020" s="3">
        <v>2</v>
      </c>
      <c r="X3020" s="3">
        <v>30</v>
      </c>
      <c r="Y3020" s="3">
        <v>0</v>
      </c>
      <c r="Z3020" s="26">
        <v>19</v>
      </c>
    </row>
    <row r="3021" spans="3:26" x14ac:dyDescent="0.25">
      <c r="C3021" s="112"/>
      <c r="D3021" s="109"/>
      <c r="E3021" s="9" t="s">
        <v>38</v>
      </c>
      <c r="F3021" s="12"/>
      <c r="G3021" s="13">
        <v>1</v>
      </c>
      <c r="H3021" s="24">
        <v>0</v>
      </c>
      <c r="I3021" s="3">
        <v>0</v>
      </c>
      <c r="J3021" s="3">
        <v>0</v>
      </c>
      <c r="K3021" s="3">
        <v>0</v>
      </c>
      <c r="L3021" s="3">
        <v>0</v>
      </c>
      <c r="M3021" s="3">
        <v>0</v>
      </c>
      <c r="N3021" s="3">
        <v>0</v>
      </c>
      <c r="O3021" s="3">
        <v>0</v>
      </c>
      <c r="P3021" s="3">
        <v>0</v>
      </c>
      <c r="Q3021" s="3">
        <v>0</v>
      </c>
      <c r="R3021" s="3">
        <v>0</v>
      </c>
      <c r="S3021" s="3">
        <v>0</v>
      </c>
      <c r="T3021" s="3">
        <v>0</v>
      </c>
      <c r="U3021" s="3">
        <v>1</v>
      </c>
      <c r="V3021" s="3">
        <v>0</v>
      </c>
      <c r="W3021" s="3">
        <v>0</v>
      </c>
      <c r="X3021" s="3">
        <v>0</v>
      </c>
      <c r="Y3021" s="3">
        <v>0</v>
      </c>
      <c r="Z3021" s="26">
        <v>1</v>
      </c>
    </row>
    <row r="3022" spans="3:26" ht="25.2" x14ac:dyDescent="0.25">
      <c r="C3022" s="112"/>
      <c r="D3022" s="108" t="s">
        <v>23</v>
      </c>
      <c r="E3022" s="10" t="s">
        <v>34</v>
      </c>
      <c r="F3022" s="11"/>
      <c r="G3022" s="40">
        <v>45</v>
      </c>
      <c r="H3022" s="44">
        <v>8</v>
      </c>
      <c r="I3022" s="19">
        <v>2</v>
      </c>
      <c r="J3022" s="19">
        <v>2</v>
      </c>
      <c r="K3022" s="19">
        <v>0</v>
      </c>
      <c r="L3022" s="19">
        <v>1</v>
      </c>
      <c r="M3022" s="19">
        <v>0</v>
      </c>
      <c r="N3022" s="19">
        <v>9</v>
      </c>
      <c r="O3022" s="19">
        <v>6</v>
      </c>
      <c r="P3022" s="19">
        <v>2</v>
      </c>
      <c r="Q3022" s="19">
        <v>4</v>
      </c>
      <c r="R3022" s="19">
        <v>0</v>
      </c>
      <c r="S3022" s="19">
        <v>2</v>
      </c>
      <c r="T3022" s="19">
        <v>6</v>
      </c>
      <c r="U3022" s="19">
        <v>9</v>
      </c>
      <c r="V3022" s="19">
        <v>11</v>
      </c>
      <c r="W3022" s="19">
        <v>1</v>
      </c>
      <c r="X3022" s="19">
        <v>24</v>
      </c>
      <c r="Y3022" s="19">
        <v>0</v>
      </c>
      <c r="Z3022" s="45">
        <v>21</v>
      </c>
    </row>
    <row r="3023" spans="3:26" ht="25.2" x14ac:dyDescent="0.25">
      <c r="C3023" s="112"/>
      <c r="D3023" s="109"/>
      <c r="E3023" s="9" t="s">
        <v>35</v>
      </c>
      <c r="F3023" s="12"/>
      <c r="G3023" s="8">
        <v>258</v>
      </c>
      <c r="H3023" s="16">
        <v>29</v>
      </c>
      <c r="I3023" s="1">
        <v>30</v>
      </c>
      <c r="J3023" s="1">
        <v>4</v>
      </c>
      <c r="K3023" s="1">
        <v>7</v>
      </c>
      <c r="L3023" s="1">
        <v>0</v>
      </c>
      <c r="M3023" s="1">
        <v>1</v>
      </c>
      <c r="N3023" s="1">
        <v>21</v>
      </c>
      <c r="O3023" s="1">
        <v>11</v>
      </c>
      <c r="P3023" s="1">
        <v>7</v>
      </c>
      <c r="Q3023" s="1">
        <v>2</v>
      </c>
      <c r="R3023" s="1">
        <v>2</v>
      </c>
      <c r="S3023" s="1">
        <v>16</v>
      </c>
      <c r="T3023" s="1">
        <v>7</v>
      </c>
      <c r="U3023" s="1">
        <v>25</v>
      </c>
      <c r="V3023" s="1">
        <v>33</v>
      </c>
      <c r="W3023" s="1">
        <v>2</v>
      </c>
      <c r="X3023" s="1">
        <v>174</v>
      </c>
      <c r="Y3023" s="1">
        <v>2</v>
      </c>
      <c r="Z3023" s="18">
        <v>82</v>
      </c>
    </row>
    <row r="3024" spans="3:26" ht="25.2" x14ac:dyDescent="0.25">
      <c r="C3024" s="112"/>
      <c r="D3024" s="109"/>
      <c r="E3024" s="9" t="s">
        <v>36</v>
      </c>
      <c r="F3024" s="12"/>
      <c r="G3024" s="8">
        <v>127</v>
      </c>
      <c r="H3024" s="16">
        <v>18</v>
      </c>
      <c r="I3024" s="1">
        <v>10</v>
      </c>
      <c r="J3024" s="1">
        <v>5</v>
      </c>
      <c r="K3024" s="1">
        <v>5</v>
      </c>
      <c r="L3024" s="1">
        <v>3</v>
      </c>
      <c r="M3024" s="1">
        <v>1</v>
      </c>
      <c r="N3024" s="1">
        <v>20</v>
      </c>
      <c r="O3024" s="1">
        <v>6</v>
      </c>
      <c r="P3024" s="1">
        <v>6</v>
      </c>
      <c r="Q3024" s="1">
        <v>4</v>
      </c>
      <c r="R3024" s="1">
        <v>2</v>
      </c>
      <c r="S3024" s="1">
        <v>9</v>
      </c>
      <c r="T3024" s="1">
        <v>7</v>
      </c>
      <c r="U3024" s="1">
        <v>20</v>
      </c>
      <c r="V3024" s="1">
        <v>14</v>
      </c>
      <c r="W3024" s="1">
        <v>2</v>
      </c>
      <c r="X3024" s="1">
        <v>80</v>
      </c>
      <c r="Y3024" s="1">
        <v>0</v>
      </c>
      <c r="Z3024" s="18">
        <v>47</v>
      </c>
    </row>
    <row r="3025" spans="3:26" ht="25.2" x14ac:dyDescent="0.25">
      <c r="C3025" s="112"/>
      <c r="D3025" s="109"/>
      <c r="E3025" s="9" t="s">
        <v>37</v>
      </c>
      <c r="F3025" s="12"/>
      <c r="G3025" s="8">
        <v>129</v>
      </c>
      <c r="H3025" s="16">
        <v>23</v>
      </c>
      <c r="I3025" s="1">
        <v>15</v>
      </c>
      <c r="J3025" s="1">
        <v>7</v>
      </c>
      <c r="K3025" s="1">
        <v>8</v>
      </c>
      <c r="L3025" s="1">
        <v>2</v>
      </c>
      <c r="M3025" s="1">
        <v>1</v>
      </c>
      <c r="N3025" s="1">
        <v>17</v>
      </c>
      <c r="O3025" s="1">
        <v>10</v>
      </c>
      <c r="P3025" s="1">
        <v>5</v>
      </c>
      <c r="Q3025" s="1">
        <v>3</v>
      </c>
      <c r="R3025" s="1">
        <v>4</v>
      </c>
      <c r="S3025" s="1">
        <v>6</v>
      </c>
      <c r="T3025" s="1">
        <v>5</v>
      </c>
      <c r="U3025" s="1">
        <v>15</v>
      </c>
      <c r="V3025" s="1">
        <v>21</v>
      </c>
      <c r="W3025" s="1">
        <v>3</v>
      </c>
      <c r="X3025" s="1">
        <v>81</v>
      </c>
      <c r="Y3025" s="1">
        <v>1</v>
      </c>
      <c r="Z3025" s="18">
        <v>47</v>
      </c>
    </row>
    <row r="3026" spans="3:26" x14ac:dyDescent="0.25">
      <c r="C3026" s="112"/>
      <c r="D3026" s="109"/>
      <c r="E3026" s="9" t="s">
        <v>38</v>
      </c>
      <c r="F3026" s="12"/>
      <c r="G3026" s="13">
        <v>2</v>
      </c>
      <c r="H3026" s="24">
        <v>0</v>
      </c>
      <c r="I3026" s="3">
        <v>0</v>
      </c>
      <c r="J3026" s="3">
        <v>1</v>
      </c>
      <c r="K3026" s="3">
        <v>0</v>
      </c>
      <c r="L3026" s="3">
        <v>0</v>
      </c>
      <c r="M3026" s="3">
        <v>0</v>
      </c>
      <c r="N3026" s="3">
        <v>0</v>
      </c>
      <c r="O3026" s="3">
        <v>0</v>
      </c>
      <c r="P3026" s="3">
        <v>0</v>
      </c>
      <c r="Q3026" s="3">
        <v>0</v>
      </c>
      <c r="R3026" s="3">
        <v>0</v>
      </c>
      <c r="S3026" s="3">
        <v>1</v>
      </c>
      <c r="T3026" s="3">
        <v>0</v>
      </c>
      <c r="U3026" s="3">
        <v>0</v>
      </c>
      <c r="V3026" s="3">
        <v>1</v>
      </c>
      <c r="W3026" s="3">
        <v>0</v>
      </c>
      <c r="X3026" s="3">
        <v>0</v>
      </c>
      <c r="Y3026" s="3">
        <v>0</v>
      </c>
      <c r="Z3026" s="26">
        <v>2</v>
      </c>
    </row>
    <row r="3027" spans="3:26" ht="25.2" x14ac:dyDescent="0.25">
      <c r="C3027" s="108" t="s">
        <v>39</v>
      </c>
      <c r="D3027" s="108" t="s">
        <v>25</v>
      </c>
      <c r="E3027" s="10" t="s">
        <v>40</v>
      </c>
      <c r="F3027" s="11"/>
      <c r="G3027" s="14">
        <v>320</v>
      </c>
      <c r="H3027" s="25">
        <v>45</v>
      </c>
      <c r="I3027" s="4">
        <v>27</v>
      </c>
      <c r="J3027" s="4">
        <v>14</v>
      </c>
      <c r="K3027" s="4">
        <v>13</v>
      </c>
      <c r="L3027" s="4">
        <v>5</v>
      </c>
      <c r="M3027" s="4">
        <v>3</v>
      </c>
      <c r="N3027" s="4">
        <v>42</v>
      </c>
      <c r="O3027" s="4">
        <v>24</v>
      </c>
      <c r="P3027" s="4">
        <v>11</v>
      </c>
      <c r="Q3027" s="4">
        <v>5</v>
      </c>
      <c r="R3027" s="4">
        <v>4</v>
      </c>
      <c r="S3027" s="4">
        <v>18</v>
      </c>
      <c r="T3027" s="4">
        <v>17</v>
      </c>
      <c r="U3027" s="4">
        <v>46</v>
      </c>
      <c r="V3027" s="4">
        <v>49</v>
      </c>
      <c r="W3027" s="4">
        <v>8</v>
      </c>
      <c r="X3027" s="4">
        <v>208</v>
      </c>
      <c r="Y3027" s="4">
        <v>0</v>
      </c>
      <c r="Z3027" s="27">
        <v>112</v>
      </c>
    </row>
    <row r="3028" spans="3:26" ht="25.2" x14ac:dyDescent="0.25">
      <c r="C3028" s="112"/>
      <c r="D3028" s="109"/>
      <c r="E3028" s="9" t="s">
        <v>41</v>
      </c>
      <c r="F3028" s="12"/>
      <c r="G3028" s="8">
        <v>604</v>
      </c>
      <c r="H3028" s="16">
        <v>50</v>
      </c>
      <c r="I3028" s="1">
        <v>54</v>
      </c>
      <c r="J3028" s="1">
        <v>15</v>
      </c>
      <c r="K3028" s="1">
        <v>18</v>
      </c>
      <c r="L3028" s="1">
        <v>2</v>
      </c>
      <c r="M3028" s="1">
        <v>3</v>
      </c>
      <c r="N3028" s="1">
        <v>40</v>
      </c>
      <c r="O3028" s="1">
        <v>27</v>
      </c>
      <c r="P3028" s="1">
        <v>9</v>
      </c>
      <c r="Q3028" s="1">
        <v>4</v>
      </c>
      <c r="R3028" s="1">
        <v>2</v>
      </c>
      <c r="S3028" s="1">
        <v>24</v>
      </c>
      <c r="T3028" s="1">
        <v>17</v>
      </c>
      <c r="U3028" s="1">
        <v>63</v>
      </c>
      <c r="V3028" s="1">
        <v>50</v>
      </c>
      <c r="W3028" s="1">
        <v>8</v>
      </c>
      <c r="X3028" s="1">
        <v>442</v>
      </c>
      <c r="Y3028" s="1">
        <v>3</v>
      </c>
      <c r="Z3028" s="18">
        <v>159</v>
      </c>
    </row>
    <row r="3029" spans="3:26" x14ac:dyDescent="0.25">
      <c r="C3029" s="112"/>
      <c r="D3029" s="109"/>
      <c r="E3029" s="9" t="s">
        <v>42</v>
      </c>
      <c r="F3029" s="12"/>
      <c r="G3029" s="13">
        <v>20</v>
      </c>
      <c r="H3029" s="24">
        <v>1</v>
      </c>
      <c r="I3029" s="3">
        <v>0</v>
      </c>
      <c r="J3029" s="3">
        <v>1</v>
      </c>
      <c r="K3029" s="3">
        <v>1</v>
      </c>
      <c r="L3029" s="3">
        <v>1</v>
      </c>
      <c r="M3029" s="3">
        <v>0</v>
      </c>
      <c r="N3029" s="3">
        <v>3</v>
      </c>
      <c r="O3029" s="3">
        <v>3</v>
      </c>
      <c r="P3029" s="3">
        <v>3</v>
      </c>
      <c r="Q3029" s="3">
        <v>2</v>
      </c>
      <c r="R3029" s="3">
        <v>0</v>
      </c>
      <c r="S3029" s="3">
        <v>1</v>
      </c>
      <c r="T3029" s="3">
        <v>2</v>
      </c>
      <c r="U3029" s="3">
        <v>2</v>
      </c>
      <c r="V3029" s="3">
        <v>2</v>
      </c>
      <c r="W3029" s="3">
        <v>0</v>
      </c>
      <c r="X3029" s="3">
        <v>11</v>
      </c>
      <c r="Y3029" s="3">
        <v>0</v>
      </c>
      <c r="Z3029" s="26">
        <v>9</v>
      </c>
    </row>
    <row r="3030" spans="3:26" x14ac:dyDescent="0.25">
      <c r="C3030" s="112"/>
      <c r="D3030" s="109"/>
      <c r="E3030" s="9" t="s">
        <v>43</v>
      </c>
      <c r="F3030" s="12"/>
      <c r="G3030" s="8">
        <v>162</v>
      </c>
      <c r="H3030" s="16">
        <v>20</v>
      </c>
      <c r="I3030" s="1">
        <v>11</v>
      </c>
      <c r="J3030" s="1">
        <v>6</v>
      </c>
      <c r="K3030" s="1">
        <v>6</v>
      </c>
      <c r="L3030" s="1">
        <v>3</v>
      </c>
      <c r="M3030" s="1">
        <v>1</v>
      </c>
      <c r="N3030" s="1">
        <v>15</v>
      </c>
      <c r="O3030" s="1">
        <v>5</v>
      </c>
      <c r="P3030" s="1">
        <v>1</v>
      </c>
      <c r="Q3030" s="1">
        <v>4</v>
      </c>
      <c r="R3030" s="1">
        <v>1</v>
      </c>
      <c r="S3030" s="1">
        <v>4</v>
      </c>
      <c r="T3030" s="1">
        <v>10</v>
      </c>
      <c r="U3030" s="1">
        <v>16</v>
      </c>
      <c r="V3030" s="1">
        <v>18</v>
      </c>
      <c r="W3030" s="1">
        <v>1</v>
      </c>
      <c r="X3030" s="1">
        <v>114</v>
      </c>
      <c r="Y3030" s="1">
        <v>0</v>
      </c>
      <c r="Z3030" s="18">
        <v>48</v>
      </c>
    </row>
    <row r="3031" spans="3:26" x14ac:dyDescent="0.25">
      <c r="C3031" s="112"/>
      <c r="D3031" s="109"/>
      <c r="E3031" s="9" t="s">
        <v>44</v>
      </c>
      <c r="F3031" s="12"/>
      <c r="G3031" s="8">
        <v>50</v>
      </c>
      <c r="H3031" s="16">
        <v>8</v>
      </c>
      <c r="I3031" s="1">
        <v>6</v>
      </c>
      <c r="J3031" s="1">
        <v>3</v>
      </c>
      <c r="K3031" s="1">
        <v>2</v>
      </c>
      <c r="L3031" s="1">
        <v>1</v>
      </c>
      <c r="M3031" s="1">
        <v>0</v>
      </c>
      <c r="N3031" s="1">
        <v>6</v>
      </c>
      <c r="O3031" s="1">
        <v>1</v>
      </c>
      <c r="P3031" s="1">
        <v>1</v>
      </c>
      <c r="Q3031" s="1">
        <v>0</v>
      </c>
      <c r="R3031" s="1">
        <v>0</v>
      </c>
      <c r="S3031" s="1">
        <v>2</v>
      </c>
      <c r="T3031" s="1">
        <v>3</v>
      </c>
      <c r="U3031" s="1">
        <v>6</v>
      </c>
      <c r="V3031" s="1">
        <v>5</v>
      </c>
      <c r="W3031" s="1">
        <v>0</v>
      </c>
      <c r="X3031" s="1">
        <v>33</v>
      </c>
      <c r="Y3031" s="1">
        <v>0</v>
      </c>
      <c r="Z3031" s="18">
        <v>17</v>
      </c>
    </row>
    <row r="3032" spans="3:26" ht="25.2" x14ac:dyDescent="0.25">
      <c r="C3032" s="112"/>
      <c r="D3032" s="109"/>
      <c r="E3032" s="9" t="s">
        <v>45</v>
      </c>
      <c r="F3032" s="12"/>
      <c r="G3032" s="8">
        <v>53</v>
      </c>
      <c r="H3032" s="16">
        <v>8</v>
      </c>
      <c r="I3032" s="1">
        <v>3</v>
      </c>
      <c r="J3032" s="1">
        <v>3</v>
      </c>
      <c r="K3032" s="1">
        <v>3</v>
      </c>
      <c r="L3032" s="1">
        <v>1</v>
      </c>
      <c r="M3032" s="1">
        <v>2</v>
      </c>
      <c r="N3032" s="1">
        <v>5</v>
      </c>
      <c r="O3032" s="1">
        <v>3</v>
      </c>
      <c r="P3032" s="1">
        <v>3</v>
      </c>
      <c r="Q3032" s="1">
        <v>2</v>
      </c>
      <c r="R3032" s="1">
        <v>1</v>
      </c>
      <c r="S3032" s="1">
        <v>3</v>
      </c>
      <c r="T3032" s="1">
        <v>3</v>
      </c>
      <c r="U3032" s="1">
        <v>9</v>
      </c>
      <c r="V3032" s="1">
        <v>13</v>
      </c>
      <c r="W3032" s="1">
        <v>0</v>
      </c>
      <c r="X3032" s="1">
        <v>30</v>
      </c>
      <c r="Y3032" s="1">
        <v>0</v>
      </c>
      <c r="Z3032" s="18">
        <v>23</v>
      </c>
    </row>
    <row r="3033" spans="3:26" x14ac:dyDescent="0.25">
      <c r="C3033" s="112"/>
      <c r="D3033" s="109"/>
      <c r="E3033" s="9" t="s">
        <v>38</v>
      </c>
      <c r="F3033" s="12"/>
      <c r="G3033" s="13">
        <v>37</v>
      </c>
      <c r="H3033" s="24">
        <v>2</v>
      </c>
      <c r="I3033" s="3">
        <v>4</v>
      </c>
      <c r="J3033" s="3">
        <v>2</v>
      </c>
      <c r="K3033" s="3">
        <v>2</v>
      </c>
      <c r="L3033" s="3">
        <v>1</v>
      </c>
      <c r="M3033" s="3">
        <v>1</v>
      </c>
      <c r="N3033" s="3">
        <v>4</v>
      </c>
      <c r="O3033" s="3">
        <v>6</v>
      </c>
      <c r="P3033" s="3">
        <v>1</v>
      </c>
      <c r="Q3033" s="3">
        <v>3</v>
      </c>
      <c r="R3033" s="3">
        <v>3</v>
      </c>
      <c r="S3033" s="3">
        <v>4</v>
      </c>
      <c r="T3033" s="3">
        <v>3</v>
      </c>
      <c r="U3033" s="3">
        <v>4</v>
      </c>
      <c r="V3033" s="3">
        <v>3</v>
      </c>
      <c r="W3033" s="3">
        <v>0</v>
      </c>
      <c r="X3033" s="3">
        <v>23</v>
      </c>
      <c r="Y3033" s="3">
        <v>1</v>
      </c>
      <c r="Z3033" s="26">
        <v>13</v>
      </c>
    </row>
    <row r="3034" spans="3:26" ht="25.2" x14ac:dyDescent="0.25">
      <c r="C3034" s="112"/>
      <c r="D3034" s="108" t="s">
        <v>22</v>
      </c>
      <c r="E3034" s="10" t="s">
        <v>40</v>
      </c>
      <c r="F3034" s="11"/>
      <c r="G3034" s="14">
        <v>118</v>
      </c>
      <c r="H3034" s="25">
        <v>15</v>
      </c>
      <c r="I3034" s="4">
        <v>9</v>
      </c>
      <c r="J3034" s="4">
        <v>5</v>
      </c>
      <c r="K3034" s="4">
        <v>4</v>
      </c>
      <c r="L3034" s="4">
        <v>3</v>
      </c>
      <c r="M3034" s="4">
        <v>2</v>
      </c>
      <c r="N3034" s="4">
        <v>12</v>
      </c>
      <c r="O3034" s="4">
        <v>9</v>
      </c>
      <c r="P3034" s="4">
        <v>4</v>
      </c>
      <c r="Q3034" s="4">
        <v>0</v>
      </c>
      <c r="R3034" s="4">
        <v>1</v>
      </c>
      <c r="S3034" s="4">
        <v>8</v>
      </c>
      <c r="T3034" s="4">
        <v>8</v>
      </c>
      <c r="U3034" s="4">
        <v>18</v>
      </c>
      <c r="V3034" s="4">
        <v>18</v>
      </c>
      <c r="W3034" s="4">
        <v>3</v>
      </c>
      <c r="X3034" s="4">
        <v>78</v>
      </c>
      <c r="Y3034" s="4">
        <v>0</v>
      </c>
      <c r="Z3034" s="27">
        <v>40</v>
      </c>
    </row>
    <row r="3035" spans="3:26" ht="25.2" x14ac:dyDescent="0.25">
      <c r="C3035" s="112"/>
      <c r="D3035" s="109"/>
      <c r="E3035" s="9" t="s">
        <v>41</v>
      </c>
      <c r="F3035" s="12"/>
      <c r="G3035" s="8">
        <v>351</v>
      </c>
      <c r="H3035" s="16">
        <v>21</v>
      </c>
      <c r="I3035" s="1">
        <v>25</v>
      </c>
      <c r="J3035" s="1">
        <v>11</v>
      </c>
      <c r="K3035" s="1">
        <v>11</v>
      </c>
      <c r="L3035" s="1">
        <v>2</v>
      </c>
      <c r="M3035" s="1">
        <v>2</v>
      </c>
      <c r="N3035" s="1">
        <v>20</v>
      </c>
      <c r="O3035" s="1">
        <v>18</v>
      </c>
      <c r="P3035" s="1">
        <v>2</v>
      </c>
      <c r="Q3035" s="1">
        <v>2</v>
      </c>
      <c r="R3035" s="1">
        <v>0</v>
      </c>
      <c r="S3035" s="1">
        <v>9</v>
      </c>
      <c r="T3035" s="1">
        <v>10</v>
      </c>
      <c r="U3035" s="1">
        <v>37</v>
      </c>
      <c r="V3035" s="1">
        <v>18</v>
      </c>
      <c r="W3035" s="1">
        <v>6</v>
      </c>
      <c r="X3035" s="1">
        <v>269</v>
      </c>
      <c r="Y3035" s="1">
        <v>1</v>
      </c>
      <c r="Z3035" s="18">
        <v>81</v>
      </c>
    </row>
    <row r="3036" spans="3:26" x14ac:dyDescent="0.25">
      <c r="C3036" s="112"/>
      <c r="D3036" s="109"/>
      <c r="E3036" s="9" t="s">
        <v>42</v>
      </c>
      <c r="F3036" s="12"/>
      <c r="G3036" s="13">
        <v>9</v>
      </c>
      <c r="H3036" s="24">
        <v>0</v>
      </c>
      <c r="I3036" s="3">
        <v>0</v>
      </c>
      <c r="J3036" s="3">
        <v>0</v>
      </c>
      <c r="K3036" s="3">
        <v>1</v>
      </c>
      <c r="L3036" s="3">
        <v>0</v>
      </c>
      <c r="M3036" s="3">
        <v>0</v>
      </c>
      <c r="N3036" s="3">
        <v>0</v>
      </c>
      <c r="O3036" s="3">
        <v>1</v>
      </c>
      <c r="P3036" s="3">
        <v>0</v>
      </c>
      <c r="Q3036" s="3">
        <v>0</v>
      </c>
      <c r="R3036" s="3">
        <v>0</v>
      </c>
      <c r="S3036" s="3">
        <v>0</v>
      </c>
      <c r="T3036" s="3">
        <v>0</v>
      </c>
      <c r="U3036" s="3">
        <v>0</v>
      </c>
      <c r="V3036" s="3">
        <v>0</v>
      </c>
      <c r="W3036" s="3">
        <v>0</v>
      </c>
      <c r="X3036" s="3">
        <v>7</v>
      </c>
      <c r="Y3036" s="3">
        <v>0</v>
      </c>
      <c r="Z3036" s="26">
        <v>2</v>
      </c>
    </row>
    <row r="3037" spans="3:26" x14ac:dyDescent="0.25">
      <c r="C3037" s="112"/>
      <c r="D3037" s="109"/>
      <c r="E3037" s="9" t="s">
        <v>43</v>
      </c>
      <c r="F3037" s="12"/>
      <c r="G3037" s="8">
        <v>64</v>
      </c>
      <c r="H3037" s="16">
        <v>2</v>
      </c>
      <c r="I3037" s="1">
        <v>3</v>
      </c>
      <c r="J3037" s="1">
        <v>3</v>
      </c>
      <c r="K3037" s="1">
        <v>3</v>
      </c>
      <c r="L3037" s="1">
        <v>1</v>
      </c>
      <c r="M3037" s="1">
        <v>0</v>
      </c>
      <c r="N3037" s="1">
        <v>3</v>
      </c>
      <c r="O3037" s="1">
        <v>2</v>
      </c>
      <c r="P3037" s="1">
        <v>0</v>
      </c>
      <c r="Q3037" s="1">
        <v>1</v>
      </c>
      <c r="R3037" s="1">
        <v>0</v>
      </c>
      <c r="S3037" s="1">
        <v>0</v>
      </c>
      <c r="T3037" s="1">
        <v>2</v>
      </c>
      <c r="U3037" s="1">
        <v>2</v>
      </c>
      <c r="V3037" s="1">
        <v>4</v>
      </c>
      <c r="W3037" s="1">
        <v>0</v>
      </c>
      <c r="X3037" s="1">
        <v>53</v>
      </c>
      <c r="Y3037" s="1">
        <v>0</v>
      </c>
      <c r="Z3037" s="18">
        <v>11</v>
      </c>
    </row>
    <row r="3038" spans="3:26" x14ac:dyDescent="0.25">
      <c r="C3038" s="112"/>
      <c r="D3038" s="109"/>
      <c r="E3038" s="9" t="s">
        <v>44</v>
      </c>
      <c r="F3038" s="12"/>
      <c r="G3038" s="13">
        <v>19</v>
      </c>
      <c r="H3038" s="24">
        <v>1</v>
      </c>
      <c r="I3038" s="3">
        <v>0</v>
      </c>
      <c r="J3038" s="3">
        <v>1</v>
      </c>
      <c r="K3038" s="3">
        <v>1</v>
      </c>
      <c r="L3038" s="3">
        <v>0</v>
      </c>
      <c r="M3038" s="3">
        <v>0</v>
      </c>
      <c r="N3038" s="3">
        <v>1</v>
      </c>
      <c r="O3038" s="3">
        <v>1</v>
      </c>
      <c r="P3038" s="3">
        <v>0</v>
      </c>
      <c r="Q3038" s="3">
        <v>0</v>
      </c>
      <c r="R3038" s="3">
        <v>0</v>
      </c>
      <c r="S3038" s="3">
        <v>0</v>
      </c>
      <c r="T3038" s="3">
        <v>1</v>
      </c>
      <c r="U3038" s="3">
        <v>0</v>
      </c>
      <c r="V3038" s="3">
        <v>1</v>
      </c>
      <c r="W3038" s="3">
        <v>0</v>
      </c>
      <c r="X3038" s="3">
        <v>15</v>
      </c>
      <c r="Y3038" s="3">
        <v>0</v>
      </c>
      <c r="Z3038" s="26">
        <v>4</v>
      </c>
    </row>
    <row r="3039" spans="3:26" ht="25.2" x14ac:dyDescent="0.25">
      <c r="C3039" s="112"/>
      <c r="D3039" s="109"/>
      <c r="E3039" s="9" t="s">
        <v>45</v>
      </c>
      <c r="F3039" s="12"/>
      <c r="G3039" s="13">
        <v>30</v>
      </c>
      <c r="H3039" s="24">
        <v>4</v>
      </c>
      <c r="I3039" s="3">
        <v>2</v>
      </c>
      <c r="J3039" s="3">
        <v>2</v>
      </c>
      <c r="K3039" s="3">
        <v>3</v>
      </c>
      <c r="L3039" s="3">
        <v>1</v>
      </c>
      <c r="M3039" s="3">
        <v>2</v>
      </c>
      <c r="N3039" s="3">
        <v>2</v>
      </c>
      <c r="O3039" s="3">
        <v>2</v>
      </c>
      <c r="P3039" s="3">
        <v>2</v>
      </c>
      <c r="Q3039" s="3">
        <v>1</v>
      </c>
      <c r="R3039" s="3">
        <v>0</v>
      </c>
      <c r="S3039" s="3">
        <v>1</v>
      </c>
      <c r="T3039" s="3">
        <v>1</v>
      </c>
      <c r="U3039" s="3">
        <v>4</v>
      </c>
      <c r="V3039" s="3">
        <v>7</v>
      </c>
      <c r="W3039" s="3">
        <v>0</v>
      </c>
      <c r="X3039" s="3">
        <v>17</v>
      </c>
      <c r="Y3039" s="3">
        <v>0</v>
      </c>
      <c r="Z3039" s="26">
        <v>13</v>
      </c>
    </row>
    <row r="3040" spans="3:26" x14ac:dyDescent="0.25">
      <c r="C3040" s="112"/>
      <c r="D3040" s="109"/>
      <c r="E3040" s="9" t="s">
        <v>38</v>
      </c>
      <c r="F3040" s="12"/>
      <c r="G3040" s="13">
        <v>23</v>
      </c>
      <c r="H3040" s="24">
        <v>1</v>
      </c>
      <c r="I3040" s="3">
        <v>2</v>
      </c>
      <c r="J3040" s="3">
        <v>1</v>
      </c>
      <c r="K3040" s="3">
        <v>2</v>
      </c>
      <c r="L3040" s="3">
        <v>1</v>
      </c>
      <c r="M3040" s="3">
        <v>1</v>
      </c>
      <c r="N3040" s="3">
        <v>2</v>
      </c>
      <c r="O3040" s="3">
        <v>2</v>
      </c>
      <c r="P3040" s="3">
        <v>1</v>
      </c>
      <c r="Q3040" s="3">
        <v>3</v>
      </c>
      <c r="R3040" s="3">
        <v>2</v>
      </c>
      <c r="S3040" s="3">
        <v>2</v>
      </c>
      <c r="T3040" s="3">
        <v>3</v>
      </c>
      <c r="U3040" s="3">
        <v>4</v>
      </c>
      <c r="V3040" s="3">
        <v>2</v>
      </c>
      <c r="W3040" s="3">
        <v>0</v>
      </c>
      <c r="X3040" s="3">
        <v>16</v>
      </c>
      <c r="Y3040" s="3">
        <v>0</v>
      </c>
      <c r="Z3040" s="26">
        <v>7</v>
      </c>
    </row>
    <row r="3041" spans="3:26" ht="25.2" x14ac:dyDescent="0.25">
      <c r="C3041" s="112"/>
      <c r="D3041" s="108" t="s">
        <v>23</v>
      </c>
      <c r="E3041" s="10" t="s">
        <v>40</v>
      </c>
      <c r="F3041" s="11"/>
      <c r="G3041" s="14">
        <v>202</v>
      </c>
      <c r="H3041" s="25">
        <v>30</v>
      </c>
      <c r="I3041" s="4">
        <v>18</v>
      </c>
      <c r="J3041" s="4">
        <v>9</v>
      </c>
      <c r="K3041" s="4">
        <v>9</v>
      </c>
      <c r="L3041" s="4">
        <v>2</v>
      </c>
      <c r="M3041" s="4">
        <v>1</v>
      </c>
      <c r="N3041" s="4">
        <v>30</v>
      </c>
      <c r="O3041" s="4">
        <v>15</v>
      </c>
      <c r="P3041" s="4">
        <v>7</v>
      </c>
      <c r="Q3041" s="4">
        <v>5</v>
      </c>
      <c r="R3041" s="4">
        <v>3</v>
      </c>
      <c r="S3041" s="4">
        <v>10</v>
      </c>
      <c r="T3041" s="4">
        <v>9</v>
      </c>
      <c r="U3041" s="4">
        <v>28</v>
      </c>
      <c r="V3041" s="4">
        <v>31</v>
      </c>
      <c r="W3041" s="4">
        <v>5</v>
      </c>
      <c r="X3041" s="4">
        <v>130</v>
      </c>
      <c r="Y3041" s="4">
        <v>0</v>
      </c>
      <c r="Z3041" s="27">
        <v>72</v>
      </c>
    </row>
    <row r="3042" spans="3:26" ht="25.2" x14ac:dyDescent="0.25">
      <c r="C3042" s="112"/>
      <c r="D3042" s="109"/>
      <c r="E3042" s="9" t="s">
        <v>41</v>
      </c>
      <c r="F3042" s="12"/>
      <c r="G3042" s="8">
        <v>253</v>
      </c>
      <c r="H3042" s="16">
        <v>29</v>
      </c>
      <c r="I3042" s="1">
        <v>29</v>
      </c>
      <c r="J3042" s="1">
        <v>4</v>
      </c>
      <c r="K3042" s="1">
        <v>7</v>
      </c>
      <c r="L3042" s="1">
        <v>0</v>
      </c>
      <c r="M3042" s="1">
        <v>1</v>
      </c>
      <c r="N3042" s="1">
        <v>20</v>
      </c>
      <c r="O3042" s="1">
        <v>9</v>
      </c>
      <c r="P3042" s="1">
        <v>7</v>
      </c>
      <c r="Q3042" s="1">
        <v>2</v>
      </c>
      <c r="R3042" s="1">
        <v>2</v>
      </c>
      <c r="S3042" s="1">
        <v>15</v>
      </c>
      <c r="T3042" s="1">
        <v>7</v>
      </c>
      <c r="U3042" s="1">
        <v>26</v>
      </c>
      <c r="V3042" s="1">
        <v>32</v>
      </c>
      <c r="W3042" s="1">
        <v>2</v>
      </c>
      <c r="X3042" s="1">
        <v>173</v>
      </c>
      <c r="Y3042" s="1">
        <v>2</v>
      </c>
      <c r="Z3042" s="18">
        <v>78</v>
      </c>
    </row>
    <row r="3043" spans="3:26" x14ac:dyDescent="0.25">
      <c r="C3043" s="112"/>
      <c r="D3043" s="109"/>
      <c r="E3043" s="9" t="s">
        <v>42</v>
      </c>
      <c r="F3043" s="12"/>
      <c r="G3043" s="13">
        <v>11</v>
      </c>
      <c r="H3043" s="24">
        <v>1</v>
      </c>
      <c r="I3043" s="3">
        <v>0</v>
      </c>
      <c r="J3043" s="3">
        <v>1</v>
      </c>
      <c r="K3043" s="3">
        <v>0</v>
      </c>
      <c r="L3043" s="3">
        <v>1</v>
      </c>
      <c r="M3043" s="3">
        <v>0</v>
      </c>
      <c r="N3043" s="3">
        <v>3</v>
      </c>
      <c r="O3043" s="3">
        <v>2</v>
      </c>
      <c r="P3043" s="3">
        <v>3</v>
      </c>
      <c r="Q3043" s="3">
        <v>2</v>
      </c>
      <c r="R3043" s="3">
        <v>0</v>
      </c>
      <c r="S3043" s="3">
        <v>1</v>
      </c>
      <c r="T3043" s="3">
        <v>2</v>
      </c>
      <c r="U3043" s="3">
        <v>2</v>
      </c>
      <c r="V3043" s="3">
        <v>2</v>
      </c>
      <c r="W3043" s="3">
        <v>0</v>
      </c>
      <c r="X3043" s="3">
        <v>4</v>
      </c>
      <c r="Y3043" s="3">
        <v>0</v>
      </c>
      <c r="Z3043" s="26">
        <v>7</v>
      </c>
    </row>
    <row r="3044" spans="3:26" x14ac:dyDescent="0.25">
      <c r="C3044" s="112"/>
      <c r="D3044" s="109"/>
      <c r="E3044" s="9" t="s">
        <v>43</v>
      </c>
      <c r="F3044" s="12"/>
      <c r="G3044" s="8">
        <v>98</v>
      </c>
      <c r="H3044" s="16">
        <v>18</v>
      </c>
      <c r="I3044" s="1">
        <v>8</v>
      </c>
      <c r="J3044" s="1">
        <v>3</v>
      </c>
      <c r="K3044" s="1">
        <v>3</v>
      </c>
      <c r="L3044" s="1">
        <v>2</v>
      </c>
      <c r="M3044" s="1">
        <v>1</v>
      </c>
      <c r="N3044" s="1">
        <v>12</v>
      </c>
      <c r="O3044" s="1">
        <v>3</v>
      </c>
      <c r="P3044" s="1">
        <v>1</v>
      </c>
      <c r="Q3044" s="1">
        <v>3</v>
      </c>
      <c r="R3044" s="1">
        <v>1</v>
      </c>
      <c r="S3044" s="1">
        <v>4</v>
      </c>
      <c r="T3044" s="1">
        <v>8</v>
      </c>
      <c r="U3044" s="1">
        <v>14</v>
      </c>
      <c r="V3044" s="1">
        <v>14</v>
      </c>
      <c r="W3044" s="1">
        <v>1</v>
      </c>
      <c r="X3044" s="1">
        <v>61</v>
      </c>
      <c r="Y3044" s="1">
        <v>0</v>
      </c>
      <c r="Z3044" s="18">
        <v>37</v>
      </c>
    </row>
    <row r="3045" spans="3:26" x14ac:dyDescent="0.25">
      <c r="C3045" s="112"/>
      <c r="D3045" s="109"/>
      <c r="E3045" s="9" t="s">
        <v>44</v>
      </c>
      <c r="F3045" s="12"/>
      <c r="G3045" s="13">
        <v>31</v>
      </c>
      <c r="H3045" s="24">
        <v>7</v>
      </c>
      <c r="I3045" s="3">
        <v>6</v>
      </c>
      <c r="J3045" s="3">
        <v>2</v>
      </c>
      <c r="K3045" s="3">
        <v>1</v>
      </c>
      <c r="L3045" s="3">
        <v>1</v>
      </c>
      <c r="M3045" s="3">
        <v>0</v>
      </c>
      <c r="N3045" s="3">
        <v>5</v>
      </c>
      <c r="O3045" s="3">
        <v>0</v>
      </c>
      <c r="P3045" s="3">
        <v>1</v>
      </c>
      <c r="Q3045" s="3">
        <v>0</v>
      </c>
      <c r="R3045" s="3">
        <v>0</v>
      </c>
      <c r="S3045" s="3">
        <v>2</v>
      </c>
      <c r="T3045" s="3">
        <v>2</v>
      </c>
      <c r="U3045" s="3">
        <v>6</v>
      </c>
      <c r="V3045" s="3">
        <v>4</v>
      </c>
      <c r="W3045" s="3">
        <v>0</v>
      </c>
      <c r="X3045" s="3">
        <v>18</v>
      </c>
      <c r="Y3045" s="3">
        <v>0</v>
      </c>
      <c r="Z3045" s="26">
        <v>13</v>
      </c>
    </row>
    <row r="3046" spans="3:26" ht="25.2" x14ac:dyDescent="0.25">
      <c r="C3046" s="112"/>
      <c r="D3046" s="109"/>
      <c r="E3046" s="9" t="s">
        <v>45</v>
      </c>
      <c r="F3046" s="12"/>
      <c r="G3046" s="13">
        <v>23</v>
      </c>
      <c r="H3046" s="24">
        <v>4</v>
      </c>
      <c r="I3046" s="3">
        <v>1</v>
      </c>
      <c r="J3046" s="3">
        <v>1</v>
      </c>
      <c r="K3046" s="3">
        <v>0</v>
      </c>
      <c r="L3046" s="3">
        <v>0</v>
      </c>
      <c r="M3046" s="3">
        <v>0</v>
      </c>
      <c r="N3046" s="3">
        <v>3</v>
      </c>
      <c r="O3046" s="3">
        <v>1</v>
      </c>
      <c r="P3046" s="3">
        <v>1</v>
      </c>
      <c r="Q3046" s="3">
        <v>1</v>
      </c>
      <c r="R3046" s="3">
        <v>1</v>
      </c>
      <c r="S3046" s="3">
        <v>2</v>
      </c>
      <c r="T3046" s="3">
        <v>2</v>
      </c>
      <c r="U3046" s="3">
        <v>5</v>
      </c>
      <c r="V3046" s="3">
        <v>6</v>
      </c>
      <c r="W3046" s="3">
        <v>0</v>
      </c>
      <c r="X3046" s="3">
        <v>13</v>
      </c>
      <c r="Y3046" s="3">
        <v>0</v>
      </c>
      <c r="Z3046" s="26">
        <v>10</v>
      </c>
    </row>
    <row r="3047" spans="3:26" x14ac:dyDescent="0.25">
      <c r="C3047" s="112"/>
      <c r="D3047" s="109"/>
      <c r="E3047" s="9" t="s">
        <v>38</v>
      </c>
      <c r="F3047" s="12"/>
      <c r="G3047" s="13">
        <v>14</v>
      </c>
      <c r="H3047" s="24">
        <v>1</v>
      </c>
      <c r="I3047" s="3">
        <v>2</v>
      </c>
      <c r="J3047" s="3">
        <v>1</v>
      </c>
      <c r="K3047" s="3">
        <v>0</v>
      </c>
      <c r="L3047" s="3">
        <v>0</v>
      </c>
      <c r="M3047" s="3">
        <v>0</v>
      </c>
      <c r="N3047" s="3">
        <v>2</v>
      </c>
      <c r="O3047" s="3">
        <v>4</v>
      </c>
      <c r="P3047" s="3">
        <v>0</v>
      </c>
      <c r="Q3047" s="3">
        <v>0</v>
      </c>
      <c r="R3047" s="3">
        <v>1</v>
      </c>
      <c r="S3047" s="3">
        <v>2</v>
      </c>
      <c r="T3047" s="3">
        <v>0</v>
      </c>
      <c r="U3047" s="3">
        <v>0</v>
      </c>
      <c r="V3047" s="3">
        <v>1</v>
      </c>
      <c r="W3047" s="3">
        <v>0</v>
      </c>
      <c r="X3047" s="3">
        <v>7</v>
      </c>
      <c r="Y3047" s="3">
        <v>1</v>
      </c>
      <c r="Z3047" s="26">
        <v>6</v>
      </c>
    </row>
    <row r="3048" spans="3:26" x14ac:dyDescent="0.25">
      <c r="C3048" s="108" t="s">
        <v>46</v>
      </c>
      <c r="D3048" s="106" t="s">
        <v>21</v>
      </c>
      <c r="E3048" s="10" t="s">
        <v>47</v>
      </c>
      <c r="F3048" s="11"/>
      <c r="G3048" s="14">
        <v>815</v>
      </c>
      <c r="H3048" s="25">
        <v>73</v>
      </c>
      <c r="I3048" s="4">
        <v>71</v>
      </c>
      <c r="J3048" s="4">
        <v>25</v>
      </c>
      <c r="K3048" s="4">
        <v>24</v>
      </c>
      <c r="L3048" s="4">
        <v>7</v>
      </c>
      <c r="M3048" s="4">
        <v>6</v>
      </c>
      <c r="N3048" s="4">
        <v>65</v>
      </c>
      <c r="O3048" s="4">
        <v>43</v>
      </c>
      <c r="P3048" s="4">
        <v>16</v>
      </c>
      <c r="Q3048" s="4">
        <v>10</v>
      </c>
      <c r="R3048" s="4">
        <v>6</v>
      </c>
      <c r="S3048" s="4">
        <v>35</v>
      </c>
      <c r="T3048" s="4">
        <v>33</v>
      </c>
      <c r="U3048" s="4">
        <v>78</v>
      </c>
      <c r="V3048" s="4">
        <v>77</v>
      </c>
      <c r="W3048" s="4">
        <v>10</v>
      </c>
      <c r="X3048" s="4">
        <v>587</v>
      </c>
      <c r="Y3048" s="4">
        <v>2</v>
      </c>
      <c r="Z3048" s="27">
        <v>226</v>
      </c>
    </row>
    <row r="3049" spans="3:26" ht="25.2" x14ac:dyDescent="0.25">
      <c r="C3049" s="112"/>
      <c r="D3049" s="107"/>
      <c r="E3049" s="9" t="s">
        <v>48</v>
      </c>
      <c r="F3049" s="12"/>
      <c r="G3049" s="8">
        <v>86</v>
      </c>
      <c r="H3049" s="16">
        <v>11</v>
      </c>
      <c r="I3049" s="1">
        <v>7</v>
      </c>
      <c r="J3049" s="1">
        <v>2</v>
      </c>
      <c r="K3049" s="1">
        <v>6</v>
      </c>
      <c r="L3049" s="1">
        <v>1</v>
      </c>
      <c r="M3049" s="1">
        <v>0</v>
      </c>
      <c r="N3049" s="1">
        <v>10</v>
      </c>
      <c r="O3049" s="1">
        <v>5</v>
      </c>
      <c r="P3049" s="1">
        <v>5</v>
      </c>
      <c r="Q3049" s="1">
        <v>3</v>
      </c>
      <c r="R3049" s="1">
        <v>0</v>
      </c>
      <c r="S3049" s="1">
        <v>4</v>
      </c>
      <c r="T3049" s="1">
        <v>5</v>
      </c>
      <c r="U3049" s="1">
        <v>13</v>
      </c>
      <c r="V3049" s="1">
        <v>13</v>
      </c>
      <c r="W3049" s="1">
        <v>1</v>
      </c>
      <c r="X3049" s="1">
        <v>51</v>
      </c>
      <c r="Y3049" s="1">
        <v>0</v>
      </c>
      <c r="Z3049" s="18">
        <v>35</v>
      </c>
    </row>
    <row r="3050" spans="3:26" x14ac:dyDescent="0.25">
      <c r="C3050" s="112"/>
      <c r="D3050" s="107"/>
      <c r="E3050" s="9" t="s">
        <v>49</v>
      </c>
      <c r="F3050" s="12"/>
      <c r="G3050" s="13">
        <v>46</v>
      </c>
      <c r="H3050" s="24">
        <v>8</v>
      </c>
      <c r="I3050" s="3">
        <v>6</v>
      </c>
      <c r="J3050" s="3">
        <v>1</v>
      </c>
      <c r="K3050" s="3">
        <v>2</v>
      </c>
      <c r="L3050" s="3">
        <v>3</v>
      </c>
      <c r="M3050" s="3">
        <v>1</v>
      </c>
      <c r="N3050" s="3">
        <v>6</v>
      </c>
      <c r="O3050" s="3">
        <v>1</v>
      </c>
      <c r="P3050" s="3">
        <v>2</v>
      </c>
      <c r="Q3050" s="3">
        <v>0</v>
      </c>
      <c r="R3050" s="3">
        <v>1</v>
      </c>
      <c r="S3050" s="3">
        <v>3</v>
      </c>
      <c r="T3050" s="3">
        <v>2</v>
      </c>
      <c r="U3050" s="3">
        <v>4</v>
      </c>
      <c r="V3050" s="3">
        <v>6</v>
      </c>
      <c r="W3050" s="3">
        <v>0</v>
      </c>
      <c r="X3050" s="3">
        <v>28</v>
      </c>
      <c r="Y3050" s="3">
        <v>0</v>
      </c>
      <c r="Z3050" s="26">
        <v>18</v>
      </c>
    </row>
    <row r="3051" spans="3:26" ht="25.2" x14ac:dyDescent="0.25">
      <c r="C3051" s="112"/>
      <c r="D3051" s="107"/>
      <c r="E3051" s="9" t="s">
        <v>50</v>
      </c>
      <c r="F3051" s="12"/>
      <c r="G3051" s="8">
        <v>95</v>
      </c>
      <c r="H3051" s="16">
        <v>15</v>
      </c>
      <c r="I3051" s="1">
        <v>4</v>
      </c>
      <c r="J3051" s="1">
        <v>6</v>
      </c>
      <c r="K3051" s="1">
        <v>6</v>
      </c>
      <c r="L3051" s="1">
        <v>1</v>
      </c>
      <c r="M3051" s="1">
        <v>1</v>
      </c>
      <c r="N3051" s="1">
        <v>10</v>
      </c>
      <c r="O3051" s="1">
        <v>5</v>
      </c>
      <c r="P3051" s="1">
        <v>3</v>
      </c>
      <c r="Q3051" s="1">
        <v>3</v>
      </c>
      <c r="R3051" s="1">
        <v>1</v>
      </c>
      <c r="S3051" s="1">
        <v>7</v>
      </c>
      <c r="T3051" s="1">
        <v>4</v>
      </c>
      <c r="U3051" s="1">
        <v>21</v>
      </c>
      <c r="V3051" s="1">
        <v>16</v>
      </c>
      <c r="W3051" s="1">
        <v>2</v>
      </c>
      <c r="X3051" s="1">
        <v>59</v>
      </c>
      <c r="Y3051" s="1">
        <v>0</v>
      </c>
      <c r="Z3051" s="18">
        <v>36</v>
      </c>
    </row>
    <row r="3052" spans="3:26" ht="25.2" x14ac:dyDescent="0.25">
      <c r="C3052" s="112"/>
      <c r="D3052" s="107"/>
      <c r="E3052" s="9" t="s">
        <v>51</v>
      </c>
      <c r="F3052" s="12"/>
      <c r="G3052" s="13">
        <v>30</v>
      </c>
      <c r="H3052" s="24">
        <v>7</v>
      </c>
      <c r="I3052" s="3">
        <v>4</v>
      </c>
      <c r="J3052" s="3">
        <v>2</v>
      </c>
      <c r="K3052" s="3">
        <v>2</v>
      </c>
      <c r="L3052" s="3">
        <v>1</v>
      </c>
      <c r="M3052" s="3">
        <v>0</v>
      </c>
      <c r="N3052" s="3">
        <v>5</v>
      </c>
      <c r="O3052" s="3">
        <v>7</v>
      </c>
      <c r="P3052" s="3">
        <v>1</v>
      </c>
      <c r="Q3052" s="3">
        <v>2</v>
      </c>
      <c r="R3052" s="3">
        <v>1</v>
      </c>
      <c r="S3052" s="3">
        <v>0</v>
      </c>
      <c r="T3052" s="3">
        <v>2</v>
      </c>
      <c r="U3052" s="3">
        <v>7</v>
      </c>
      <c r="V3052" s="3">
        <v>9</v>
      </c>
      <c r="W3052" s="3">
        <v>2</v>
      </c>
      <c r="X3052" s="3">
        <v>13</v>
      </c>
      <c r="Y3052" s="3">
        <v>2</v>
      </c>
      <c r="Z3052" s="26">
        <v>15</v>
      </c>
    </row>
    <row r="3053" spans="3:26" x14ac:dyDescent="0.25">
      <c r="C3053" s="112"/>
      <c r="D3053" s="107"/>
      <c r="E3053" s="9" t="s">
        <v>52</v>
      </c>
      <c r="F3053" s="12"/>
      <c r="G3053" s="13">
        <v>8</v>
      </c>
      <c r="H3053" s="24">
        <v>1</v>
      </c>
      <c r="I3053" s="3">
        <v>1</v>
      </c>
      <c r="J3053" s="3">
        <v>0</v>
      </c>
      <c r="K3053" s="3">
        <v>0</v>
      </c>
      <c r="L3053" s="3">
        <v>0</v>
      </c>
      <c r="M3053" s="3">
        <v>0</v>
      </c>
      <c r="N3053" s="3">
        <v>1</v>
      </c>
      <c r="O3053" s="3">
        <v>1</v>
      </c>
      <c r="P3053" s="3">
        <v>2</v>
      </c>
      <c r="Q3053" s="3">
        <v>1</v>
      </c>
      <c r="R3053" s="3">
        <v>1</v>
      </c>
      <c r="S3053" s="3">
        <v>1</v>
      </c>
      <c r="T3053" s="3">
        <v>0</v>
      </c>
      <c r="U3053" s="3">
        <v>2</v>
      </c>
      <c r="V3053" s="3">
        <v>1</v>
      </c>
      <c r="W3053" s="3">
        <v>0</v>
      </c>
      <c r="X3053" s="3">
        <v>5</v>
      </c>
      <c r="Y3053" s="3">
        <v>0</v>
      </c>
      <c r="Z3053" s="26">
        <v>3</v>
      </c>
    </row>
    <row r="3054" spans="3:26" x14ac:dyDescent="0.25">
      <c r="C3054" s="112"/>
      <c r="D3054" s="107"/>
      <c r="E3054" s="9" t="s">
        <v>53</v>
      </c>
      <c r="F3054" s="12"/>
      <c r="G3054" s="13">
        <v>23</v>
      </c>
      <c r="H3054" s="24">
        <v>3</v>
      </c>
      <c r="I3054" s="3">
        <v>3</v>
      </c>
      <c r="J3054" s="3">
        <v>2</v>
      </c>
      <c r="K3054" s="3">
        <v>0</v>
      </c>
      <c r="L3054" s="3">
        <v>1</v>
      </c>
      <c r="M3054" s="3">
        <v>2</v>
      </c>
      <c r="N3054" s="3">
        <v>6</v>
      </c>
      <c r="O3054" s="3">
        <v>4</v>
      </c>
      <c r="P3054" s="3">
        <v>0</v>
      </c>
      <c r="Q3054" s="3">
        <v>0</v>
      </c>
      <c r="R3054" s="3">
        <v>1</v>
      </c>
      <c r="S3054" s="3">
        <v>4</v>
      </c>
      <c r="T3054" s="3">
        <v>2</v>
      </c>
      <c r="U3054" s="3">
        <v>6</v>
      </c>
      <c r="V3054" s="3">
        <v>3</v>
      </c>
      <c r="W3054" s="3">
        <v>2</v>
      </c>
      <c r="X3054" s="3">
        <v>13</v>
      </c>
      <c r="Y3054" s="3">
        <v>0</v>
      </c>
      <c r="Z3054" s="26">
        <v>10</v>
      </c>
    </row>
    <row r="3055" spans="3:26" x14ac:dyDescent="0.25">
      <c r="C3055" s="112"/>
      <c r="D3055" s="107"/>
      <c r="E3055" s="9" t="s">
        <v>38</v>
      </c>
      <c r="F3055" s="12"/>
      <c r="G3055" s="13">
        <v>1</v>
      </c>
      <c r="H3055" s="24">
        <v>0</v>
      </c>
      <c r="I3055" s="3">
        <v>0</v>
      </c>
      <c r="J3055" s="3">
        <v>0</v>
      </c>
      <c r="K3055" s="3">
        <v>1</v>
      </c>
      <c r="L3055" s="3">
        <v>0</v>
      </c>
      <c r="M3055" s="3">
        <v>0</v>
      </c>
      <c r="N3055" s="3">
        <v>0</v>
      </c>
      <c r="O3055" s="3">
        <v>0</v>
      </c>
      <c r="P3055" s="3">
        <v>0</v>
      </c>
      <c r="Q3055" s="3">
        <v>0</v>
      </c>
      <c r="R3055" s="3">
        <v>0</v>
      </c>
      <c r="S3055" s="3">
        <v>0</v>
      </c>
      <c r="T3055" s="3">
        <v>0</v>
      </c>
      <c r="U3055" s="3">
        <v>1</v>
      </c>
      <c r="V3055" s="3">
        <v>0</v>
      </c>
      <c r="W3055" s="3">
        <v>0</v>
      </c>
      <c r="X3055" s="3">
        <v>0</v>
      </c>
      <c r="Y3055" s="3">
        <v>0</v>
      </c>
      <c r="Z3055" s="26">
        <v>1</v>
      </c>
    </row>
    <row r="3056" spans="3:26" x14ac:dyDescent="0.25">
      <c r="C3056" s="112"/>
      <c r="D3056" s="107"/>
      <c r="E3056" s="9" t="s">
        <v>54</v>
      </c>
      <c r="F3056" s="12"/>
      <c r="G3056" s="8">
        <v>901</v>
      </c>
      <c r="H3056" s="16">
        <v>84</v>
      </c>
      <c r="I3056" s="1">
        <v>78</v>
      </c>
      <c r="J3056" s="1">
        <v>27</v>
      </c>
      <c r="K3056" s="1">
        <v>30</v>
      </c>
      <c r="L3056" s="1">
        <v>8</v>
      </c>
      <c r="M3056" s="1">
        <v>6</v>
      </c>
      <c r="N3056" s="1">
        <v>75</v>
      </c>
      <c r="O3056" s="1">
        <v>48</v>
      </c>
      <c r="P3056" s="1">
        <v>21</v>
      </c>
      <c r="Q3056" s="1">
        <v>13</v>
      </c>
      <c r="R3056" s="1">
        <v>6</v>
      </c>
      <c r="S3056" s="1">
        <v>39</v>
      </c>
      <c r="T3056" s="1">
        <v>38</v>
      </c>
      <c r="U3056" s="1">
        <v>91</v>
      </c>
      <c r="V3056" s="1">
        <v>90</v>
      </c>
      <c r="W3056" s="1">
        <v>11</v>
      </c>
      <c r="X3056" s="1">
        <v>638</v>
      </c>
      <c r="Y3056" s="1">
        <v>2</v>
      </c>
      <c r="Z3056" s="18">
        <v>261</v>
      </c>
    </row>
    <row r="3057" spans="2:26" x14ac:dyDescent="0.25">
      <c r="C3057" s="112"/>
      <c r="D3057" s="107"/>
      <c r="E3057" s="9" t="s">
        <v>55</v>
      </c>
      <c r="F3057" s="12"/>
      <c r="G3057" s="8">
        <v>171</v>
      </c>
      <c r="H3057" s="16">
        <v>30</v>
      </c>
      <c r="I3057" s="1">
        <v>14</v>
      </c>
      <c r="J3057" s="1">
        <v>9</v>
      </c>
      <c r="K3057" s="1">
        <v>10</v>
      </c>
      <c r="L3057" s="1">
        <v>5</v>
      </c>
      <c r="M3057" s="1">
        <v>2</v>
      </c>
      <c r="N3057" s="1">
        <v>21</v>
      </c>
      <c r="O3057" s="1">
        <v>13</v>
      </c>
      <c r="P3057" s="1">
        <v>6</v>
      </c>
      <c r="Q3057" s="1">
        <v>5</v>
      </c>
      <c r="R3057" s="1">
        <v>3</v>
      </c>
      <c r="S3057" s="1">
        <v>10</v>
      </c>
      <c r="T3057" s="1">
        <v>8</v>
      </c>
      <c r="U3057" s="1">
        <v>32</v>
      </c>
      <c r="V3057" s="1">
        <v>31</v>
      </c>
      <c r="W3057" s="1">
        <v>4</v>
      </c>
      <c r="X3057" s="1">
        <v>100</v>
      </c>
      <c r="Y3057" s="1">
        <v>2</v>
      </c>
      <c r="Z3057" s="18">
        <v>69</v>
      </c>
    </row>
    <row r="3058" spans="2:26" x14ac:dyDescent="0.25">
      <c r="C3058" s="108" t="s">
        <v>56</v>
      </c>
      <c r="D3058" s="106" t="s">
        <v>21</v>
      </c>
      <c r="E3058" s="10" t="s">
        <v>57</v>
      </c>
      <c r="F3058" s="11"/>
      <c r="G3058" s="14">
        <v>465</v>
      </c>
      <c r="H3058" s="25">
        <v>62</v>
      </c>
      <c r="I3058" s="4">
        <v>30</v>
      </c>
      <c r="J3058" s="4">
        <v>20</v>
      </c>
      <c r="K3058" s="4">
        <v>30</v>
      </c>
      <c r="L3058" s="4">
        <v>8</v>
      </c>
      <c r="M3058" s="4">
        <v>2</v>
      </c>
      <c r="N3058" s="4">
        <v>40</v>
      </c>
      <c r="O3058" s="4">
        <v>32</v>
      </c>
      <c r="P3058" s="4">
        <v>16</v>
      </c>
      <c r="Q3058" s="4">
        <v>13</v>
      </c>
      <c r="R3058" s="4">
        <v>6</v>
      </c>
      <c r="S3058" s="4">
        <v>24</v>
      </c>
      <c r="T3058" s="4">
        <v>26</v>
      </c>
      <c r="U3058" s="4">
        <v>72</v>
      </c>
      <c r="V3058" s="4">
        <v>61</v>
      </c>
      <c r="W3058" s="4">
        <v>7</v>
      </c>
      <c r="X3058" s="4">
        <v>307</v>
      </c>
      <c r="Y3058" s="4">
        <v>0</v>
      </c>
      <c r="Z3058" s="27">
        <v>158</v>
      </c>
    </row>
    <row r="3059" spans="2:26" x14ac:dyDescent="0.25">
      <c r="C3059" s="112"/>
      <c r="D3059" s="107"/>
      <c r="E3059" s="9" t="s">
        <v>58</v>
      </c>
      <c r="F3059" s="12"/>
      <c r="G3059" s="8">
        <v>396</v>
      </c>
      <c r="H3059" s="16">
        <v>34</v>
      </c>
      <c r="I3059" s="1">
        <v>44</v>
      </c>
      <c r="J3059" s="1">
        <v>12</v>
      </c>
      <c r="K3059" s="1">
        <v>5</v>
      </c>
      <c r="L3059" s="1">
        <v>5</v>
      </c>
      <c r="M3059" s="1">
        <v>5</v>
      </c>
      <c r="N3059" s="1">
        <v>43</v>
      </c>
      <c r="O3059" s="1">
        <v>24</v>
      </c>
      <c r="P3059" s="1">
        <v>6</v>
      </c>
      <c r="Q3059" s="1">
        <v>4</v>
      </c>
      <c r="R3059" s="1">
        <v>3</v>
      </c>
      <c r="S3059" s="1">
        <v>17</v>
      </c>
      <c r="T3059" s="1">
        <v>14</v>
      </c>
      <c r="U3059" s="1">
        <v>38</v>
      </c>
      <c r="V3059" s="1">
        <v>39</v>
      </c>
      <c r="W3059" s="1">
        <v>5</v>
      </c>
      <c r="X3059" s="1">
        <v>273</v>
      </c>
      <c r="Y3059" s="1">
        <v>3</v>
      </c>
      <c r="Z3059" s="18">
        <v>120</v>
      </c>
    </row>
    <row r="3060" spans="2:26" x14ac:dyDescent="0.25">
      <c r="C3060" s="112"/>
      <c r="D3060" s="107"/>
      <c r="E3060" s="9" t="s">
        <v>59</v>
      </c>
      <c r="F3060" s="12"/>
      <c r="G3060" s="8">
        <v>90</v>
      </c>
      <c r="H3060" s="16">
        <v>7</v>
      </c>
      <c r="I3060" s="1">
        <v>5</v>
      </c>
      <c r="J3060" s="1">
        <v>2</v>
      </c>
      <c r="K3060" s="1">
        <v>2</v>
      </c>
      <c r="L3060" s="1">
        <v>0</v>
      </c>
      <c r="M3060" s="1">
        <v>0</v>
      </c>
      <c r="N3060" s="1">
        <v>5</v>
      </c>
      <c r="O3060" s="1">
        <v>2</v>
      </c>
      <c r="P3060" s="1">
        <v>3</v>
      </c>
      <c r="Q3060" s="1">
        <v>2</v>
      </c>
      <c r="R3060" s="1">
        <v>0</v>
      </c>
      <c r="S3060" s="1">
        <v>1</v>
      </c>
      <c r="T3060" s="1">
        <v>4</v>
      </c>
      <c r="U3060" s="1">
        <v>9</v>
      </c>
      <c r="V3060" s="1">
        <v>8</v>
      </c>
      <c r="W3060" s="1">
        <v>0</v>
      </c>
      <c r="X3060" s="1">
        <v>72</v>
      </c>
      <c r="Y3060" s="1">
        <v>0</v>
      </c>
      <c r="Z3060" s="18">
        <v>18</v>
      </c>
    </row>
    <row r="3061" spans="2:26" x14ac:dyDescent="0.25">
      <c r="C3061" s="112"/>
      <c r="D3061" s="107"/>
      <c r="E3061" s="9" t="s">
        <v>60</v>
      </c>
      <c r="F3061" s="12"/>
      <c r="G3061" s="8">
        <v>153</v>
      </c>
      <c r="H3061" s="16">
        <v>15</v>
      </c>
      <c r="I3061" s="1">
        <v>17</v>
      </c>
      <c r="J3061" s="1">
        <v>4</v>
      </c>
      <c r="K3061" s="1">
        <v>4</v>
      </c>
      <c r="L3061" s="1">
        <v>1</v>
      </c>
      <c r="M3061" s="1">
        <v>3</v>
      </c>
      <c r="N3061" s="1">
        <v>15</v>
      </c>
      <c r="O3061" s="1">
        <v>8</v>
      </c>
      <c r="P3061" s="1">
        <v>4</v>
      </c>
      <c r="Q3061" s="1">
        <v>0</v>
      </c>
      <c r="R3061" s="1">
        <v>2</v>
      </c>
      <c r="S3061" s="1">
        <v>12</v>
      </c>
      <c r="T3061" s="1">
        <v>4</v>
      </c>
      <c r="U3061" s="1">
        <v>13</v>
      </c>
      <c r="V3061" s="1">
        <v>17</v>
      </c>
      <c r="W3061" s="1">
        <v>5</v>
      </c>
      <c r="X3061" s="1">
        <v>104</v>
      </c>
      <c r="Y3061" s="1">
        <v>1</v>
      </c>
      <c r="Z3061" s="18">
        <v>48</v>
      </c>
    </row>
    <row r="3062" spans="2:26" x14ac:dyDescent="0.25">
      <c r="C3062" s="108" t="s">
        <v>61</v>
      </c>
      <c r="D3062" s="106" t="s">
        <v>21</v>
      </c>
      <c r="E3062" s="10" t="s">
        <v>62</v>
      </c>
      <c r="F3062" s="11"/>
      <c r="G3062" s="14">
        <v>205</v>
      </c>
      <c r="H3062" s="25">
        <v>23</v>
      </c>
      <c r="I3062" s="4">
        <v>19</v>
      </c>
      <c r="J3062" s="4">
        <v>6</v>
      </c>
      <c r="K3062" s="4">
        <v>13</v>
      </c>
      <c r="L3062" s="4">
        <v>5</v>
      </c>
      <c r="M3062" s="4">
        <v>2</v>
      </c>
      <c r="N3062" s="4">
        <v>15</v>
      </c>
      <c r="O3062" s="4">
        <v>15</v>
      </c>
      <c r="P3062" s="4">
        <v>4</v>
      </c>
      <c r="Q3062" s="4">
        <v>7</v>
      </c>
      <c r="R3062" s="4">
        <v>1</v>
      </c>
      <c r="S3062" s="4">
        <v>13</v>
      </c>
      <c r="T3062" s="4">
        <v>7</v>
      </c>
      <c r="U3062" s="4">
        <v>32</v>
      </c>
      <c r="V3062" s="4">
        <v>26</v>
      </c>
      <c r="W3062" s="4">
        <v>5</v>
      </c>
      <c r="X3062" s="4">
        <v>129</v>
      </c>
      <c r="Y3062" s="4">
        <v>0</v>
      </c>
      <c r="Z3062" s="27">
        <v>76</v>
      </c>
    </row>
    <row r="3063" spans="2:26" x14ac:dyDescent="0.25">
      <c r="C3063" s="109"/>
      <c r="D3063" s="107"/>
      <c r="E3063" s="9" t="s">
        <v>63</v>
      </c>
      <c r="F3063" s="12"/>
      <c r="G3063" s="8">
        <v>256</v>
      </c>
      <c r="H3063" s="16">
        <v>30</v>
      </c>
      <c r="I3063" s="1">
        <v>19</v>
      </c>
      <c r="J3063" s="1">
        <v>11</v>
      </c>
      <c r="K3063" s="1">
        <v>7</v>
      </c>
      <c r="L3063" s="1">
        <v>2</v>
      </c>
      <c r="M3063" s="1">
        <v>1</v>
      </c>
      <c r="N3063" s="1">
        <v>29</v>
      </c>
      <c r="O3063" s="1">
        <v>12</v>
      </c>
      <c r="P3063" s="1">
        <v>10</v>
      </c>
      <c r="Q3063" s="1">
        <v>7</v>
      </c>
      <c r="R3063" s="1">
        <v>5</v>
      </c>
      <c r="S3063" s="1">
        <v>14</v>
      </c>
      <c r="T3063" s="1">
        <v>12</v>
      </c>
      <c r="U3063" s="1">
        <v>33</v>
      </c>
      <c r="V3063" s="1">
        <v>26</v>
      </c>
      <c r="W3063" s="1">
        <v>3</v>
      </c>
      <c r="X3063" s="1">
        <v>178</v>
      </c>
      <c r="Y3063" s="1">
        <v>0</v>
      </c>
      <c r="Z3063" s="18">
        <v>78</v>
      </c>
    </row>
    <row r="3064" spans="2:26" x14ac:dyDescent="0.25">
      <c r="C3064" s="109"/>
      <c r="D3064" s="107"/>
      <c r="E3064" s="9" t="s">
        <v>64</v>
      </c>
      <c r="F3064" s="12"/>
      <c r="G3064" s="8">
        <v>404</v>
      </c>
      <c r="H3064" s="16">
        <v>37</v>
      </c>
      <c r="I3064" s="1">
        <v>46</v>
      </c>
      <c r="J3064" s="1">
        <v>15</v>
      </c>
      <c r="K3064" s="1">
        <v>14</v>
      </c>
      <c r="L3064" s="1">
        <v>5</v>
      </c>
      <c r="M3064" s="1">
        <v>6</v>
      </c>
      <c r="N3064" s="1">
        <v>41</v>
      </c>
      <c r="O3064" s="1">
        <v>27</v>
      </c>
      <c r="P3064" s="1">
        <v>10</v>
      </c>
      <c r="Q3064" s="1">
        <v>3</v>
      </c>
      <c r="R3064" s="1">
        <v>4</v>
      </c>
      <c r="S3064" s="1">
        <v>17</v>
      </c>
      <c r="T3064" s="1">
        <v>16</v>
      </c>
      <c r="U3064" s="1">
        <v>38</v>
      </c>
      <c r="V3064" s="1">
        <v>49</v>
      </c>
      <c r="W3064" s="1">
        <v>6</v>
      </c>
      <c r="X3064" s="1">
        <v>276</v>
      </c>
      <c r="Y3064" s="1">
        <v>3</v>
      </c>
      <c r="Z3064" s="18">
        <v>125</v>
      </c>
    </row>
    <row r="3065" spans="2:26" x14ac:dyDescent="0.25">
      <c r="C3065" s="113"/>
      <c r="D3065" s="110"/>
      <c r="E3065" s="56" t="s">
        <v>65</v>
      </c>
      <c r="F3065" s="48"/>
      <c r="G3065" s="61">
        <v>239</v>
      </c>
      <c r="H3065" s="65">
        <v>28</v>
      </c>
      <c r="I3065" s="35">
        <v>12</v>
      </c>
      <c r="J3065" s="35">
        <v>6</v>
      </c>
      <c r="K3065" s="35">
        <v>7</v>
      </c>
      <c r="L3065" s="35">
        <v>2</v>
      </c>
      <c r="M3065" s="35">
        <v>1</v>
      </c>
      <c r="N3065" s="35">
        <v>18</v>
      </c>
      <c r="O3065" s="35">
        <v>12</v>
      </c>
      <c r="P3065" s="35">
        <v>5</v>
      </c>
      <c r="Q3065" s="35">
        <v>2</v>
      </c>
      <c r="R3065" s="35">
        <v>1</v>
      </c>
      <c r="S3065" s="35">
        <v>10</v>
      </c>
      <c r="T3065" s="35">
        <v>13</v>
      </c>
      <c r="U3065" s="35">
        <v>29</v>
      </c>
      <c r="V3065" s="35">
        <v>24</v>
      </c>
      <c r="W3065" s="35">
        <v>3</v>
      </c>
      <c r="X3065" s="35">
        <v>173</v>
      </c>
      <c r="Y3065" s="35">
        <v>1</v>
      </c>
      <c r="Z3065" s="66">
        <v>65</v>
      </c>
    </row>
    <row r="3067" spans="2:26" x14ac:dyDescent="0.25">
      <c r="B3067" s="54" t="str">
        <f xml:space="preserve"> HYPERLINK("#'目次'!B43", "[37]")</f>
        <v>[37]</v>
      </c>
      <c r="C3067" s="42" t="s">
        <v>474</v>
      </c>
    </row>
    <row r="3070" spans="2:26" x14ac:dyDescent="0.25">
      <c r="C3070" s="42" t="s">
        <v>14</v>
      </c>
    </row>
    <row r="3071" spans="2:26" ht="25.2" x14ac:dyDescent="0.25">
      <c r="C3071" s="102"/>
      <c r="D3071" s="103"/>
      <c r="E3071" s="103"/>
      <c r="F3071" s="103"/>
      <c r="G3071" s="53" t="s">
        <v>15</v>
      </c>
      <c r="H3071" s="50" t="s">
        <v>180</v>
      </c>
      <c r="I3071" s="21" t="s">
        <v>475</v>
      </c>
      <c r="J3071" s="21" t="s">
        <v>476</v>
      </c>
      <c r="K3071" s="21" t="s">
        <v>477</v>
      </c>
      <c r="L3071" s="21" t="s">
        <v>184</v>
      </c>
      <c r="M3071" s="57" t="s">
        <v>38</v>
      </c>
    </row>
    <row r="3072" spans="2:26" x14ac:dyDescent="0.25">
      <c r="C3072" s="104"/>
      <c r="D3072" s="105"/>
      <c r="E3072" s="105"/>
      <c r="F3072" s="105"/>
      <c r="G3072" s="47"/>
      <c r="H3072" s="60"/>
      <c r="I3072" s="22"/>
      <c r="J3072" s="22"/>
      <c r="K3072" s="22"/>
      <c r="L3072" s="22"/>
      <c r="M3072" s="55"/>
    </row>
    <row r="3073" spans="3:13" x14ac:dyDescent="0.25">
      <c r="C3073" s="52"/>
      <c r="D3073" s="49"/>
      <c r="E3073" s="46" t="s">
        <v>15</v>
      </c>
      <c r="F3073" s="51"/>
      <c r="G3073" s="59">
        <v>1104</v>
      </c>
      <c r="H3073" s="31">
        <v>840</v>
      </c>
      <c r="I3073" s="31">
        <v>95</v>
      </c>
      <c r="J3073" s="31">
        <v>89</v>
      </c>
      <c r="K3073" s="31">
        <v>34</v>
      </c>
      <c r="L3073" s="31">
        <v>44</v>
      </c>
      <c r="M3073" s="67">
        <v>2</v>
      </c>
    </row>
    <row r="3074" spans="3:13" x14ac:dyDescent="0.25">
      <c r="C3074" s="111" t="s">
        <v>20</v>
      </c>
      <c r="D3074" s="106" t="s">
        <v>21</v>
      </c>
      <c r="E3074" s="10" t="s">
        <v>22</v>
      </c>
      <c r="F3074" s="11"/>
      <c r="G3074" s="14">
        <v>543</v>
      </c>
      <c r="H3074" s="25">
        <v>430</v>
      </c>
      <c r="I3074" s="4">
        <v>35</v>
      </c>
      <c r="J3074" s="4">
        <v>37</v>
      </c>
      <c r="K3074" s="4">
        <v>15</v>
      </c>
      <c r="L3074" s="4">
        <v>26</v>
      </c>
      <c r="M3074" s="27">
        <v>0</v>
      </c>
    </row>
    <row r="3075" spans="3:13" x14ac:dyDescent="0.25">
      <c r="C3075" s="112"/>
      <c r="D3075" s="107"/>
      <c r="E3075" s="9" t="s">
        <v>23</v>
      </c>
      <c r="F3075" s="12"/>
      <c r="G3075" s="8">
        <v>561</v>
      </c>
      <c r="H3075" s="16">
        <v>410</v>
      </c>
      <c r="I3075" s="1">
        <v>60</v>
      </c>
      <c r="J3075" s="1">
        <v>52</v>
      </c>
      <c r="K3075" s="1">
        <v>19</v>
      </c>
      <c r="L3075" s="1">
        <v>18</v>
      </c>
      <c r="M3075" s="18">
        <v>2</v>
      </c>
    </row>
    <row r="3076" spans="3:13" x14ac:dyDescent="0.25">
      <c r="C3076" s="108" t="s">
        <v>24</v>
      </c>
      <c r="D3076" s="108" t="s">
        <v>25</v>
      </c>
      <c r="E3076" s="10" t="s">
        <v>26</v>
      </c>
      <c r="F3076" s="11"/>
      <c r="G3076" s="14">
        <v>261</v>
      </c>
      <c r="H3076" s="25">
        <v>207</v>
      </c>
      <c r="I3076" s="4">
        <v>16</v>
      </c>
      <c r="J3076" s="4">
        <v>20</v>
      </c>
      <c r="K3076" s="4">
        <v>6</v>
      </c>
      <c r="L3076" s="4">
        <v>12</v>
      </c>
      <c r="M3076" s="27">
        <v>0</v>
      </c>
    </row>
    <row r="3077" spans="3:13" x14ac:dyDescent="0.25">
      <c r="C3077" s="112"/>
      <c r="D3077" s="109"/>
      <c r="E3077" s="9" t="s">
        <v>27</v>
      </c>
      <c r="F3077" s="12"/>
      <c r="G3077" s="8">
        <v>267</v>
      </c>
      <c r="H3077" s="16">
        <v>201</v>
      </c>
      <c r="I3077" s="1">
        <v>26</v>
      </c>
      <c r="J3077" s="1">
        <v>18</v>
      </c>
      <c r="K3077" s="1">
        <v>11</v>
      </c>
      <c r="L3077" s="1">
        <v>10</v>
      </c>
      <c r="M3077" s="18">
        <v>1</v>
      </c>
    </row>
    <row r="3078" spans="3:13" x14ac:dyDescent="0.25">
      <c r="C3078" s="112"/>
      <c r="D3078" s="109"/>
      <c r="E3078" s="9" t="s">
        <v>28</v>
      </c>
      <c r="F3078" s="12"/>
      <c r="G3078" s="8">
        <v>261</v>
      </c>
      <c r="H3078" s="16">
        <v>198</v>
      </c>
      <c r="I3078" s="1">
        <v>21</v>
      </c>
      <c r="J3078" s="1">
        <v>21</v>
      </c>
      <c r="K3078" s="1">
        <v>8</v>
      </c>
      <c r="L3078" s="1">
        <v>12</v>
      </c>
      <c r="M3078" s="18">
        <v>1</v>
      </c>
    </row>
    <row r="3079" spans="3:13" x14ac:dyDescent="0.25">
      <c r="C3079" s="112"/>
      <c r="D3079" s="109"/>
      <c r="E3079" s="9" t="s">
        <v>29</v>
      </c>
      <c r="F3079" s="12"/>
      <c r="G3079" s="8">
        <v>195</v>
      </c>
      <c r="H3079" s="16">
        <v>141</v>
      </c>
      <c r="I3079" s="1">
        <v>21</v>
      </c>
      <c r="J3079" s="1">
        <v>25</v>
      </c>
      <c r="K3079" s="1">
        <v>3</v>
      </c>
      <c r="L3079" s="1">
        <v>5</v>
      </c>
      <c r="M3079" s="18">
        <v>0</v>
      </c>
    </row>
    <row r="3080" spans="3:13" x14ac:dyDescent="0.25">
      <c r="C3080" s="112"/>
      <c r="D3080" s="109"/>
      <c r="E3080" s="9" t="s">
        <v>30</v>
      </c>
      <c r="F3080" s="12"/>
      <c r="G3080" s="8">
        <v>120</v>
      </c>
      <c r="H3080" s="16">
        <v>93</v>
      </c>
      <c r="I3080" s="1">
        <v>11</v>
      </c>
      <c r="J3080" s="1">
        <v>5</v>
      </c>
      <c r="K3080" s="1">
        <v>6</v>
      </c>
      <c r="L3080" s="1">
        <v>5</v>
      </c>
      <c r="M3080" s="18">
        <v>0</v>
      </c>
    </row>
    <row r="3081" spans="3:13" x14ac:dyDescent="0.25">
      <c r="C3081" s="112"/>
      <c r="D3081" s="109"/>
      <c r="E3081" s="9" t="s">
        <v>31</v>
      </c>
      <c r="F3081" s="12"/>
      <c r="G3081" s="8">
        <v>843</v>
      </c>
      <c r="H3081" s="16">
        <v>633</v>
      </c>
      <c r="I3081" s="1">
        <v>79</v>
      </c>
      <c r="J3081" s="1">
        <v>69</v>
      </c>
      <c r="K3081" s="1">
        <v>28</v>
      </c>
      <c r="L3081" s="1">
        <v>32</v>
      </c>
      <c r="M3081" s="18">
        <v>2</v>
      </c>
    </row>
    <row r="3082" spans="3:13" x14ac:dyDescent="0.25">
      <c r="C3082" s="112"/>
      <c r="D3082" s="109"/>
      <c r="E3082" s="9" t="s">
        <v>32</v>
      </c>
      <c r="F3082" s="12"/>
      <c r="G3082" s="8">
        <v>315</v>
      </c>
      <c r="H3082" s="16">
        <v>234</v>
      </c>
      <c r="I3082" s="1">
        <v>32</v>
      </c>
      <c r="J3082" s="1">
        <v>30</v>
      </c>
      <c r="K3082" s="1">
        <v>9</v>
      </c>
      <c r="L3082" s="1">
        <v>10</v>
      </c>
      <c r="M3082" s="18">
        <v>0</v>
      </c>
    </row>
    <row r="3083" spans="3:13" x14ac:dyDescent="0.25">
      <c r="C3083" s="112"/>
      <c r="D3083" s="108" t="s">
        <v>22</v>
      </c>
      <c r="E3083" s="10" t="s">
        <v>26</v>
      </c>
      <c r="F3083" s="11"/>
      <c r="G3083" s="14">
        <v>120</v>
      </c>
      <c r="H3083" s="25">
        <v>100</v>
      </c>
      <c r="I3083" s="4">
        <v>6</v>
      </c>
      <c r="J3083" s="4">
        <v>7</v>
      </c>
      <c r="K3083" s="4">
        <v>2</v>
      </c>
      <c r="L3083" s="4">
        <v>5</v>
      </c>
      <c r="M3083" s="27">
        <v>0</v>
      </c>
    </row>
    <row r="3084" spans="3:13" x14ac:dyDescent="0.25">
      <c r="C3084" s="112"/>
      <c r="D3084" s="109"/>
      <c r="E3084" s="9" t="s">
        <v>27</v>
      </c>
      <c r="F3084" s="12"/>
      <c r="G3084" s="8">
        <v>159</v>
      </c>
      <c r="H3084" s="16">
        <v>119</v>
      </c>
      <c r="I3084" s="1">
        <v>13</v>
      </c>
      <c r="J3084" s="1">
        <v>13</v>
      </c>
      <c r="K3084" s="1">
        <v>6</v>
      </c>
      <c r="L3084" s="1">
        <v>8</v>
      </c>
      <c r="M3084" s="18">
        <v>0</v>
      </c>
    </row>
    <row r="3085" spans="3:13" x14ac:dyDescent="0.25">
      <c r="C3085" s="112"/>
      <c r="D3085" s="109"/>
      <c r="E3085" s="9" t="s">
        <v>28</v>
      </c>
      <c r="F3085" s="12"/>
      <c r="G3085" s="8">
        <v>113</v>
      </c>
      <c r="H3085" s="16">
        <v>90</v>
      </c>
      <c r="I3085" s="1">
        <v>6</v>
      </c>
      <c r="J3085" s="1">
        <v>7</v>
      </c>
      <c r="K3085" s="1">
        <v>3</v>
      </c>
      <c r="L3085" s="1">
        <v>7</v>
      </c>
      <c r="M3085" s="18">
        <v>0</v>
      </c>
    </row>
    <row r="3086" spans="3:13" x14ac:dyDescent="0.25">
      <c r="C3086" s="112"/>
      <c r="D3086" s="109"/>
      <c r="E3086" s="9" t="s">
        <v>29</v>
      </c>
      <c r="F3086" s="12"/>
      <c r="G3086" s="8">
        <v>94</v>
      </c>
      <c r="H3086" s="16">
        <v>77</v>
      </c>
      <c r="I3086" s="1">
        <v>5</v>
      </c>
      <c r="J3086" s="1">
        <v>7</v>
      </c>
      <c r="K3086" s="1">
        <v>1</v>
      </c>
      <c r="L3086" s="1">
        <v>4</v>
      </c>
      <c r="M3086" s="18">
        <v>0</v>
      </c>
    </row>
    <row r="3087" spans="3:13" x14ac:dyDescent="0.25">
      <c r="C3087" s="112"/>
      <c r="D3087" s="109"/>
      <c r="E3087" s="9" t="s">
        <v>30</v>
      </c>
      <c r="F3087" s="12"/>
      <c r="G3087" s="8">
        <v>57</v>
      </c>
      <c r="H3087" s="16">
        <v>44</v>
      </c>
      <c r="I3087" s="1">
        <v>5</v>
      </c>
      <c r="J3087" s="1">
        <v>3</v>
      </c>
      <c r="K3087" s="1">
        <v>3</v>
      </c>
      <c r="L3087" s="1">
        <v>2</v>
      </c>
      <c r="M3087" s="18">
        <v>0</v>
      </c>
    </row>
    <row r="3088" spans="3:13" x14ac:dyDescent="0.25">
      <c r="C3088" s="112"/>
      <c r="D3088" s="109"/>
      <c r="E3088" s="9" t="s">
        <v>31</v>
      </c>
      <c r="F3088" s="12"/>
      <c r="G3088" s="8">
        <v>423</v>
      </c>
      <c r="H3088" s="16">
        <v>330</v>
      </c>
      <c r="I3088" s="1">
        <v>29</v>
      </c>
      <c r="J3088" s="1">
        <v>30</v>
      </c>
      <c r="K3088" s="1">
        <v>13</v>
      </c>
      <c r="L3088" s="1">
        <v>21</v>
      </c>
      <c r="M3088" s="18">
        <v>0</v>
      </c>
    </row>
    <row r="3089" spans="3:13" x14ac:dyDescent="0.25">
      <c r="C3089" s="112"/>
      <c r="D3089" s="109"/>
      <c r="E3089" s="9" t="s">
        <v>32</v>
      </c>
      <c r="F3089" s="12"/>
      <c r="G3089" s="8">
        <v>151</v>
      </c>
      <c r="H3089" s="16">
        <v>121</v>
      </c>
      <c r="I3089" s="1">
        <v>10</v>
      </c>
      <c r="J3089" s="1">
        <v>10</v>
      </c>
      <c r="K3089" s="1">
        <v>4</v>
      </c>
      <c r="L3089" s="1">
        <v>6</v>
      </c>
      <c r="M3089" s="18">
        <v>0</v>
      </c>
    </row>
    <row r="3090" spans="3:13" x14ac:dyDescent="0.25">
      <c r="C3090" s="112"/>
      <c r="D3090" s="108" t="s">
        <v>23</v>
      </c>
      <c r="E3090" s="10" t="s">
        <v>26</v>
      </c>
      <c r="F3090" s="11"/>
      <c r="G3090" s="14">
        <v>141</v>
      </c>
      <c r="H3090" s="25">
        <v>107</v>
      </c>
      <c r="I3090" s="4">
        <v>10</v>
      </c>
      <c r="J3090" s="4">
        <v>13</v>
      </c>
      <c r="K3090" s="4">
        <v>4</v>
      </c>
      <c r="L3090" s="4">
        <v>7</v>
      </c>
      <c r="M3090" s="27">
        <v>0</v>
      </c>
    </row>
    <row r="3091" spans="3:13" x14ac:dyDescent="0.25">
      <c r="C3091" s="112"/>
      <c r="D3091" s="109"/>
      <c r="E3091" s="9" t="s">
        <v>27</v>
      </c>
      <c r="F3091" s="12"/>
      <c r="G3091" s="8">
        <v>108</v>
      </c>
      <c r="H3091" s="16">
        <v>82</v>
      </c>
      <c r="I3091" s="1">
        <v>13</v>
      </c>
      <c r="J3091" s="1">
        <v>5</v>
      </c>
      <c r="K3091" s="1">
        <v>5</v>
      </c>
      <c r="L3091" s="1">
        <v>2</v>
      </c>
      <c r="M3091" s="18">
        <v>1</v>
      </c>
    </row>
    <row r="3092" spans="3:13" x14ac:dyDescent="0.25">
      <c r="C3092" s="112"/>
      <c r="D3092" s="109"/>
      <c r="E3092" s="9" t="s">
        <v>28</v>
      </c>
      <c r="F3092" s="12"/>
      <c r="G3092" s="8">
        <v>148</v>
      </c>
      <c r="H3092" s="16">
        <v>108</v>
      </c>
      <c r="I3092" s="1">
        <v>15</v>
      </c>
      <c r="J3092" s="1">
        <v>14</v>
      </c>
      <c r="K3092" s="1">
        <v>5</v>
      </c>
      <c r="L3092" s="1">
        <v>5</v>
      </c>
      <c r="M3092" s="18">
        <v>1</v>
      </c>
    </row>
    <row r="3093" spans="3:13" x14ac:dyDescent="0.25">
      <c r="C3093" s="112"/>
      <c r="D3093" s="109"/>
      <c r="E3093" s="9" t="s">
        <v>29</v>
      </c>
      <c r="F3093" s="12"/>
      <c r="G3093" s="8">
        <v>101</v>
      </c>
      <c r="H3093" s="16">
        <v>64</v>
      </c>
      <c r="I3093" s="1">
        <v>16</v>
      </c>
      <c r="J3093" s="1">
        <v>18</v>
      </c>
      <c r="K3093" s="1">
        <v>2</v>
      </c>
      <c r="L3093" s="1">
        <v>1</v>
      </c>
      <c r="M3093" s="18">
        <v>0</v>
      </c>
    </row>
    <row r="3094" spans="3:13" x14ac:dyDescent="0.25">
      <c r="C3094" s="112"/>
      <c r="D3094" s="109"/>
      <c r="E3094" s="9" t="s">
        <v>30</v>
      </c>
      <c r="F3094" s="12"/>
      <c r="G3094" s="8">
        <v>63</v>
      </c>
      <c r="H3094" s="16">
        <v>49</v>
      </c>
      <c r="I3094" s="1">
        <v>6</v>
      </c>
      <c r="J3094" s="1">
        <v>2</v>
      </c>
      <c r="K3094" s="1">
        <v>3</v>
      </c>
      <c r="L3094" s="1">
        <v>3</v>
      </c>
      <c r="M3094" s="18">
        <v>0</v>
      </c>
    </row>
    <row r="3095" spans="3:13" x14ac:dyDescent="0.25">
      <c r="C3095" s="112"/>
      <c r="D3095" s="109"/>
      <c r="E3095" s="9" t="s">
        <v>31</v>
      </c>
      <c r="F3095" s="12"/>
      <c r="G3095" s="8">
        <v>420</v>
      </c>
      <c r="H3095" s="16">
        <v>303</v>
      </c>
      <c r="I3095" s="1">
        <v>50</v>
      </c>
      <c r="J3095" s="1">
        <v>39</v>
      </c>
      <c r="K3095" s="1">
        <v>15</v>
      </c>
      <c r="L3095" s="1">
        <v>11</v>
      </c>
      <c r="M3095" s="18">
        <v>2</v>
      </c>
    </row>
    <row r="3096" spans="3:13" x14ac:dyDescent="0.25">
      <c r="C3096" s="112"/>
      <c r="D3096" s="109"/>
      <c r="E3096" s="9" t="s">
        <v>32</v>
      </c>
      <c r="F3096" s="12"/>
      <c r="G3096" s="8">
        <v>164</v>
      </c>
      <c r="H3096" s="16">
        <v>113</v>
      </c>
      <c r="I3096" s="1">
        <v>22</v>
      </c>
      <c r="J3096" s="1">
        <v>20</v>
      </c>
      <c r="K3096" s="1">
        <v>5</v>
      </c>
      <c r="L3096" s="1">
        <v>4</v>
      </c>
      <c r="M3096" s="18">
        <v>0</v>
      </c>
    </row>
    <row r="3097" spans="3:13" ht="25.2" x14ac:dyDescent="0.25">
      <c r="C3097" s="108" t="s">
        <v>33</v>
      </c>
      <c r="D3097" s="108" t="s">
        <v>25</v>
      </c>
      <c r="E3097" s="10" t="s">
        <v>34</v>
      </c>
      <c r="F3097" s="11"/>
      <c r="G3097" s="14">
        <v>93</v>
      </c>
      <c r="H3097" s="25">
        <v>62</v>
      </c>
      <c r="I3097" s="4">
        <v>10</v>
      </c>
      <c r="J3097" s="4">
        <v>7</v>
      </c>
      <c r="K3097" s="4">
        <v>5</v>
      </c>
      <c r="L3097" s="4">
        <v>8</v>
      </c>
      <c r="M3097" s="27">
        <v>1</v>
      </c>
    </row>
    <row r="3098" spans="3:13" ht="25.2" x14ac:dyDescent="0.25">
      <c r="C3098" s="112"/>
      <c r="D3098" s="109"/>
      <c r="E3098" s="9" t="s">
        <v>35</v>
      </c>
      <c r="F3098" s="12"/>
      <c r="G3098" s="8">
        <v>623</v>
      </c>
      <c r="H3098" s="16">
        <v>523</v>
      </c>
      <c r="I3098" s="1">
        <v>35</v>
      </c>
      <c r="J3098" s="1">
        <v>36</v>
      </c>
      <c r="K3098" s="1">
        <v>11</v>
      </c>
      <c r="L3098" s="1">
        <v>17</v>
      </c>
      <c r="M3098" s="18">
        <v>1</v>
      </c>
    </row>
    <row r="3099" spans="3:13" ht="25.2" x14ac:dyDescent="0.25">
      <c r="C3099" s="112"/>
      <c r="D3099" s="109"/>
      <c r="E3099" s="9" t="s">
        <v>36</v>
      </c>
      <c r="F3099" s="12"/>
      <c r="G3099" s="8">
        <v>207</v>
      </c>
      <c r="H3099" s="16">
        <v>133</v>
      </c>
      <c r="I3099" s="1">
        <v>25</v>
      </c>
      <c r="J3099" s="1">
        <v>28</v>
      </c>
      <c r="K3099" s="1">
        <v>11</v>
      </c>
      <c r="L3099" s="1">
        <v>10</v>
      </c>
      <c r="M3099" s="18">
        <v>0</v>
      </c>
    </row>
    <row r="3100" spans="3:13" ht="25.2" x14ac:dyDescent="0.25">
      <c r="C3100" s="112"/>
      <c r="D3100" s="109"/>
      <c r="E3100" s="9" t="s">
        <v>37</v>
      </c>
      <c r="F3100" s="12"/>
      <c r="G3100" s="8">
        <v>178</v>
      </c>
      <c r="H3100" s="16">
        <v>120</v>
      </c>
      <c r="I3100" s="1">
        <v>25</v>
      </c>
      <c r="J3100" s="1">
        <v>17</v>
      </c>
      <c r="K3100" s="1">
        <v>7</v>
      </c>
      <c r="L3100" s="1">
        <v>9</v>
      </c>
      <c r="M3100" s="18">
        <v>0</v>
      </c>
    </row>
    <row r="3101" spans="3:13" x14ac:dyDescent="0.25">
      <c r="C3101" s="112"/>
      <c r="D3101" s="109"/>
      <c r="E3101" s="9" t="s">
        <v>38</v>
      </c>
      <c r="F3101" s="12"/>
      <c r="G3101" s="13">
        <v>3</v>
      </c>
      <c r="H3101" s="24">
        <v>2</v>
      </c>
      <c r="I3101" s="3">
        <v>0</v>
      </c>
      <c r="J3101" s="3">
        <v>1</v>
      </c>
      <c r="K3101" s="3">
        <v>0</v>
      </c>
      <c r="L3101" s="3">
        <v>0</v>
      </c>
      <c r="M3101" s="26">
        <v>0</v>
      </c>
    </row>
    <row r="3102" spans="3:13" ht="25.2" x14ac:dyDescent="0.25">
      <c r="C3102" s="112"/>
      <c r="D3102" s="108" t="s">
        <v>22</v>
      </c>
      <c r="E3102" s="10" t="s">
        <v>34</v>
      </c>
      <c r="F3102" s="11"/>
      <c r="G3102" s="40">
        <v>48</v>
      </c>
      <c r="H3102" s="44">
        <v>29</v>
      </c>
      <c r="I3102" s="19">
        <v>6</v>
      </c>
      <c r="J3102" s="19">
        <v>4</v>
      </c>
      <c r="K3102" s="19">
        <v>3</v>
      </c>
      <c r="L3102" s="19">
        <v>6</v>
      </c>
      <c r="M3102" s="45">
        <v>0</v>
      </c>
    </row>
    <row r="3103" spans="3:13" ht="25.2" x14ac:dyDescent="0.25">
      <c r="C3103" s="112"/>
      <c r="D3103" s="109"/>
      <c r="E3103" s="9" t="s">
        <v>35</v>
      </c>
      <c r="F3103" s="12"/>
      <c r="G3103" s="8">
        <v>365</v>
      </c>
      <c r="H3103" s="16">
        <v>307</v>
      </c>
      <c r="I3103" s="1">
        <v>19</v>
      </c>
      <c r="J3103" s="1">
        <v>19</v>
      </c>
      <c r="K3103" s="1">
        <v>6</v>
      </c>
      <c r="L3103" s="1">
        <v>14</v>
      </c>
      <c r="M3103" s="18">
        <v>0</v>
      </c>
    </row>
    <row r="3104" spans="3:13" ht="25.2" x14ac:dyDescent="0.25">
      <c r="C3104" s="112"/>
      <c r="D3104" s="109"/>
      <c r="E3104" s="9" t="s">
        <v>36</v>
      </c>
      <c r="F3104" s="12"/>
      <c r="G3104" s="8">
        <v>80</v>
      </c>
      <c r="H3104" s="16">
        <v>60</v>
      </c>
      <c r="I3104" s="1">
        <v>6</v>
      </c>
      <c r="J3104" s="1">
        <v>10</v>
      </c>
      <c r="K3104" s="1">
        <v>2</v>
      </c>
      <c r="L3104" s="1">
        <v>2</v>
      </c>
      <c r="M3104" s="18">
        <v>0</v>
      </c>
    </row>
    <row r="3105" spans="3:13" ht="25.2" x14ac:dyDescent="0.25">
      <c r="C3105" s="112"/>
      <c r="D3105" s="109"/>
      <c r="E3105" s="9" t="s">
        <v>37</v>
      </c>
      <c r="F3105" s="12"/>
      <c r="G3105" s="13">
        <v>49</v>
      </c>
      <c r="H3105" s="24">
        <v>33</v>
      </c>
      <c r="I3105" s="3">
        <v>4</v>
      </c>
      <c r="J3105" s="3">
        <v>4</v>
      </c>
      <c r="K3105" s="3">
        <v>4</v>
      </c>
      <c r="L3105" s="3">
        <v>4</v>
      </c>
      <c r="M3105" s="26">
        <v>0</v>
      </c>
    </row>
    <row r="3106" spans="3:13" x14ac:dyDescent="0.25">
      <c r="C3106" s="112"/>
      <c r="D3106" s="109"/>
      <c r="E3106" s="9" t="s">
        <v>38</v>
      </c>
      <c r="F3106" s="12"/>
      <c r="G3106" s="13">
        <v>1</v>
      </c>
      <c r="H3106" s="24">
        <v>1</v>
      </c>
      <c r="I3106" s="3">
        <v>0</v>
      </c>
      <c r="J3106" s="3">
        <v>0</v>
      </c>
      <c r="K3106" s="3">
        <v>0</v>
      </c>
      <c r="L3106" s="3">
        <v>0</v>
      </c>
      <c r="M3106" s="26">
        <v>0</v>
      </c>
    </row>
    <row r="3107" spans="3:13" ht="25.2" x14ac:dyDescent="0.25">
      <c r="C3107" s="112"/>
      <c r="D3107" s="108" t="s">
        <v>23</v>
      </c>
      <c r="E3107" s="10" t="s">
        <v>34</v>
      </c>
      <c r="F3107" s="11"/>
      <c r="G3107" s="40">
        <v>45</v>
      </c>
      <c r="H3107" s="44">
        <v>33</v>
      </c>
      <c r="I3107" s="19">
        <v>4</v>
      </c>
      <c r="J3107" s="19">
        <v>3</v>
      </c>
      <c r="K3107" s="19">
        <v>2</v>
      </c>
      <c r="L3107" s="19">
        <v>2</v>
      </c>
      <c r="M3107" s="45">
        <v>1</v>
      </c>
    </row>
    <row r="3108" spans="3:13" ht="25.2" x14ac:dyDescent="0.25">
      <c r="C3108" s="112"/>
      <c r="D3108" s="109"/>
      <c r="E3108" s="9" t="s">
        <v>35</v>
      </c>
      <c r="F3108" s="12"/>
      <c r="G3108" s="8">
        <v>258</v>
      </c>
      <c r="H3108" s="16">
        <v>216</v>
      </c>
      <c r="I3108" s="1">
        <v>16</v>
      </c>
      <c r="J3108" s="1">
        <v>17</v>
      </c>
      <c r="K3108" s="1">
        <v>5</v>
      </c>
      <c r="L3108" s="1">
        <v>3</v>
      </c>
      <c r="M3108" s="18">
        <v>1</v>
      </c>
    </row>
    <row r="3109" spans="3:13" ht="25.2" x14ac:dyDescent="0.25">
      <c r="C3109" s="112"/>
      <c r="D3109" s="109"/>
      <c r="E3109" s="9" t="s">
        <v>36</v>
      </c>
      <c r="F3109" s="12"/>
      <c r="G3109" s="8">
        <v>127</v>
      </c>
      <c r="H3109" s="16">
        <v>73</v>
      </c>
      <c r="I3109" s="1">
        <v>19</v>
      </c>
      <c r="J3109" s="1">
        <v>18</v>
      </c>
      <c r="K3109" s="1">
        <v>9</v>
      </c>
      <c r="L3109" s="1">
        <v>8</v>
      </c>
      <c r="M3109" s="18">
        <v>0</v>
      </c>
    </row>
    <row r="3110" spans="3:13" ht="25.2" x14ac:dyDescent="0.25">
      <c r="C3110" s="112"/>
      <c r="D3110" s="109"/>
      <c r="E3110" s="9" t="s">
        <v>37</v>
      </c>
      <c r="F3110" s="12"/>
      <c r="G3110" s="8">
        <v>129</v>
      </c>
      <c r="H3110" s="16">
        <v>87</v>
      </c>
      <c r="I3110" s="1">
        <v>21</v>
      </c>
      <c r="J3110" s="1">
        <v>13</v>
      </c>
      <c r="K3110" s="1">
        <v>3</v>
      </c>
      <c r="L3110" s="1">
        <v>5</v>
      </c>
      <c r="M3110" s="18">
        <v>0</v>
      </c>
    </row>
    <row r="3111" spans="3:13" x14ac:dyDescent="0.25">
      <c r="C3111" s="112"/>
      <c r="D3111" s="109"/>
      <c r="E3111" s="9" t="s">
        <v>38</v>
      </c>
      <c r="F3111" s="12"/>
      <c r="G3111" s="13">
        <v>2</v>
      </c>
      <c r="H3111" s="24">
        <v>1</v>
      </c>
      <c r="I3111" s="3">
        <v>0</v>
      </c>
      <c r="J3111" s="3">
        <v>1</v>
      </c>
      <c r="K3111" s="3">
        <v>0</v>
      </c>
      <c r="L3111" s="3">
        <v>0</v>
      </c>
      <c r="M3111" s="26">
        <v>0</v>
      </c>
    </row>
    <row r="3112" spans="3:13" ht="25.2" x14ac:dyDescent="0.25">
      <c r="C3112" s="108" t="s">
        <v>39</v>
      </c>
      <c r="D3112" s="108" t="s">
        <v>25</v>
      </c>
      <c r="E3112" s="10" t="s">
        <v>40</v>
      </c>
      <c r="F3112" s="11"/>
      <c r="G3112" s="14">
        <v>320</v>
      </c>
      <c r="H3112" s="25">
        <v>176</v>
      </c>
      <c r="I3112" s="4">
        <v>53</v>
      </c>
      <c r="J3112" s="4">
        <v>48</v>
      </c>
      <c r="K3112" s="4">
        <v>19</v>
      </c>
      <c r="L3112" s="4">
        <v>23</v>
      </c>
      <c r="M3112" s="27">
        <v>1</v>
      </c>
    </row>
    <row r="3113" spans="3:13" ht="25.2" x14ac:dyDescent="0.25">
      <c r="C3113" s="112"/>
      <c r="D3113" s="109"/>
      <c r="E3113" s="9" t="s">
        <v>41</v>
      </c>
      <c r="F3113" s="12"/>
      <c r="G3113" s="8">
        <v>604</v>
      </c>
      <c r="H3113" s="16">
        <v>510</v>
      </c>
      <c r="I3113" s="1">
        <v>33</v>
      </c>
      <c r="J3113" s="1">
        <v>33</v>
      </c>
      <c r="K3113" s="1">
        <v>10</v>
      </c>
      <c r="L3113" s="1">
        <v>17</v>
      </c>
      <c r="M3113" s="18">
        <v>1</v>
      </c>
    </row>
    <row r="3114" spans="3:13" x14ac:dyDescent="0.25">
      <c r="C3114" s="112"/>
      <c r="D3114" s="109"/>
      <c r="E3114" s="9" t="s">
        <v>42</v>
      </c>
      <c r="F3114" s="12"/>
      <c r="G3114" s="13">
        <v>20</v>
      </c>
      <c r="H3114" s="24">
        <v>20</v>
      </c>
      <c r="I3114" s="3">
        <v>0</v>
      </c>
      <c r="J3114" s="3">
        <v>0</v>
      </c>
      <c r="K3114" s="3">
        <v>0</v>
      </c>
      <c r="L3114" s="3">
        <v>0</v>
      </c>
      <c r="M3114" s="26">
        <v>0</v>
      </c>
    </row>
    <row r="3115" spans="3:13" x14ac:dyDescent="0.25">
      <c r="C3115" s="112"/>
      <c r="D3115" s="109"/>
      <c r="E3115" s="9" t="s">
        <v>43</v>
      </c>
      <c r="F3115" s="12"/>
      <c r="G3115" s="8">
        <v>162</v>
      </c>
      <c r="H3115" s="16">
        <v>148</v>
      </c>
      <c r="I3115" s="1">
        <v>6</v>
      </c>
      <c r="J3115" s="1">
        <v>3</v>
      </c>
      <c r="K3115" s="1">
        <v>2</v>
      </c>
      <c r="L3115" s="1">
        <v>3</v>
      </c>
      <c r="M3115" s="18">
        <v>0</v>
      </c>
    </row>
    <row r="3116" spans="3:13" x14ac:dyDescent="0.25">
      <c r="C3116" s="112"/>
      <c r="D3116" s="109"/>
      <c r="E3116" s="9" t="s">
        <v>44</v>
      </c>
      <c r="F3116" s="12"/>
      <c r="G3116" s="8">
        <v>50</v>
      </c>
      <c r="H3116" s="16">
        <v>45</v>
      </c>
      <c r="I3116" s="1">
        <v>1</v>
      </c>
      <c r="J3116" s="1">
        <v>3</v>
      </c>
      <c r="K3116" s="1">
        <v>1</v>
      </c>
      <c r="L3116" s="1">
        <v>0</v>
      </c>
      <c r="M3116" s="18">
        <v>0</v>
      </c>
    </row>
    <row r="3117" spans="3:13" ht="25.2" x14ac:dyDescent="0.25">
      <c r="C3117" s="112"/>
      <c r="D3117" s="109"/>
      <c r="E3117" s="9" t="s">
        <v>45</v>
      </c>
      <c r="F3117" s="12"/>
      <c r="G3117" s="8">
        <v>53</v>
      </c>
      <c r="H3117" s="16">
        <v>46</v>
      </c>
      <c r="I3117" s="1">
        <v>3</v>
      </c>
      <c r="J3117" s="1">
        <v>2</v>
      </c>
      <c r="K3117" s="1">
        <v>1</v>
      </c>
      <c r="L3117" s="1">
        <v>1</v>
      </c>
      <c r="M3117" s="18">
        <v>0</v>
      </c>
    </row>
    <row r="3118" spans="3:13" x14ac:dyDescent="0.25">
      <c r="C3118" s="112"/>
      <c r="D3118" s="109"/>
      <c r="E3118" s="9" t="s">
        <v>38</v>
      </c>
      <c r="F3118" s="12"/>
      <c r="G3118" s="13">
        <v>37</v>
      </c>
      <c r="H3118" s="24">
        <v>28</v>
      </c>
      <c r="I3118" s="3">
        <v>3</v>
      </c>
      <c r="J3118" s="3">
        <v>4</v>
      </c>
      <c r="K3118" s="3">
        <v>2</v>
      </c>
      <c r="L3118" s="3">
        <v>0</v>
      </c>
      <c r="M3118" s="26">
        <v>0</v>
      </c>
    </row>
    <row r="3119" spans="3:13" ht="25.2" x14ac:dyDescent="0.25">
      <c r="C3119" s="112"/>
      <c r="D3119" s="108" t="s">
        <v>22</v>
      </c>
      <c r="E3119" s="10" t="s">
        <v>40</v>
      </c>
      <c r="F3119" s="11"/>
      <c r="G3119" s="14">
        <v>118</v>
      </c>
      <c r="H3119" s="25">
        <v>70</v>
      </c>
      <c r="I3119" s="4">
        <v>13</v>
      </c>
      <c r="J3119" s="4">
        <v>17</v>
      </c>
      <c r="K3119" s="4">
        <v>8</v>
      </c>
      <c r="L3119" s="4">
        <v>10</v>
      </c>
      <c r="M3119" s="27">
        <v>0</v>
      </c>
    </row>
    <row r="3120" spans="3:13" ht="25.2" x14ac:dyDescent="0.25">
      <c r="C3120" s="112"/>
      <c r="D3120" s="109"/>
      <c r="E3120" s="9" t="s">
        <v>41</v>
      </c>
      <c r="F3120" s="12"/>
      <c r="G3120" s="8">
        <v>351</v>
      </c>
      <c r="H3120" s="16">
        <v>299</v>
      </c>
      <c r="I3120" s="1">
        <v>16</v>
      </c>
      <c r="J3120" s="1">
        <v>17</v>
      </c>
      <c r="K3120" s="1">
        <v>5</v>
      </c>
      <c r="L3120" s="1">
        <v>14</v>
      </c>
      <c r="M3120" s="18">
        <v>0</v>
      </c>
    </row>
    <row r="3121" spans="3:13" x14ac:dyDescent="0.25">
      <c r="C3121" s="112"/>
      <c r="D3121" s="109"/>
      <c r="E3121" s="9" t="s">
        <v>42</v>
      </c>
      <c r="F3121" s="12"/>
      <c r="G3121" s="13">
        <v>9</v>
      </c>
      <c r="H3121" s="24">
        <v>9</v>
      </c>
      <c r="I3121" s="3">
        <v>0</v>
      </c>
      <c r="J3121" s="3">
        <v>0</v>
      </c>
      <c r="K3121" s="3">
        <v>0</v>
      </c>
      <c r="L3121" s="3">
        <v>0</v>
      </c>
      <c r="M3121" s="26">
        <v>0</v>
      </c>
    </row>
    <row r="3122" spans="3:13" x14ac:dyDescent="0.25">
      <c r="C3122" s="112"/>
      <c r="D3122" s="109"/>
      <c r="E3122" s="9" t="s">
        <v>43</v>
      </c>
      <c r="F3122" s="12"/>
      <c r="G3122" s="8">
        <v>64</v>
      </c>
      <c r="H3122" s="16">
        <v>61</v>
      </c>
      <c r="I3122" s="1">
        <v>2</v>
      </c>
      <c r="J3122" s="1">
        <v>0</v>
      </c>
      <c r="K3122" s="1">
        <v>0</v>
      </c>
      <c r="L3122" s="1">
        <v>1</v>
      </c>
      <c r="M3122" s="18">
        <v>0</v>
      </c>
    </row>
    <row r="3123" spans="3:13" x14ac:dyDescent="0.25">
      <c r="C3123" s="112"/>
      <c r="D3123" s="109"/>
      <c r="E3123" s="9" t="s">
        <v>44</v>
      </c>
      <c r="F3123" s="12"/>
      <c r="G3123" s="13">
        <v>19</v>
      </c>
      <c r="H3123" s="24">
        <v>19</v>
      </c>
      <c r="I3123" s="3">
        <v>0</v>
      </c>
      <c r="J3123" s="3">
        <v>0</v>
      </c>
      <c r="K3123" s="3">
        <v>0</v>
      </c>
      <c r="L3123" s="3">
        <v>0</v>
      </c>
      <c r="M3123" s="26">
        <v>0</v>
      </c>
    </row>
    <row r="3124" spans="3:13" ht="25.2" x14ac:dyDescent="0.25">
      <c r="C3124" s="112"/>
      <c r="D3124" s="109"/>
      <c r="E3124" s="9" t="s">
        <v>45</v>
      </c>
      <c r="F3124" s="12"/>
      <c r="G3124" s="13">
        <v>30</v>
      </c>
      <c r="H3124" s="24">
        <v>25</v>
      </c>
      <c r="I3124" s="3">
        <v>3</v>
      </c>
      <c r="J3124" s="3">
        <v>1</v>
      </c>
      <c r="K3124" s="3">
        <v>0</v>
      </c>
      <c r="L3124" s="3">
        <v>1</v>
      </c>
      <c r="M3124" s="26">
        <v>0</v>
      </c>
    </row>
    <row r="3125" spans="3:13" x14ac:dyDescent="0.25">
      <c r="C3125" s="112"/>
      <c r="D3125" s="109"/>
      <c r="E3125" s="9" t="s">
        <v>38</v>
      </c>
      <c r="F3125" s="12"/>
      <c r="G3125" s="13">
        <v>23</v>
      </c>
      <c r="H3125" s="24">
        <v>16</v>
      </c>
      <c r="I3125" s="3">
        <v>3</v>
      </c>
      <c r="J3125" s="3">
        <v>2</v>
      </c>
      <c r="K3125" s="3">
        <v>2</v>
      </c>
      <c r="L3125" s="3">
        <v>0</v>
      </c>
      <c r="M3125" s="26">
        <v>0</v>
      </c>
    </row>
    <row r="3126" spans="3:13" ht="25.2" x14ac:dyDescent="0.25">
      <c r="C3126" s="112"/>
      <c r="D3126" s="108" t="s">
        <v>23</v>
      </c>
      <c r="E3126" s="10" t="s">
        <v>40</v>
      </c>
      <c r="F3126" s="11"/>
      <c r="G3126" s="14">
        <v>202</v>
      </c>
      <c r="H3126" s="25">
        <v>106</v>
      </c>
      <c r="I3126" s="4">
        <v>40</v>
      </c>
      <c r="J3126" s="4">
        <v>31</v>
      </c>
      <c r="K3126" s="4">
        <v>11</v>
      </c>
      <c r="L3126" s="4">
        <v>13</v>
      </c>
      <c r="M3126" s="27">
        <v>1</v>
      </c>
    </row>
    <row r="3127" spans="3:13" ht="25.2" x14ac:dyDescent="0.25">
      <c r="C3127" s="112"/>
      <c r="D3127" s="109"/>
      <c r="E3127" s="9" t="s">
        <v>41</v>
      </c>
      <c r="F3127" s="12"/>
      <c r="G3127" s="8">
        <v>253</v>
      </c>
      <c r="H3127" s="16">
        <v>211</v>
      </c>
      <c r="I3127" s="1">
        <v>17</v>
      </c>
      <c r="J3127" s="1">
        <v>16</v>
      </c>
      <c r="K3127" s="1">
        <v>5</v>
      </c>
      <c r="L3127" s="1">
        <v>3</v>
      </c>
      <c r="M3127" s="18">
        <v>1</v>
      </c>
    </row>
    <row r="3128" spans="3:13" x14ac:dyDescent="0.25">
      <c r="C3128" s="112"/>
      <c r="D3128" s="109"/>
      <c r="E3128" s="9" t="s">
        <v>42</v>
      </c>
      <c r="F3128" s="12"/>
      <c r="G3128" s="13">
        <v>11</v>
      </c>
      <c r="H3128" s="24">
        <v>11</v>
      </c>
      <c r="I3128" s="3">
        <v>0</v>
      </c>
      <c r="J3128" s="3">
        <v>0</v>
      </c>
      <c r="K3128" s="3">
        <v>0</v>
      </c>
      <c r="L3128" s="3">
        <v>0</v>
      </c>
      <c r="M3128" s="26">
        <v>0</v>
      </c>
    </row>
    <row r="3129" spans="3:13" x14ac:dyDescent="0.25">
      <c r="C3129" s="112"/>
      <c r="D3129" s="109"/>
      <c r="E3129" s="9" t="s">
        <v>43</v>
      </c>
      <c r="F3129" s="12"/>
      <c r="G3129" s="8">
        <v>98</v>
      </c>
      <c r="H3129" s="16">
        <v>87</v>
      </c>
      <c r="I3129" s="1">
        <v>4</v>
      </c>
      <c r="J3129" s="1">
        <v>3</v>
      </c>
      <c r="K3129" s="1">
        <v>2</v>
      </c>
      <c r="L3129" s="1">
        <v>2</v>
      </c>
      <c r="M3129" s="18">
        <v>0</v>
      </c>
    </row>
    <row r="3130" spans="3:13" x14ac:dyDescent="0.25">
      <c r="C3130" s="112"/>
      <c r="D3130" s="109"/>
      <c r="E3130" s="9" t="s">
        <v>44</v>
      </c>
      <c r="F3130" s="12"/>
      <c r="G3130" s="13">
        <v>31</v>
      </c>
      <c r="H3130" s="24">
        <v>26</v>
      </c>
      <c r="I3130" s="3">
        <v>1</v>
      </c>
      <c r="J3130" s="3">
        <v>3</v>
      </c>
      <c r="K3130" s="3">
        <v>1</v>
      </c>
      <c r="L3130" s="3">
        <v>0</v>
      </c>
      <c r="M3130" s="26">
        <v>0</v>
      </c>
    </row>
    <row r="3131" spans="3:13" ht="25.2" x14ac:dyDescent="0.25">
      <c r="C3131" s="112"/>
      <c r="D3131" s="109"/>
      <c r="E3131" s="9" t="s">
        <v>45</v>
      </c>
      <c r="F3131" s="12"/>
      <c r="G3131" s="13">
        <v>23</v>
      </c>
      <c r="H3131" s="24">
        <v>21</v>
      </c>
      <c r="I3131" s="3">
        <v>0</v>
      </c>
      <c r="J3131" s="3">
        <v>1</v>
      </c>
      <c r="K3131" s="3">
        <v>1</v>
      </c>
      <c r="L3131" s="3">
        <v>0</v>
      </c>
      <c r="M3131" s="26">
        <v>0</v>
      </c>
    </row>
    <row r="3132" spans="3:13" x14ac:dyDescent="0.25">
      <c r="C3132" s="112"/>
      <c r="D3132" s="109"/>
      <c r="E3132" s="9" t="s">
        <v>38</v>
      </c>
      <c r="F3132" s="12"/>
      <c r="G3132" s="13">
        <v>14</v>
      </c>
      <c r="H3132" s="24">
        <v>12</v>
      </c>
      <c r="I3132" s="3">
        <v>0</v>
      </c>
      <c r="J3132" s="3">
        <v>2</v>
      </c>
      <c r="K3132" s="3">
        <v>0</v>
      </c>
      <c r="L3132" s="3">
        <v>0</v>
      </c>
      <c r="M3132" s="26">
        <v>0</v>
      </c>
    </row>
    <row r="3133" spans="3:13" x14ac:dyDescent="0.25">
      <c r="C3133" s="108" t="s">
        <v>46</v>
      </c>
      <c r="D3133" s="106" t="s">
        <v>21</v>
      </c>
      <c r="E3133" s="10" t="s">
        <v>47</v>
      </c>
      <c r="F3133" s="11"/>
      <c r="G3133" s="14">
        <v>815</v>
      </c>
      <c r="H3133" s="25">
        <v>641</v>
      </c>
      <c r="I3133" s="4">
        <v>67</v>
      </c>
      <c r="J3133" s="4">
        <v>59</v>
      </c>
      <c r="K3133" s="4">
        <v>23</v>
      </c>
      <c r="L3133" s="4">
        <v>24</v>
      </c>
      <c r="M3133" s="27">
        <v>1</v>
      </c>
    </row>
    <row r="3134" spans="3:13" ht="25.2" x14ac:dyDescent="0.25">
      <c r="C3134" s="112"/>
      <c r="D3134" s="107"/>
      <c r="E3134" s="9" t="s">
        <v>48</v>
      </c>
      <c r="F3134" s="12"/>
      <c r="G3134" s="8">
        <v>86</v>
      </c>
      <c r="H3134" s="16">
        <v>60</v>
      </c>
      <c r="I3134" s="1">
        <v>10</v>
      </c>
      <c r="J3134" s="1">
        <v>6</v>
      </c>
      <c r="K3134" s="1">
        <v>5</v>
      </c>
      <c r="L3134" s="1">
        <v>5</v>
      </c>
      <c r="M3134" s="18">
        <v>0</v>
      </c>
    </row>
    <row r="3135" spans="3:13" x14ac:dyDescent="0.25">
      <c r="C3135" s="112"/>
      <c r="D3135" s="107"/>
      <c r="E3135" s="9" t="s">
        <v>49</v>
      </c>
      <c r="F3135" s="12"/>
      <c r="G3135" s="13">
        <v>46</v>
      </c>
      <c r="H3135" s="24">
        <v>31</v>
      </c>
      <c r="I3135" s="3">
        <v>4</v>
      </c>
      <c r="J3135" s="3">
        <v>4</v>
      </c>
      <c r="K3135" s="3">
        <v>1</v>
      </c>
      <c r="L3135" s="3">
        <v>6</v>
      </c>
      <c r="M3135" s="26">
        <v>0</v>
      </c>
    </row>
    <row r="3136" spans="3:13" ht="25.2" x14ac:dyDescent="0.25">
      <c r="C3136" s="112"/>
      <c r="D3136" s="107"/>
      <c r="E3136" s="9" t="s">
        <v>50</v>
      </c>
      <c r="F3136" s="12"/>
      <c r="G3136" s="8">
        <v>95</v>
      </c>
      <c r="H3136" s="16">
        <v>60</v>
      </c>
      <c r="I3136" s="1">
        <v>13</v>
      </c>
      <c r="J3136" s="1">
        <v>8</v>
      </c>
      <c r="K3136" s="1">
        <v>5</v>
      </c>
      <c r="L3136" s="1">
        <v>8</v>
      </c>
      <c r="M3136" s="18">
        <v>1</v>
      </c>
    </row>
    <row r="3137" spans="2:13" ht="25.2" x14ac:dyDescent="0.25">
      <c r="C3137" s="112"/>
      <c r="D3137" s="107"/>
      <c r="E3137" s="9" t="s">
        <v>51</v>
      </c>
      <c r="F3137" s="12"/>
      <c r="G3137" s="13">
        <v>30</v>
      </c>
      <c r="H3137" s="24">
        <v>21</v>
      </c>
      <c r="I3137" s="3">
        <v>1</v>
      </c>
      <c r="J3137" s="3">
        <v>8</v>
      </c>
      <c r="K3137" s="3">
        <v>0</v>
      </c>
      <c r="L3137" s="3">
        <v>0</v>
      </c>
      <c r="M3137" s="26">
        <v>0</v>
      </c>
    </row>
    <row r="3138" spans="2:13" x14ac:dyDescent="0.25">
      <c r="C3138" s="112"/>
      <c r="D3138" s="107"/>
      <c r="E3138" s="9" t="s">
        <v>52</v>
      </c>
      <c r="F3138" s="12"/>
      <c r="G3138" s="13">
        <v>8</v>
      </c>
      <c r="H3138" s="24">
        <v>8</v>
      </c>
      <c r="I3138" s="3">
        <v>0</v>
      </c>
      <c r="J3138" s="3">
        <v>0</v>
      </c>
      <c r="K3138" s="3">
        <v>0</v>
      </c>
      <c r="L3138" s="3">
        <v>0</v>
      </c>
      <c r="M3138" s="26">
        <v>0</v>
      </c>
    </row>
    <row r="3139" spans="2:13" x14ac:dyDescent="0.25">
      <c r="C3139" s="112"/>
      <c r="D3139" s="107"/>
      <c r="E3139" s="9" t="s">
        <v>53</v>
      </c>
      <c r="F3139" s="12"/>
      <c r="G3139" s="13">
        <v>23</v>
      </c>
      <c r="H3139" s="24">
        <v>18</v>
      </c>
      <c r="I3139" s="3">
        <v>0</v>
      </c>
      <c r="J3139" s="3">
        <v>4</v>
      </c>
      <c r="K3139" s="3">
        <v>0</v>
      </c>
      <c r="L3139" s="3">
        <v>1</v>
      </c>
      <c r="M3139" s="26">
        <v>0</v>
      </c>
    </row>
    <row r="3140" spans="2:13" x14ac:dyDescent="0.25">
      <c r="C3140" s="112"/>
      <c r="D3140" s="107"/>
      <c r="E3140" s="9" t="s">
        <v>38</v>
      </c>
      <c r="F3140" s="12"/>
      <c r="G3140" s="13">
        <v>1</v>
      </c>
      <c r="H3140" s="24">
        <v>1</v>
      </c>
      <c r="I3140" s="3">
        <v>0</v>
      </c>
      <c r="J3140" s="3">
        <v>0</v>
      </c>
      <c r="K3140" s="3">
        <v>0</v>
      </c>
      <c r="L3140" s="3">
        <v>0</v>
      </c>
      <c r="M3140" s="26">
        <v>0</v>
      </c>
    </row>
    <row r="3141" spans="2:13" x14ac:dyDescent="0.25">
      <c r="C3141" s="112"/>
      <c r="D3141" s="107"/>
      <c r="E3141" s="9" t="s">
        <v>54</v>
      </c>
      <c r="F3141" s="12"/>
      <c r="G3141" s="8">
        <v>901</v>
      </c>
      <c r="H3141" s="16">
        <v>701</v>
      </c>
      <c r="I3141" s="1">
        <v>77</v>
      </c>
      <c r="J3141" s="1">
        <v>65</v>
      </c>
      <c r="K3141" s="1">
        <v>28</v>
      </c>
      <c r="L3141" s="1">
        <v>29</v>
      </c>
      <c r="M3141" s="18">
        <v>1</v>
      </c>
    </row>
    <row r="3142" spans="2:13" x14ac:dyDescent="0.25">
      <c r="C3142" s="112"/>
      <c r="D3142" s="107"/>
      <c r="E3142" s="9" t="s">
        <v>55</v>
      </c>
      <c r="F3142" s="12"/>
      <c r="G3142" s="8">
        <v>171</v>
      </c>
      <c r="H3142" s="16">
        <v>112</v>
      </c>
      <c r="I3142" s="1">
        <v>18</v>
      </c>
      <c r="J3142" s="1">
        <v>20</v>
      </c>
      <c r="K3142" s="1">
        <v>6</v>
      </c>
      <c r="L3142" s="1">
        <v>14</v>
      </c>
      <c r="M3142" s="18">
        <v>1</v>
      </c>
    </row>
    <row r="3143" spans="2:13" x14ac:dyDescent="0.25">
      <c r="C3143" s="108" t="s">
        <v>56</v>
      </c>
      <c r="D3143" s="106" t="s">
        <v>21</v>
      </c>
      <c r="E3143" s="10" t="s">
        <v>57</v>
      </c>
      <c r="F3143" s="11"/>
      <c r="G3143" s="14">
        <v>465</v>
      </c>
      <c r="H3143" s="25">
        <v>351</v>
      </c>
      <c r="I3143" s="4">
        <v>42</v>
      </c>
      <c r="J3143" s="4">
        <v>33</v>
      </c>
      <c r="K3143" s="4">
        <v>18</v>
      </c>
      <c r="L3143" s="4">
        <v>21</v>
      </c>
      <c r="M3143" s="27">
        <v>0</v>
      </c>
    </row>
    <row r="3144" spans="2:13" x14ac:dyDescent="0.25">
      <c r="C3144" s="112"/>
      <c r="D3144" s="107"/>
      <c r="E3144" s="9" t="s">
        <v>58</v>
      </c>
      <c r="F3144" s="12"/>
      <c r="G3144" s="8">
        <v>396</v>
      </c>
      <c r="H3144" s="16">
        <v>302</v>
      </c>
      <c r="I3144" s="1">
        <v>35</v>
      </c>
      <c r="J3144" s="1">
        <v>36</v>
      </c>
      <c r="K3144" s="1">
        <v>8</v>
      </c>
      <c r="L3144" s="1">
        <v>13</v>
      </c>
      <c r="M3144" s="18">
        <v>2</v>
      </c>
    </row>
    <row r="3145" spans="2:13" x14ac:dyDescent="0.25">
      <c r="C3145" s="112"/>
      <c r="D3145" s="107"/>
      <c r="E3145" s="9" t="s">
        <v>59</v>
      </c>
      <c r="F3145" s="12"/>
      <c r="G3145" s="8">
        <v>90</v>
      </c>
      <c r="H3145" s="16">
        <v>69</v>
      </c>
      <c r="I3145" s="1">
        <v>7</v>
      </c>
      <c r="J3145" s="1">
        <v>8</v>
      </c>
      <c r="K3145" s="1">
        <v>3</v>
      </c>
      <c r="L3145" s="1">
        <v>3</v>
      </c>
      <c r="M3145" s="18">
        <v>0</v>
      </c>
    </row>
    <row r="3146" spans="2:13" x14ac:dyDescent="0.25">
      <c r="C3146" s="112"/>
      <c r="D3146" s="107"/>
      <c r="E3146" s="9" t="s">
        <v>60</v>
      </c>
      <c r="F3146" s="12"/>
      <c r="G3146" s="8">
        <v>153</v>
      </c>
      <c r="H3146" s="16">
        <v>118</v>
      </c>
      <c r="I3146" s="1">
        <v>11</v>
      </c>
      <c r="J3146" s="1">
        <v>12</v>
      </c>
      <c r="K3146" s="1">
        <v>5</v>
      </c>
      <c r="L3146" s="1">
        <v>7</v>
      </c>
      <c r="M3146" s="18">
        <v>0</v>
      </c>
    </row>
    <row r="3147" spans="2:13" x14ac:dyDescent="0.25">
      <c r="C3147" s="108" t="s">
        <v>61</v>
      </c>
      <c r="D3147" s="106" t="s">
        <v>21</v>
      </c>
      <c r="E3147" s="10" t="s">
        <v>62</v>
      </c>
      <c r="F3147" s="11"/>
      <c r="G3147" s="14">
        <v>205</v>
      </c>
      <c r="H3147" s="25">
        <v>158</v>
      </c>
      <c r="I3147" s="4">
        <v>15</v>
      </c>
      <c r="J3147" s="4">
        <v>19</v>
      </c>
      <c r="K3147" s="4">
        <v>4</v>
      </c>
      <c r="L3147" s="4">
        <v>7</v>
      </c>
      <c r="M3147" s="27">
        <v>2</v>
      </c>
    </row>
    <row r="3148" spans="2:13" x14ac:dyDescent="0.25">
      <c r="C3148" s="109"/>
      <c r="D3148" s="107"/>
      <c r="E3148" s="9" t="s">
        <v>63</v>
      </c>
      <c r="F3148" s="12"/>
      <c r="G3148" s="8">
        <v>256</v>
      </c>
      <c r="H3148" s="16">
        <v>189</v>
      </c>
      <c r="I3148" s="1">
        <v>21</v>
      </c>
      <c r="J3148" s="1">
        <v>23</v>
      </c>
      <c r="K3148" s="1">
        <v>12</v>
      </c>
      <c r="L3148" s="1">
        <v>11</v>
      </c>
      <c r="M3148" s="18">
        <v>0</v>
      </c>
    </row>
    <row r="3149" spans="2:13" x14ac:dyDescent="0.25">
      <c r="C3149" s="109"/>
      <c r="D3149" s="107"/>
      <c r="E3149" s="9" t="s">
        <v>64</v>
      </c>
      <c r="F3149" s="12"/>
      <c r="G3149" s="8">
        <v>404</v>
      </c>
      <c r="H3149" s="16">
        <v>315</v>
      </c>
      <c r="I3149" s="1">
        <v>30</v>
      </c>
      <c r="J3149" s="1">
        <v>35</v>
      </c>
      <c r="K3149" s="1">
        <v>9</v>
      </c>
      <c r="L3149" s="1">
        <v>15</v>
      </c>
      <c r="M3149" s="18">
        <v>0</v>
      </c>
    </row>
    <row r="3150" spans="2:13" x14ac:dyDescent="0.25">
      <c r="C3150" s="113"/>
      <c r="D3150" s="110"/>
      <c r="E3150" s="56" t="s">
        <v>65</v>
      </c>
      <c r="F3150" s="48"/>
      <c r="G3150" s="61">
        <v>239</v>
      </c>
      <c r="H3150" s="65">
        <v>178</v>
      </c>
      <c r="I3150" s="35">
        <v>29</v>
      </c>
      <c r="J3150" s="35">
        <v>12</v>
      </c>
      <c r="K3150" s="35">
        <v>9</v>
      </c>
      <c r="L3150" s="35">
        <v>11</v>
      </c>
      <c r="M3150" s="66">
        <v>0</v>
      </c>
    </row>
    <row r="3152" spans="2:13" x14ac:dyDescent="0.25">
      <c r="B3152" s="54" t="str">
        <f xml:space="preserve"> HYPERLINK("#'目次'!B44", "[38]")</f>
        <v>[38]</v>
      </c>
      <c r="C3152" s="42" t="s">
        <v>480</v>
      </c>
    </row>
    <row r="3155" spans="3:16" x14ac:dyDescent="0.25">
      <c r="C3155" s="42" t="s">
        <v>14</v>
      </c>
    </row>
    <row r="3156" spans="3:16" ht="37.799999999999997" x14ac:dyDescent="0.25">
      <c r="C3156" s="102"/>
      <c r="D3156" s="103"/>
      <c r="E3156" s="103"/>
      <c r="F3156" s="103"/>
      <c r="G3156" s="53" t="s">
        <v>15</v>
      </c>
      <c r="H3156" s="50" t="s">
        <v>481</v>
      </c>
      <c r="I3156" s="21" t="s">
        <v>482</v>
      </c>
      <c r="J3156" s="21" t="s">
        <v>483</v>
      </c>
      <c r="K3156" s="21" t="s">
        <v>484</v>
      </c>
      <c r="L3156" s="21" t="s">
        <v>485</v>
      </c>
      <c r="M3156" s="21" t="s">
        <v>53</v>
      </c>
      <c r="N3156" s="21" t="s">
        <v>486</v>
      </c>
      <c r="O3156" s="21" t="s">
        <v>38</v>
      </c>
      <c r="P3156" s="57" t="s">
        <v>487</v>
      </c>
    </row>
    <row r="3157" spans="3:16" x14ac:dyDescent="0.25">
      <c r="C3157" s="104"/>
      <c r="D3157" s="105"/>
      <c r="E3157" s="105"/>
      <c r="F3157" s="105"/>
      <c r="G3157" s="47"/>
      <c r="H3157" s="60"/>
      <c r="I3157" s="22"/>
      <c r="J3157" s="22"/>
      <c r="K3157" s="22"/>
      <c r="L3157" s="22"/>
      <c r="M3157" s="22"/>
      <c r="N3157" s="22"/>
      <c r="O3157" s="22"/>
      <c r="P3157" s="55"/>
    </row>
    <row r="3158" spans="3:16" x14ac:dyDescent="0.25">
      <c r="C3158" s="52"/>
      <c r="D3158" s="49"/>
      <c r="E3158" s="46" t="s">
        <v>15</v>
      </c>
      <c r="F3158" s="51"/>
      <c r="G3158" s="59">
        <v>1104</v>
      </c>
      <c r="H3158" s="31">
        <v>438</v>
      </c>
      <c r="I3158" s="31">
        <v>324</v>
      </c>
      <c r="J3158" s="31">
        <v>252</v>
      </c>
      <c r="K3158" s="31">
        <v>34</v>
      </c>
      <c r="L3158" s="31">
        <v>161</v>
      </c>
      <c r="M3158" s="31">
        <v>55</v>
      </c>
      <c r="N3158" s="31">
        <v>333</v>
      </c>
      <c r="O3158" s="31">
        <v>1</v>
      </c>
      <c r="P3158" s="67">
        <v>770</v>
      </c>
    </row>
    <row r="3159" spans="3:16" x14ac:dyDescent="0.25">
      <c r="C3159" s="111" t="s">
        <v>20</v>
      </c>
      <c r="D3159" s="106" t="s">
        <v>21</v>
      </c>
      <c r="E3159" s="10" t="s">
        <v>22</v>
      </c>
      <c r="F3159" s="11"/>
      <c r="G3159" s="14">
        <v>543</v>
      </c>
      <c r="H3159" s="25">
        <v>173</v>
      </c>
      <c r="I3159" s="4">
        <v>159</v>
      </c>
      <c r="J3159" s="4">
        <v>120</v>
      </c>
      <c r="K3159" s="4">
        <v>14</v>
      </c>
      <c r="L3159" s="4">
        <v>68</v>
      </c>
      <c r="M3159" s="4">
        <v>20</v>
      </c>
      <c r="N3159" s="4">
        <v>210</v>
      </c>
      <c r="O3159" s="4">
        <v>0</v>
      </c>
      <c r="P3159" s="27">
        <v>333</v>
      </c>
    </row>
    <row r="3160" spans="3:16" x14ac:dyDescent="0.25">
      <c r="C3160" s="112"/>
      <c r="D3160" s="107"/>
      <c r="E3160" s="9" t="s">
        <v>23</v>
      </c>
      <c r="F3160" s="12"/>
      <c r="G3160" s="8">
        <v>561</v>
      </c>
      <c r="H3160" s="16">
        <v>265</v>
      </c>
      <c r="I3160" s="1">
        <v>165</v>
      </c>
      <c r="J3160" s="1">
        <v>132</v>
      </c>
      <c r="K3160" s="1">
        <v>20</v>
      </c>
      <c r="L3160" s="1">
        <v>93</v>
      </c>
      <c r="M3160" s="1">
        <v>35</v>
      </c>
      <c r="N3160" s="1">
        <v>123</v>
      </c>
      <c r="O3160" s="1">
        <v>1</v>
      </c>
      <c r="P3160" s="18">
        <v>437</v>
      </c>
    </row>
    <row r="3161" spans="3:16" x14ac:dyDescent="0.25">
      <c r="C3161" s="108" t="s">
        <v>24</v>
      </c>
      <c r="D3161" s="108" t="s">
        <v>25</v>
      </c>
      <c r="E3161" s="10" t="s">
        <v>26</v>
      </c>
      <c r="F3161" s="11"/>
      <c r="G3161" s="14">
        <v>261</v>
      </c>
      <c r="H3161" s="25">
        <v>96</v>
      </c>
      <c r="I3161" s="4">
        <v>62</v>
      </c>
      <c r="J3161" s="4">
        <v>39</v>
      </c>
      <c r="K3161" s="4">
        <v>5</v>
      </c>
      <c r="L3161" s="4">
        <v>28</v>
      </c>
      <c r="M3161" s="4">
        <v>11</v>
      </c>
      <c r="N3161" s="4">
        <v>101</v>
      </c>
      <c r="O3161" s="4">
        <v>1</v>
      </c>
      <c r="P3161" s="27">
        <v>159</v>
      </c>
    </row>
    <row r="3162" spans="3:16" x14ac:dyDescent="0.25">
      <c r="C3162" s="112"/>
      <c r="D3162" s="109"/>
      <c r="E3162" s="9" t="s">
        <v>27</v>
      </c>
      <c r="F3162" s="12"/>
      <c r="G3162" s="8">
        <v>267</v>
      </c>
      <c r="H3162" s="16">
        <v>101</v>
      </c>
      <c r="I3162" s="1">
        <v>72</v>
      </c>
      <c r="J3162" s="1">
        <v>53</v>
      </c>
      <c r="K3162" s="1">
        <v>7</v>
      </c>
      <c r="L3162" s="1">
        <v>24</v>
      </c>
      <c r="M3162" s="1">
        <v>15</v>
      </c>
      <c r="N3162" s="1">
        <v>99</v>
      </c>
      <c r="O3162" s="1">
        <v>0</v>
      </c>
      <c r="P3162" s="18">
        <v>168</v>
      </c>
    </row>
    <row r="3163" spans="3:16" x14ac:dyDescent="0.25">
      <c r="C3163" s="112"/>
      <c r="D3163" s="109"/>
      <c r="E3163" s="9" t="s">
        <v>28</v>
      </c>
      <c r="F3163" s="12"/>
      <c r="G3163" s="8">
        <v>261</v>
      </c>
      <c r="H3163" s="16">
        <v>107</v>
      </c>
      <c r="I3163" s="1">
        <v>84</v>
      </c>
      <c r="J3163" s="1">
        <v>64</v>
      </c>
      <c r="K3163" s="1">
        <v>11</v>
      </c>
      <c r="L3163" s="1">
        <v>38</v>
      </c>
      <c r="M3163" s="1">
        <v>14</v>
      </c>
      <c r="N3163" s="1">
        <v>68</v>
      </c>
      <c r="O3163" s="1">
        <v>0</v>
      </c>
      <c r="P3163" s="18">
        <v>193</v>
      </c>
    </row>
    <row r="3164" spans="3:16" x14ac:dyDescent="0.25">
      <c r="C3164" s="112"/>
      <c r="D3164" s="109"/>
      <c r="E3164" s="9" t="s">
        <v>29</v>
      </c>
      <c r="F3164" s="12"/>
      <c r="G3164" s="8">
        <v>195</v>
      </c>
      <c r="H3164" s="16">
        <v>82</v>
      </c>
      <c r="I3164" s="1">
        <v>60</v>
      </c>
      <c r="J3164" s="1">
        <v>52</v>
      </c>
      <c r="K3164" s="1">
        <v>5</v>
      </c>
      <c r="L3164" s="1">
        <v>39</v>
      </c>
      <c r="M3164" s="1">
        <v>7</v>
      </c>
      <c r="N3164" s="1">
        <v>44</v>
      </c>
      <c r="O3164" s="1">
        <v>0</v>
      </c>
      <c r="P3164" s="18">
        <v>151</v>
      </c>
    </row>
    <row r="3165" spans="3:16" x14ac:dyDescent="0.25">
      <c r="C3165" s="112"/>
      <c r="D3165" s="109"/>
      <c r="E3165" s="9" t="s">
        <v>30</v>
      </c>
      <c r="F3165" s="12"/>
      <c r="G3165" s="8">
        <v>120</v>
      </c>
      <c r="H3165" s="16">
        <v>52</v>
      </c>
      <c r="I3165" s="1">
        <v>46</v>
      </c>
      <c r="J3165" s="1">
        <v>44</v>
      </c>
      <c r="K3165" s="1">
        <v>6</v>
      </c>
      <c r="L3165" s="1">
        <v>32</v>
      </c>
      <c r="M3165" s="1">
        <v>8</v>
      </c>
      <c r="N3165" s="1">
        <v>21</v>
      </c>
      <c r="O3165" s="1">
        <v>0</v>
      </c>
      <c r="P3165" s="18">
        <v>99</v>
      </c>
    </row>
    <row r="3166" spans="3:16" x14ac:dyDescent="0.25">
      <c r="C3166" s="112"/>
      <c r="D3166" s="109"/>
      <c r="E3166" s="9" t="s">
        <v>31</v>
      </c>
      <c r="F3166" s="12"/>
      <c r="G3166" s="8">
        <v>843</v>
      </c>
      <c r="H3166" s="16">
        <v>342</v>
      </c>
      <c r="I3166" s="1">
        <v>262</v>
      </c>
      <c r="J3166" s="1">
        <v>213</v>
      </c>
      <c r="K3166" s="1">
        <v>29</v>
      </c>
      <c r="L3166" s="1">
        <v>133</v>
      </c>
      <c r="M3166" s="1">
        <v>44</v>
      </c>
      <c r="N3166" s="1">
        <v>232</v>
      </c>
      <c r="O3166" s="1">
        <v>0</v>
      </c>
      <c r="P3166" s="18">
        <v>611</v>
      </c>
    </row>
    <row r="3167" spans="3:16" x14ac:dyDescent="0.25">
      <c r="C3167" s="112"/>
      <c r="D3167" s="109"/>
      <c r="E3167" s="9" t="s">
        <v>32</v>
      </c>
      <c r="F3167" s="12"/>
      <c r="G3167" s="8">
        <v>315</v>
      </c>
      <c r="H3167" s="16">
        <v>134</v>
      </c>
      <c r="I3167" s="1">
        <v>106</v>
      </c>
      <c r="J3167" s="1">
        <v>96</v>
      </c>
      <c r="K3167" s="1">
        <v>11</v>
      </c>
      <c r="L3167" s="1">
        <v>71</v>
      </c>
      <c r="M3167" s="1">
        <v>15</v>
      </c>
      <c r="N3167" s="1">
        <v>65</v>
      </c>
      <c r="O3167" s="1">
        <v>0</v>
      </c>
      <c r="P3167" s="18">
        <v>250</v>
      </c>
    </row>
    <row r="3168" spans="3:16" x14ac:dyDescent="0.25">
      <c r="C3168" s="112"/>
      <c r="D3168" s="108" t="s">
        <v>22</v>
      </c>
      <c r="E3168" s="10" t="s">
        <v>26</v>
      </c>
      <c r="F3168" s="11"/>
      <c r="G3168" s="14">
        <v>120</v>
      </c>
      <c r="H3168" s="25">
        <v>27</v>
      </c>
      <c r="I3168" s="4">
        <v>28</v>
      </c>
      <c r="J3168" s="4">
        <v>18</v>
      </c>
      <c r="K3168" s="4">
        <v>1</v>
      </c>
      <c r="L3168" s="4">
        <v>14</v>
      </c>
      <c r="M3168" s="4">
        <v>4</v>
      </c>
      <c r="N3168" s="4">
        <v>61</v>
      </c>
      <c r="O3168" s="4">
        <v>0</v>
      </c>
      <c r="P3168" s="27">
        <v>59</v>
      </c>
    </row>
    <row r="3169" spans="3:16" x14ac:dyDescent="0.25">
      <c r="C3169" s="112"/>
      <c r="D3169" s="109"/>
      <c r="E3169" s="9" t="s">
        <v>27</v>
      </c>
      <c r="F3169" s="12"/>
      <c r="G3169" s="8">
        <v>159</v>
      </c>
      <c r="H3169" s="16">
        <v>53</v>
      </c>
      <c r="I3169" s="1">
        <v>49</v>
      </c>
      <c r="J3169" s="1">
        <v>31</v>
      </c>
      <c r="K3169" s="1">
        <v>6</v>
      </c>
      <c r="L3169" s="1">
        <v>11</v>
      </c>
      <c r="M3169" s="1">
        <v>8</v>
      </c>
      <c r="N3169" s="1">
        <v>65</v>
      </c>
      <c r="O3169" s="1">
        <v>0</v>
      </c>
      <c r="P3169" s="18">
        <v>94</v>
      </c>
    </row>
    <row r="3170" spans="3:16" x14ac:dyDescent="0.25">
      <c r="C3170" s="112"/>
      <c r="D3170" s="109"/>
      <c r="E3170" s="9" t="s">
        <v>28</v>
      </c>
      <c r="F3170" s="12"/>
      <c r="G3170" s="8">
        <v>113</v>
      </c>
      <c r="H3170" s="16">
        <v>38</v>
      </c>
      <c r="I3170" s="1">
        <v>31</v>
      </c>
      <c r="J3170" s="1">
        <v>27</v>
      </c>
      <c r="K3170" s="1">
        <v>3</v>
      </c>
      <c r="L3170" s="1">
        <v>13</v>
      </c>
      <c r="M3170" s="1">
        <v>3</v>
      </c>
      <c r="N3170" s="1">
        <v>41</v>
      </c>
      <c r="O3170" s="1">
        <v>0</v>
      </c>
      <c r="P3170" s="18">
        <v>72</v>
      </c>
    </row>
    <row r="3171" spans="3:16" x14ac:dyDescent="0.25">
      <c r="C3171" s="112"/>
      <c r="D3171" s="109"/>
      <c r="E3171" s="9" t="s">
        <v>29</v>
      </c>
      <c r="F3171" s="12"/>
      <c r="G3171" s="8">
        <v>94</v>
      </c>
      <c r="H3171" s="16">
        <v>33</v>
      </c>
      <c r="I3171" s="1">
        <v>29</v>
      </c>
      <c r="J3171" s="1">
        <v>23</v>
      </c>
      <c r="K3171" s="1">
        <v>2</v>
      </c>
      <c r="L3171" s="1">
        <v>15</v>
      </c>
      <c r="M3171" s="1">
        <v>3</v>
      </c>
      <c r="N3171" s="1">
        <v>28</v>
      </c>
      <c r="O3171" s="1">
        <v>0</v>
      </c>
      <c r="P3171" s="18">
        <v>66</v>
      </c>
    </row>
    <row r="3172" spans="3:16" x14ac:dyDescent="0.25">
      <c r="C3172" s="112"/>
      <c r="D3172" s="109"/>
      <c r="E3172" s="9" t="s">
        <v>30</v>
      </c>
      <c r="F3172" s="12"/>
      <c r="G3172" s="8">
        <v>57</v>
      </c>
      <c r="H3172" s="16">
        <v>22</v>
      </c>
      <c r="I3172" s="1">
        <v>22</v>
      </c>
      <c r="J3172" s="1">
        <v>21</v>
      </c>
      <c r="K3172" s="1">
        <v>2</v>
      </c>
      <c r="L3172" s="1">
        <v>15</v>
      </c>
      <c r="M3172" s="1">
        <v>2</v>
      </c>
      <c r="N3172" s="1">
        <v>15</v>
      </c>
      <c r="O3172" s="1">
        <v>0</v>
      </c>
      <c r="P3172" s="18">
        <v>42</v>
      </c>
    </row>
    <row r="3173" spans="3:16" x14ac:dyDescent="0.25">
      <c r="C3173" s="112"/>
      <c r="D3173" s="109"/>
      <c r="E3173" s="9" t="s">
        <v>31</v>
      </c>
      <c r="F3173" s="12"/>
      <c r="G3173" s="8">
        <v>423</v>
      </c>
      <c r="H3173" s="16">
        <v>146</v>
      </c>
      <c r="I3173" s="1">
        <v>131</v>
      </c>
      <c r="J3173" s="1">
        <v>102</v>
      </c>
      <c r="K3173" s="1">
        <v>13</v>
      </c>
      <c r="L3173" s="1">
        <v>54</v>
      </c>
      <c r="M3173" s="1">
        <v>16</v>
      </c>
      <c r="N3173" s="1">
        <v>149</v>
      </c>
      <c r="O3173" s="1">
        <v>0</v>
      </c>
      <c r="P3173" s="18">
        <v>274</v>
      </c>
    </row>
    <row r="3174" spans="3:16" x14ac:dyDescent="0.25">
      <c r="C3174" s="112"/>
      <c r="D3174" s="109"/>
      <c r="E3174" s="9" t="s">
        <v>32</v>
      </c>
      <c r="F3174" s="12"/>
      <c r="G3174" s="8">
        <v>151</v>
      </c>
      <c r="H3174" s="16">
        <v>55</v>
      </c>
      <c r="I3174" s="1">
        <v>51</v>
      </c>
      <c r="J3174" s="1">
        <v>44</v>
      </c>
      <c r="K3174" s="1">
        <v>4</v>
      </c>
      <c r="L3174" s="1">
        <v>30</v>
      </c>
      <c r="M3174" s="1">
        <v>5</v>
      </c>
      <c r="N3174" s="1">
        <v>43</v>
      </c>
      <c r="O3174" s="1">
        <v>0</v>
      </c>
      <c r="P3174" s="18">
        <v>108</v>
      </c>
    </row>
    <row r="3175" spans="3:16" x14ac:dyDescent="0.25">
      <c r="C3175" s="112"/>
      <c r="D3175" s="108" t="s">
        <v>23</v>
      </c>
      <c r="E3175" s="10" t="s">
        <v>26</v>
      </c>
      <c r="F3175" s="11"/>
      <c r="G3175" s="14">
        <v>141</v>
      </c>
      <c r="H3175" s="25">
        <v>69</v>
      </c>
      <c r="I3175" s="4">
        <v>34</v>
      </c>
      <c r="J3175" s="4">
        <v>21</v>
      </c>
      <c r="K3175" s="4">
        <v>4</v>
      </c>
      <c r="L3175" s="4">
        <v>14</v>
      </c>
      <c r="M3175" s="4">
        <v>7</v>
      </c>
      <c r="N3175" s="4">
        <v>40</v>
      </c>
      <c r="O3175" s="4">
        <v>1</v>
      </c>
      <c r="P3175" s="27">
        <v>100</v>
      </c>
    </row>
    <row r="3176" spans="3:16" x14ac:dyDescent="0.25">
      <c r="C3176" s="112"/>
      <c r="D3176" s="109"/>
      <c r="E3176" s="9" t="s">
        <v>27</v>
      </c>
      <c r="F3176" s="12"/>
      <c r="G3176" s="8">
        <v>108</v>
      </c>
      <c r="H3176" s="16">
        <v>48</v>
      </c>
      <c r="I3176" s="1">
        <v>23</v>
      </c>
      <c r="J3176" s="1">
        <v>22</v>
      </c>
      <c r="K3176" s="1">
        <v>1</v>
      </c>
      <c r="L3176" s="1">
        <v>13</v>
      </c>
      <c r="M3176" s="1">
        <v>7</v>
      </c>
      <c r="N3176" s="1">
        <v>34</v>
      </c>
      <c r="O3176" s="1">
        <v>0</v>
      </c>
      <c r="P3176" s="18">
        <v>74</v>
      </c>
    </row>
    <row r="3177" spans="3:16" x14ac:dyDescent="0.25">
      <c r="C3177" s="112"/>
      <c r="D3177" s="109"/>
      <c r="E3177" s="9" t="s">
        <v>28</v>
      </c>
      <c r="F3177" s="12"/>
      <c r="G3177" s="8">
        <v>148</v>
      </c>
      <c r="H3177" s="16">
        <v>69</v>
      </c>
      <c r="I3177" s="1">
        <v>53</v>
      </c>
      <c r="J3177" s="1">
        <v>37</v>
      </c>
      <c r="K3177" s="1">
        <v>8</v>
      </c>
      <c r="L3177" s="1">
        <v>25</v>
      </c>
      <c r="M3177" s="1">
        <v>11</v>
      </c>
      <c r="N3177" s="1">
        <v>27</v>
      </c>
      <c r="O3177" s="1">
        <v>0</v>
      </c>
      <c r="P3177" s="18">
        <v>121</v>
      </c>
    </row>
    <row r="3178" spans="3:16" x14ac:dyDescent="0.25">
      <c r="C3178" s="112"/>
      <c r="D3178" s="109"/>
      <c r="E3178" s="9" t="s">
        <v>29</v>
      </c>
      <c r="F3178" s="12"/>
      <c r="G3178" s="8">
        <v>101</v>
      </c>
      <c r="H3178" s="16">
        <v>49</v>
      </c>
      <c r="I3178" s="1">
        <v>31</v>
      </c>
      <c r="J3178" s="1">
        <v>29</v>
      </c>
      <c r="K3178" s="1">
        <v>3</v>
      </c>
      <c r="L3178" s="1">
        <v>24</v>
      </c>
      <c r="M3178" s="1">
        <v>4</v>
      </c>
      <c r="N3178" s="1">
        <v>16</v>
      </c>
      <c r="O3178" s="1">
        <v>0</v>
      </c>
      <c r="P3178" s="18">
        <v>85</v>
      </c>
    </row>
    <row r="3179" spans="3:16" x14ac:dyDescent="0.25">
      <c r="C3179" s="112"/>
      <c r="D3179" s="109"/>
      <c r="E3179" s="9" t="s">
        <v>30</v>
      </c>
      <c r="F3179" s="12"/>
      <c r="G3179" s="8">
        <v>63</v>
      </c>
      <c r="H3179" s="16">
        <v>30</v>
      </c>
      <c r="I3179" s="1">
        <v>24</v>
      </c>
      <c r="J3179" s="1">
        <v>23</v>
      </c>
      <c r="K3179" s="1">
        <v>4</v>
      </c>
      <c r="L3179" s="1">
        <v>17</v>
      </c>
      <c r="M3179" s="1">
        <v>6</v>
      </c>
      <c r="N3179" s="1">
        <v>6</v>
      </c>
      <c r="O3179" s="1">
        <v>0</v>
      </c>
      <c r="P3179" s="18">
        <v>57</v>
      </c>
    </row>
    <row r="3180" spans="3:16" x14ac:dyDescent="0.25">
      <c r="C3180" s="112"/>
      <c r="D3180" s="109"/>
      <c r="E3180" s="9" t="s">
        <v>31</v>
      </c>
      <c r="F3180" s="12"/>
      <c r="G3180" s="8">
        <v>420</v>
      </c>
      <c r="H3180" s="16">
        <v>196</v>
      </c>
      <c r="I3180" s="1">
        <v>131</v>
      </c>
      <c r="J3180" s="1">
        <v>111</v>
      </c>
      <c r="K3180" s="1">
        <v>16</v>
      </c>
      <c r="L3180" s="1">
        <v>79</v>
      </c>
      <c r="M3180" s="1">
        <v>28</v>
      </c>
      <c r="N3180" s="1">
        <v>83</v>
      </c>
      <c r="O3180" s="1">
        <v>0</v>
      </c>
      <c r="P3180" s="18">
        <v>337</v>
      </c>
    </row>
    <row r="3181" spans="3:16" x14ac:dyDescent="0.25">
      <c r="C3181" s="112"/>
      <c r="D3181" s="109"/>
      <c r="E3181" s="9" t="s">
        <v>32</v>
      </c>
      <c r="F3181" s="12"/>
      <c r="G3181" s="8">
        <v>164</v>
      </c>
      <c r="H3181" s="16">
        <v>79</v>
      </c>
      <c r="I3181" s="1">
        <v>55</v>
      </c>
      <c r="J3181" s="1">
        <v>52</v>
      </c>
      <c r="K3181" s="1">
        <v>7</v>
      </c>
      <c r="L3181" s="1">
        <v>41</v>
      </c>
      <c r="M3181" s="1">
        <v>10</v>
      </c>
      <c r="N3181" s="1">
        <v>22</v>
      </c>
      <c r="O3181" s="1">
        <v>0</v>
      </c>
      <c r="P3181" s="18">
        <v>142</v>
      </c>
    </row>
    <row r="3182" spans="3:16" ht="25.2" x14ac:dyDescent="0.25">
      <c r="C3182" s="108" t="s">
        <v>33</v>
      </c>
      <c r="D3182" s="108" t="s">
        <v>25</v>
      </c>
      <c r="E3182" s="10" t="s">
        <v>34</v>
      </c>
      <c r="F3182" s="11"/>
      <c r="G3182" s="14">
        <v>93</v>
      </c>
      <c r="H3182" s="25">
        <v>27</v>
      </c>
      <c r="I3182" s="4">
        <v>39</v>
      </c>
      <c r="J3182" s="4">
        <v>27</v>
      </c>
      <c r="K3182" s="4">
        <v>7</v>
      </c>
      <c r="L3182" s="4">
        <v>11</v>
      </c>
      <c r="M3182" s="4">
        <v>8</v>
      </c>
      <c r="N3182" s="4">
        <v>25</v>
      </c>
      <c r="O3182" s="4">
        <v>0</v>
      </c>
      <c r="P3182" s="27">
        <v>68</v>
      </c>
    </row>
    <row r="3183" spans="3:16" ht="25.2" x14ac:dyDescent="0.25">
      <c r="C3183" s="112"/>
      <c r="D3183" s="109"/>
      <c r="E3183" s="9" t="s">
        <v>35</v>
      </c>
      <c r="F3183" s="12"/>
      <c r="G3183" s="8">
        <v>623</v>
      </c>
      <c r="H3183" s="16">
        <v>246</v>
      </c>
      <c r="I3183" s="1">
        <v>155</v>
      </c>
      <c r="J3183" s="1">
        <v>132</v>
      </c>
      <c r="K3183" s="1">
        <v>9</v>
      </c>
      <c r="L3183" s="1">
        <v>87</v>
      </c>
      <c r="M3183" s="1">
        <v>13</v>
      </c>
      <c r="N3183" s="1">
        <v>218</v>
      </c>
      <c r="O3183" s="1">
        <v>1</v>
      </c>
      <c r="P3183" s="18">
        <v>404</v>
      </c>
    </row>
    <row r="3184" spans="3:16" ht="25.2" x14ac:dyDescent="0.25">
      <c r="C3184" s="112"/>
      <c r="D3184" s="109"/>
      <c r="E3184" s="9" t="s">
        <v>36</v>
      </c>
      <c r="F3184" s="12"/>
      <c r="G3184" s="8">
        <v>207</v>
      </c>
      <c r="H3184" s="16">
        <v>83</v>
      </c>
      <c r="I3184" s="1">
        <v>69</v>
      </c>
      <c r="J3184" s="1">
        <v>42</v>
      </c>
      <c r="K3184" s="1">
        <v>7</v>
      </c>
      <c r="L3184" s="1">
        <v>30</v>
      </c>
      <c r="M3184" s="1">
        <v>19</v>
      </c>
      <c r="N3184" s="1">
        <v>57</v>
      </c>
      <c r="O3184" s="1">
        <v>0</v>
      </c>
      <c r="P3184" s="18">
        <v>150</v>
      </c>
    </row>
    <row r="3185" spans="3:16" ht="25.2" x14ac:dyDescent="0.25">
      <c r="C3185" s="112"/>
      <c r="D3185" s="109"/>
      <c r="E3185" s="9" t="s">
        <v>37</v>
      </c>
      <c r="F3185" s="12"/>
      <c r="G3185" s="8">
        <v>178</v>
      </c>
      <c r="H3185" s="16">
        <v>81</v>
      </c>
      <c r="I3185" s="1">
        <v>60</v>
      </c>
      <c r="J3185" s="1">
        <v>51</v>
      </c>
      <c r="K3185" s="1">
        <v>11</v>
      </c>
      <c r="L3185" s="1">
        <v>33</v>
      </c>
      <c r="M3185" s="1">
        <v>15</v>
      </c>
      <c r="N3185" s="1">
        <v>32</v>
      </c>
      <c r="O3185" s="1">
        <v>0</v>
      </c>
      <c r="P3185" s="18">
        <v>146</v>
      </c>
    </row>
    <row r="3186" spans="3:16" x14ac:dyDescent="0.25">
      <c r="C3186" s="112"/>
      <c r="D3186" s="109"/>
      <c r="E3186" s="9" t="s">
        <v>38</v>
      </c>
      <c r="F3186" s="12"/>
      <c r="G3186" s="13">
        <v>3</v>
      </c>
      <c r="H3186" s="24">
        <v>1</v>
      </c>
      <c r="I3186" s="3">
        <v>1</v>
      </c>
      <c r="J3186" s="3">
        <v>0</v>
      </c>
      <c r="K3186" s="3">
        <v>0</v>
      </c>
      <c r="L3186" s="3">
        <v>0</v>
      </c>
      <c r="M3186" s="3">
        <v>0</v>
      </c>
      <c r="N3186" s="3">
        <v>1</v>
      </c>
      <c r="O3186" s="3">
        <v>0</v>
      </c>
      <c r="P3186" s="26">
        <v>2</v>
      </c>
    </row>
    <row r="3187" spans="3:16" ht="25.2" x14ac:dyDescent="0.25">
      <c r="C3187" s="112"/>
      <c r="D3187" s="108" t="s">
        <v>22</v>
      </c>
      <c r="E3187" s="10" t="s">
        <v>34</v>
      </c>
      <c r="F3187" s="11"/>
      <c r="G3187" s="40">
        <v>48</v>
      </c>
      <c r="H3187" s="44">
        <v>8</v>
      </c>
      <c r="I3187" s="19">
        <v>21</v>
      </c>
      <c r="J3187" s="19">
        <v>12</v>
      </c>
      <c r="K3187" s="19">
        <v>5</v>
      </c>
      <c r="L3187" s="19">
        <v>6</v>
      </c>
      <c r="M3187" s="19">
        <v>1</v>
      </c>
      <c r="N3187" s="19">
        <v>16</v>
      </c>
      <c r="O3187" s="19">
        <v>0</v>
      </c>
      <c r="P3187" s="45">
        <v>32</v>
      </c>
    </row>
    <row r="3188" spans="3:16" ht="25.2" x14ac:dyDescent="0.25">
      <c r="C3188" s="112"/>
      <c r="D3188" s="109"/>
      <c r="E3188" s="9" t="s">
        <v>35</v>
      </c>
      <c r="F3188" s="12"/>
      <c r="G3188" s="8">
        <v>365</v>
      </c>
      <c r="H3188" s="16">
        <v>120</v>
      </c>
      <c r="I3188" s="1">
        <v>100</v>
      </c>
      <c r="J3188" s="1">
        <v>82</v>
      </c>
      <c r="K3188" s="1">
        <v>4</v>
      </c>
      <c r="L3188" s="1">
        <v>50</v>
      </c>
      <c r="M3188" s="1">
        <v>8</v>
      </c>
      <c r="N3188" s="1">
        <v>143</v>
      </c>
      <c r="O3188" s="1">
        <v>0</v>
      </c>
      <c r="P3188" s="18">
        <v>222</v>
      </c>
    </row>
    <row r="3189" spans="3:16" ht="25.2" x14ac:dyDescent="0.25">
      <c r="C3189" s="112"/>
      <c r="D3189" s="109"/>
      <c r="E3189" s="9" t="s">
        <v>36</v>
      </c>
      <c r="F3189" s="12"/>
      <c r="G3189" s="8">
        <v>80</v>
      </c>
      <c r="H3189" s="16">
        <v>28</v>
      </c>
      <c r="I3189" s="1">
        <v>23</v>
      </c>
      <c r="J3189" s="1">
        <v>14</v>
      </c>
      <c r="K3189" s="1">
        <v>3</v>
      </c>
      <c r="L3189" s="1">
        <v>4</v>
      </c>
      <c r="M3189" s="1">
        <v>7</v>
      </c>
      <c r="N3189" s="1">
        <v>34</v>
      </c>
      <c r="O3189" s="1">
        <v>0</v>
      </c>
      <c r="P3189" s="18">
        <v>46</v>
      </c>
    </row>
    <row r="3190" spans="3:16" ht="25.2" x14ac:dyDescent="0.25">
      <c r="C3190" s="112"/>
      <c r="D3190" s="109"/>
      <c r="E3190" s="9" t="s">
        <v>37</v>
      </c>
      <c r="F3190" s="12"/>
      <c r="G3190" s="13">
        <v>49</v>
      </c>
      <c r="H3190" s="24">
        <v>17</v>
      </c>
      <c r="I3190" s="3">
        <v>15</v>
      </c>
      <c r="J3190" s="3">
        <v>12</v>
      </c>
      <c r="K3190" s="3">
        <v>2</v>
      </c>
      <c r="L3190" s="3">
        <v>8</v>
      </c>
      <c r="M3190" s="3">
        <v>4</v>
      </c>
      <c r="N3190" s="3">
        <v>16</v>
      </c>
      <c r="O3190" s="3">
        <v>0</v>
      </c>
      <c r="P3190" s="26">
        <v>33</v>
      </c>
    </row>
    <row r="3191" spans="3:16" x14ac:dyDescent="0.25">
      <c r="C3191" s="112"/>
      <c r="D3191" s="109"/>
      <c r="E3191" s="9" t="s">
        <v>38</v>
      </c>
      <c r="F3191" s="12"/>
      <c r="G3191" s="13">
        <v>1</v>
      </c>
      <c r="H3191" s="24">
        <v>0</v>
      </c>
      <c r="I3191" s="3">
        <v>0</v>
      </c>
      <c r="J3191" s="3">
        <v>0</v>
      </c>
      <c r="K3191" s="3">
        <v>0</v>
      </c>
      <c r="L3191" s="3">
        <v>0</v>
      </c>
      <c r="M3191" s="3">
        <v>0</v>
      </c>
      <c r="N3191" s="3">
        <v>1</v>
      </c>
      <c r="O3191" s="3">
        <v>0</v>
      </c>
      <c r="P3191" s="26">
        <v>0</v>
      </c>
    </row>
    <row r="3192" spans="3:16" ht="25.2" x14ac:dyDescent="0.25">
      <c r="C3192" s="112"/>
      <c r="D3192" s="108" t="s">
        <v>23</v>
      </c>
      <c r="E3192" s="10" t="s">
        <v>34</v>
      </c>
      <c r="F3192" s="11"/>
      <c r="G3192" s="40">
        <v>45</v>
      </c>
      <c r="H3192" s="44">
        <v>19</v>
      </c>
      <c r="I3192" s="19">
        <v>18</v>
      </c>
      <c r="J3192" s="19">
        <v>15</v>
      </c>
      <c r="K3192" s="19">
        <v>2</v>
      </c>
      <c r="L3192" s="19">
        <v>5</v>
      </c>
      <c r="M3192" s="19">
        <v>7</v>
      </c>
      <c r="N3192" s="19">
        <v>9</v>
      </c>
      <c r="O3192" s="19">
        <v>0</v>
      </c>
      <c r="P3192" s="45">
        <v>36</v>
      </c>
    </row>
    <row r="3193" spans="3:16" ht="25.2" x14ac:dyDescent="0.25">
      <c r="C3193" s="112"/>
      <c r="D3193" s="109"/>
      <c r="E3193" s="9" t="s">
        <v>35</v>
      </c>
      <c r="F3193" s="12"/>
      <c r="G3193" s="8">
        <v>258</v>
      </c>
      <c r="H3193" s="16">
        <v>126</v>
      </c>
      <c r="I3193" s="1">
        <v>55</v>
      </c>
      <c r="J3193" s="1">
        <v>50</v>
      </c>
      <c r="K3193" s="1">
        <v>5</v>
      </c>
      <c r="L3193" s="1">
        <v>37</v>
      </c>
      <c r="M3193" s="1">
        <v>5</v>
      </c>
      <c r="N3193" s="1">
        <v>75</v>
      </c>
      <c r="O3193" s="1">
        <v>1</v>
      </c>
      <c r="P3193" s="18">
        <v>182</v>
      </c>
    </row>
    <row r="3194" spans="3:16" ht="25.2" x14ac:dyDescent="0.25">
      <c r="C3194" s="112"/>
      <c r="D3194" s="109"/>
      <c r="E3194" s="9" t="s">
        <v>36</v>
      </c>
      <c r="F3194" s="12"/>
      <c r="G3194" s="8">
        <v>127</v>
      </c>
      <c r="H3194" s="16">
        <v>55</v>
      </c>
      <c r="I3194" s="1">
        <v>46</v>
      </c>
      <c r="J3194" s="1">
        <v>28</v>
      </c>
      <c r="K3194" s="1">
        <v>4</v>
      </c>
      <c r="L3194" s="1">
        <v>26</v>
      </c>
      <c r="M3194" s="1">
        <v>12</v>
      </c>
      <c r="N3194" s="1">
        <v>23</v>
      </c>
      <c r="O3194" s="1">
        <v>0</v>
      </c>
      <c r="P3194" s="18">
        <v>104</v>
      </c>
    </row>
    <row r="3195" spans="3:16" ht="25.2" x14ac:dyDescent="0.25">
      <c r="C3195" s="112"/>
      <c r="D3195" s="109"/>
      <c r="E3195" s="9" t="s">
        <v>37</v>
      </c>
      <c r="F3195" s="12"/>
      <c r="G3195" s="8">
        <v>129</v>
      </c>
      <c r="H3195" s="16">
        <v>64</v>
      </c>
      <c r="I3195" s="1">
        <v>45</v>
      </c>
      <c r="J3195" s="1">
        <v>39</v>
      </c>
      <c r="K3195" s="1">
        <v>9</v>
      </c>
      <c r="L3195" s="1">
        <v>25</v>
      </c>
      <c r="M3195" s="1">
        <v>11</v>
      </c>
      <c r="N3195" s="1">
        <v>16</v>
      </c>
      <c r="O3195" s="1">
        <v>0</v>
      </c>
      <c r="P3195" s="18">
        <v>113</v>
      </c>
    </row>
    <row r="3196" spans="3:16" x14ac:dyDescent="0.25">
      <c r="C3196" s="112"/>
      <c r="D3196" s="109"/>
      <c r="E3196" s="9" t="s">
        <v>38</v>
      </c>
      <c r="F3196" s="12"/>
      <c r="G3196" s="13">
        <v>2</v>
      </c>
      <c r="H3196" s="24">
        <v>1</v>
      </c>
      <c r="I3196" s="3">
        <v>1</v>
      </c>
      <c r="J3196" s="3">
        <v>0</v>
      </c>
      <c r="K3196" s="3">
        <v>0</v>
      </c>
      <c r="L3196" s="3">
        <v>0</v>
      </c>
      <c r="M3196" s="3">
        <v>0</v>
      </c>
      <c r="N3196" s="3">
        <v>0</v>
      </c>
      <c r="O3196" s="3">
        <v>0</v>
      </c>
      <c r="P3196" s="26">
        <v>2</v>
      </c>
    </row>
    <row r="3197" spans="3:16" ht="25.2" x14ac:dyDescent="0.25">
      <c r="C3197" s="108" t="s">
        <v>39</v>
      </c>
      <c r="D3197" s="108" t="s">
        <v>25</v>
      </c>
      <c r="E3197" s="10" t="s">
        <v>40</v>
      </c>
      <c r="F3197" s="11"/>
      <c r="G3197" s="14">
        <v>320</v>
      </c>
      <c r="H3197" s="25">
        <v>124</v>
      </c>
      <c r="I3197" s="4">
        <v>116</v>
      </c>
      <c r="J3197" s="4">
        <v>86</v>
      </c>
      <c r="K3197" s="4">
        <v>19</v>
      </c>
      <c r="L3197" s="4">
        <v>50</v>
      </c>
      <c r="M3197" s="4">
        <v>34</v>
      </c>
      <c r="N3197" s="4">
        <v>67</v>
      </c>
      <c r="O3197" s="4">
        <v>0</v>
      </c>
      <c r="P3197" s="27">
        <v>253</v>
      </c>
    </row>
    <row r="3198" spans="3:16" ht="25.2" x14ac:dyDescent="0.25">
      <c r="C3198" s="112"/>
      <c r="D3198" s="109"/>
      <c r="E3198" s="9" t="s">
        <v>41</v>
      </c>
      <c r="F3198" s="12"/>
      <c r="G3198" s="8">
        <v>604</v>
      </c>
      <c r="H3198" s="16">
        <v>242</v>
      </c>
      <c r="I3198" s="1">
        <v>154</v>
      </c>
      <c r="J3198" s="1">
        <v>132</v>
      </c>
      <c r="K3198" s="1">
        <v>9</v>
      </c>
      <c r="L3198" s="1">
        <v>89</v>
      </c>
      <c r="M3198" s="1">
        <v>11</v>
      </c>
      <c r="N3198" s="1">
        <v>206</v>
      </c>
      <c r="O3198" s="1">
        <v>1</v>
      </c>
      <c r="P3198" s="18">
        <v>397</v>
      </c>
    </row>
    <row r="3199" spans="3:16" x14ac:dyDescent="0.25">
      <c r="C3199" s="112"/>
      <c r="D3199" s="109"/>
      <c r="E3199" s="9" t="s">
        <v>42</v>
      </c>
      <c r="F3199" s="12"/>
      <c r="G3199" s="13">
        <v>20</v>
      </c>
      <c r="H3199" s="24">
        <v>11</v>
      </c>
      <c r="I3199" s="3">
        <v>10</v>
      </c>
      <c r="J3199" s="3">
        <v>5</v>
      </c>
      <c r="K3199" s="3">
        <v>0</v>
      </c>
      <c r="L3199" s="3">
        <v>2</v>
      </c>
      <c r="M3199" s="3">
        <v>1</v>
      </c>
      <c r="N3199" s="3">
        <v>5</v>
      </c>
      <c r="O3199" s="3">
        <v>0</v>
      </c>
      <c r="P3199" s="26">
        <v>15</v>
      </c>
    </row>
    <row r="3200" spans="3:16" x14ac:dyDescent="0.25">
      <c r="C3200" s="112"/>
      <c r="D3200" s="109"/>
      <c r="E3200" s="9" t="s">
        <v>43</v>
      </c>
      <c r="F3200" s="12"/>
      <c r="G3200" s="8">
        <v>162</v>
      </c>
      <c r="H3200" s="16">
        <v>67</v>
      </c>
      <c r="I3200" s="1">
        <v>40</v>
      </c>
      <c r="J3200" s="1">
        <v>32</v>
      </c>
      <c r="K3200" s="1">
        <v>2</v>
      </c>
      <c r="L3200" s="1">
        <v>18</v>
      </c>
      <c r="M3200" s="1">
        <v>5</v>
      </c>
      <c r="N3200" s="1">
        <v>66</v>
      </c>
      <c r="O3200" s="1">
        <v>0</v>
      </c>
      <c r="P3200" s="18">
        <v>96</v>
      </c>
    </row>
    <row r="3201" spans="3:16" x14ac:dyDescent="0.25">
      <c r="C3201" s="112"/>
      <c r="D3201" s="109"/>
      <c r="E3201" s="9" t="s">
        <v>44</v>
      </c>
      <c r="F3201" s="12"/>
      <c r="G3201" s="8">
        <v>50</v>
      </c>
      <c r="H3201" s="16">
        <v>21</v>
      </c>
      <c r="I3201" s="1">
        <v>13</v>
      </c>
      <c r="J3201" s="1">
        <v>7</v>
      </c>
      <c r="K3201" s="1">
        <v>0</v>
      </c>
      <c r="L3201" s="1">
        <v>6</v>
      </c>
      <c r="M3201" s="1">
        <v>1</v>
      </c>
      <c r="N3201" s="1">
        <v>15</v>
      </c>
      <c r="O3201" s="1">
        <v>0</v>
      </c>
      <c r="P3201" s="18">
        <v>35</v>
      </c>
    </row>
    <row r="3202" spans="3:16" ht="25.2" x14ac:dyDescent="0.25">
      <c r="C3202" s="112"/>
      <c r="D3202" s="109"/>
      <c r="E3202" s="9" t="s">
        <v>45</v>
      </c>
      <c r="F3202" s="12"/>
      <c r="G3202" s="8">
        <v>53</v>
      </c>
      <c r="H3202" s="16">
        <v>19</v>
      </c>
      <c r="I3202" s="1">
        <v>17</v>
      </c>
      <c r="J3202" s="1">
        <v>5</v>
      </c>
      <c r="K3202" s="1">
        <v>2</v>
      </c>
      <c r="L3202" s="1">
        <v>4</v>
      </c>
      <c r="M3202" s="1">
        <v>1</v>
      </c>
      <c r="N3202" s="1">
        <v>19</v>
      </c>
      <c r="O3202" s="1">
        <v>0</v>
      </c>
      <c r="P3202" s="18">
        <v>34</v>
      </c>
    </row>
    <row r="3203" spans="3:16" x14ac:dyDescent="0.25">
      <c r="C3203" s="112"/>
      <c r="D3203" s="109"/>
      <c r="E3203" s="9" t="s">
        <v>38</v>
      </c>
      <c r="F3203" s="12"/>
      <c r="G3203" s="13">
        <v>37</v>
      </c>
      <c r="H3203" s="24">
        <v>12</v>
      </c>
      <c r="I3203" s="3">
        <v>10</v>
      </c>
      <c r="J3203" s="3">
        <v>7</v>
      </c>
      <c r="K3203" s="3">
        <v>2</v>
      </c>
      <c r="L3203" s="3">
        <v>3</v>
      </c>
      <c r="M3203" s="3">
        <v>2</v>
      </c>
      <c r="N3203" s="3">
        <v>14</v>
      </c>
      <c r="O3203" s="3">
        <v>0</v>
      </c>
      <c r="P3203" s="26">
        <v>23</v>
      </c>
    </row>
    <row r="3204" spans="3:16" ht="25.2" x14ac:dyDescent="0.25">
      <c r="C3204" s="112"/>
      <c r="D3204" s="108" t="s">
        <v>22</v>
      </c>
      <c r="E3204" s="10" t="s">
        <v>40</v>
      </c>
      <c r="F3204" s="11"/>
      <c r="G3204" s="14">
        <v>118</v>
      </c>
      <c r="H3204" s="25">
        <v>31</v>
      </c>
      <c r="I3204" s="4">
        <v>37</v>
      </c>
      <c r="J3204" s="4">
        <v>26</v>
      </c>
      <c r="K3204" s="4">
        <v>7</v>
      </c>
      <c r="L3204" s="4">
        <v>13</v>
      </c>
      <c r="M3204" s="4">
        <v>10</v>
      </c>
      <c r="N3204" s="4">
        <v>44</v>
      </c>
      <c r="O3204" s="4">
        <v>0</v>
      </c>
      <c r="P3204" s="27">
        <v>74</v>
      </c>
    </row>
    <row r="3205" spans="3:16" ht="25.2" x14ac:dyDescent="0.25">
      <c r="C3205" s="112"/>
      <c r="D3205" s="109"/>
      <c r="E3205" s="9" t="s">
        <v>41</v>
      </c>
      <c r="F3205" s="12"/>
      <c r="G3205" s="8">
        <v>351</v>
      </c>
      <c r="H3205" s="16">
        <v>117</v>
      </c>
      <c r="I3205" s="1">
        <v>100</v>
      </c>
      <c r="J3205" s="1">
        <v>81</v>
      </c>
      <c r="K3205" s="1">
        <v>4</v>
      </c>
      <c r="L3205" s="1">
        <v>51</v>
      </c>
      <c r="M3205" s="1">
        <v>7</v>
      </c>
      <c r="N3205" s="1">
        <v>134</v>
      </c>
      <c r="O3205" s="1">
        <v>0</v>
      </c>
      <c r="P3205" s="18">
        <v>217</v>
      </c>
    </row>
    <row r="3206" spans="3:16" x14ac:dyDescent="0.25">
      <c r="C3206" s="112"/>
      <c r="D3206" s="109"/>
      <c r="E3206" s="9" t="s">
        <v>42</v>
      </c>
      <c r="F3206" s="12"/>
      <c r="G3206" s="13">
        <v>9</v>
      </c>
      <c r="H3206" s="24">
        <v>3</v>
      </c>
      <c r="I3206" s="3">
        <v>4</v>
      </c>
      <c r="J3206" s="3">
        <v>1</v>
      </c>
      <c r="K3206" s="3">
        <v>0</v>
      </c>
      <c r="L3206" s="3">
        <v>0</v>
      </c>
      <c r="M3206" s="3">
        <v>1</v>
      </c>
      <c r="N3206" s="3">
        <v>3</v>
      </c>
      <c r="O3206" s="3">
        <v>0</v>
      </c>
      <c r="P3206" s="26">
        <v>6</v>
      </c>
    </row>
    <row r="3207" spans="3:16" x14ac:dyDescent="0.25">
      <c r="C3207" s="112"/>
      <c r="D3207" s="109"/>
      <c r="E3207" s="9" t="s">
        <v>43</v>
      </c>
      <c r="F3207" s="12"/>
      <c r="G3207" s="8">
        <v>64</v>
      </c>
      <c r="H3207" s="16">
        <v>20</v>
      </c>
      <c r="I3207" s="1">
        <v>13</v>
      </c>
      <c r="J3207" s="1">
        <v>11</v>
      </c>
      <c r="K3207" s="1">
        <v>0</v>
      </c>
      <c r="L3207" s="1">
        <v>5</v>
      </c>
      <c r="M3207" s="1">
        <v>0</v>
      </c>
      <c r="N3207" s="1">
        <v>35</v>
      </c>
      <c r="O3207" s="1">
        <v>0</v>
      </c>
      <c r="P3207" s="18">
        <v>29</v>
      </c>
    </row>
    <row r="3208" spans="3:16" x14ac:dyDescent="0.25">
      <c r="C3208" s="112"/>
      <c r="D3208" s="109"/>
      <c r="E3208" s="9" t="s">
        <v>44</v>
      </c>
      <c r="F3208" s="12"/>
      <c r="G3208" s="13">
        <v>19</v>
      </c>
      <c r="H3208" s="24">
        <v>9</v>
      </c>
      <c r="I3208" s="3">
        <v>4</v>
      </c>
      <c r="J3208" s="3">
        <v>3</v>
      </c>
      <c r="K3208" s="3">
        <v>0</v>
      </c>
      <c r="L3208" s="3">
        <v>3</v>
      </c>
      <c r="M3208" s="3">
        <v>0</v>
      </c>
      <c r="N3208" s="3">
        <v>6</v>
      </c>
      <c r="O3208" s="3">
        <v>0</v>
      </c>
      <c r="P3208" s="26">
        <v>13</v>
      </c>
    </row>
    <row r="3209" spans="3:16" ht="25.2" x14ac:dyDescent="0.25">
      <c r="C3209" s="112"/>
      <c r="D3209" s="109"/>
      <c r="E3209" s="9" t="s">
        <v>45</v>
      </c>
      <c r="F3209" s="12"/>
      <c r="G3209" s="13">
        <v>30</v>
      </c>
      <c r="H3209" s="24">
        <v>9</v>
      </c>
      <c r="I3209" s="3">
        <v>10</v>
      </c>
      <c r="J3209" s="3">
        <v>2</v>
      </c>
      <c r="K3209" s="3">
        <v>1</v>
      </c>
      <c r="L3209" s="3">
        <v>3</v>
      </c>
      <c r="M3209" s="3">
        <v>0</v>
      </c>
      <c r="N3209" s="3">
        <v>12</v>
      </c>
      <c r="O3209" s="3">
        <v>0</v>
      </c>
      <c r="P3209" s="26">
        <v>18</v>
      </c>
    </row>
    <row r="3210" spans="3:16" x14ac:dyDescent="0.25">
      <c r="C3210" s="112"/>
      <c r="D3210" s="109"/>
      <c r="E3210" s="9" t="s">
        <v>38</v>
      </c>
      <c r="F3210" s="12"/>
      <c r="G3210" s="13">
        <v>23</v>
      </c>
      <c r="H3210" s="24">
        <v>8</v>
      </c>
      <c r="I3210" s="3">
        <v>6</v>
      </c>
      <c r="J3210" s="3">
        <v>6</v>
      </c>
      <c r="K3210" s="3">
        <v>2</v>
      </c>
      <c r="L3210" s="3">
        <v>2</v>
      </c>
      <c r="M3210" s="3">
        <v>2</v>
      </c>
      <c r="N3210" s="3">
        <v>9</v>
      </c>
      <c r="O3210" s="3">
        <v>0</v>
      </c>
      <c r="P3210" s="26">
        <v>14</v>
      </c>
    </row>
    <row r="3211" spans="3:16" ht="25.2" x14ac:dyDescent="0.25">
      <c r="C3211" s="112"/>
      <c r="D3211" s="108" t="s">
        <v>23</v>
      </c>
      <c r="E3211" s="10" t="s">
        <v>40</v>
      </c>
      <c r="F3211" s="11"/>
      <c r="G3211" s="14">
        <v>202</v>
      </c>
      <c r="H3211" s="25">
        <v>93</v>
      </c>
      <c r="I3211" s="4">
        <v>79</v>
      </c>
      <c r="J3211" s="4">
        <v>60</v>
      </c>
      <c r="K3211" s="4">
        <v>12</v>
      </c>
      <c r="L3211" s="4">
        <v>37</v>
      </c>
      <c r="M3211" s="4">
        <v>24</v>
      </c>
      <c r="N3211" s="4">
        <v>23</v>
      </c>
      <c r="O3211" s="4">
        <v>0</v>
      </c>
      <c r="P3211" s="27">
        <v>179</v>
      </c>
    </row>
    <row r="3212" spans="3:16" ht="25.2" x14ac:dyDescent="0.25">
      <c r="C3212" s="112"/>
      <c r="D3212" s="109"/>
      <c r="E3212" s="9" t="s">
        <v>41</v>
      </c>
      <c r="F3212" s="12"/>
      <c r="G3212" s="8">
        <v>253</v>
      </c>
      <c r="H3212" s="16">
        <v>125</v>
      </c>
      <c r="I3212" s="1">
        <v>54</v>
      </c>
      <c r="J3212" s="1">
        <v>51</v>
      </c>
      <c r="K3212" s="1">
        <v>5</v>
      </c>
      <c r="L3212" s="1">
        <v>38</v>
      </c>
      <c r="M3212" s="1">
        <v>4</v>
      </c>
      <c r="N3212" s="1">
        <v>72</v>
      </c>
      <c r="O3212" s="1">
        <v>1</v>
      </c>
      <c r="P3212" s="18">
        <v>180</v>
      </c>
    </row>
    <row r="3213" spans="3:16" x14ac:dyDescent="0.25">
      <c r="C3213" s="112"/>
      <c r="D3213" s="109"/>
      <c r="E3213" s="9" t="s">
        <v>42</v>
      </c>
      <c r="F3213" s="12"/>
      <c r="G3213" s="13">
        <v>11</v>
      </c>
      <c r="H3213" s="24">
        <v>8</v>
      </c>
      <c r="I3213" s="3">
        <v>6</v>
      </c>
      <c r="J3213" s="3">
        <v>4</v>
      </c>
      <c r="K3213" s="3">
        <v>0</v>
      </c>
      <c r="L3213" s="3">
        <v>2</v>
      </c>
      <c r="M3213" s="3">
        <v>0</v>
      </c>
      <c r="N3213" s="3">
        <v>2</v>
      </c>
      <c r="O3213" s="3">
        <v>0</v>
      </c>
      <c r="P3213" s="26">
        <v>9</v>
      </c>
    </row>
    <row r="3214" spans="3:16" x14ac:dyDescent="0.25">
      <c r="C3214" s="112"/>
      <c r="D3214" s="109"/>
      <c r="E3214" s="9" t="s">
        <v>43</v>
      </c>
      <c r="F3214" s="12"/>
      <c r="G3214" s="8">
        <v>98</v>
      </c>
      <c r="H3214" s="16">
        <v>47</v>
      </c>
      <c r="I3214" s="1">
        <v>27</v>
      </c>
      <c r="J3214" s="1">
        <v>21</v>
      </c>
      <c r="K3214" s="1">
        <v>2</v>
      </c>
      <c r="L3214" s="1">
        <v>13</v>
      </c>
      <c r="M3214" s="1">
        <v>5</v>
      </c>
      <c r="N3214" s="1">
        <v>31</v>
      </c>
      <c r="O3214" s="1">
        <v>0</v>
      </c>
      <c r="P3214" s="18">
        <v>67</v>
      </c>
    </row>
    <row r="3215" spans="3:16" x14ac:dyDescent="0.25">
      <c r="C3215" s="112"/>
      <c r="D3215" s="109"/>
      <c r="E3215" s="9" t="s">
        <v>44</v>
      </c>
      <c r="F3215" s="12"/>
      <c r="G3215" s="13">
        <v>31</v>
      </c>
      <c r="H3215" s="24">
        <v>12</v>
      </c>
      <c r="I3215" s="3">
        <v>9</v>
      </c>
      <c r="J3215" s="3">
        <v>4</v>
      </c>
      <c r="K3215" s="3">
        <v>0</v>
      </c>
      <c r="L3215" s="3">
        <v>3</v>
      </c>
      <c r="M3215" s="3">
        <v>1</v>
      </c>
      <c r="N3215" s="3">
        <v>9</v>
      </c>
      <c r="O3215" s="3">
        <v>0</v>
      </c>
      <c r="P3215" s="26">
        <v>22</v>
      </c>
    </row>
    <row r="3216" spans="3:16" ht="25.2" x14ac:dyDescent="0.25">
      <c r="C3216" s="112"/>
      <c r="D3216" s="109"/>
      <c r="E3216" s="9" t="s">
        <v>45</v>
      </c>
      <c r="F3216" s="12"/>
      <c r="G3216" s="13">
        <v>23</v>
      </c>
      <c r="H3216" s="24">
        <v>10</v>
      </c>
      <c r="I3216" s="3">
        <v>7</v>
      </c>
      <c r="J3216" s="3">
        <v>3</v>
      </c>
      <c r="K3216" s="3">
        <v>1</v>
      </c>
      <c r="L3216" s="3">
        <v>1</v>
      </c>
      <c r="M3216" s="3">
        <v>1</v>
      </c>
      <c r="N3216" s="3">
        <v>7</v>
      </c>
      <c r="O3216" s="3">
        <v>0</v>
      </c>
      <c r="P3216" s="26">
        <v>16</v>
      </c>
    </row>
    <row r="3217" spans="3:16" x14ac:dyDescent="0.25">
      <c r="C3217" s="112"/>
      <c r="D3217" s="109"/>
      <c r="E3217" s="9" t="s">
        <v>38</v>
      </c>
      <c r="F3217" s="12"/>
      <c r="G3217" s="13">
        <v>14</v>
      </c>
      <c r="H3217" s="24">
        <v>4</v>
      </c>
      <c r="I3217" s="3">
        <v>4</v>
      </c>
      <c r="J3217" s="3">
        <v>1</v>
      </c>
      <c r="K3217" s="3">
        <v>0</v>
      </c>
      <c r="L3217" s="3">
        <v>1</v>
      </c>
      <c r="M3217" s="3">
        <v>0</v>
      </c>
      <c r="N3217" s="3">
        <v>5</v>
      </c>
      <c r="O3217" s="3">
        <v>0</v>
      </c>
      <c r="P3217" s="26">
        <v>9</v>
      </c>
    </row>
    <row r="3218" spans="3:16" x14ac:dyDescent="0.25">
      <c r="C3218" s="108" t="s">
        <v>46</v>
      </c>
      <c r="D3218" s="106" t="s">
        <v>21</v>
      </c>
      <c r="E3218" s="10" t="s">
        <v>47</v>
      </c>
      <c r="F3218" s="11"/>
      <c r="G3218" s="14">
        <v>815</v>
      </c>
      <c r="H3218" s="25">
        <v>334</v>
      </c>
      <c r="I3218" s="4">
        <v>232</v>
      </c>
      <c r="J3218" s="4">
        <v>195</v>
      </c>
      <c r="K3218" s="4">
        <v>17</v>
      </c>
      <c r="L3218" s="4">
        <v>126</v>
      </c>
      <c r="M3218" s="4">
        <v>21</v>
      </c>
      <c r="N3218" s="4">
        <v>255</v>
      </c>
      <c r="O3218" s="4">
        <v>1</v>
      </c>
      <c r="P3218" s="27">
        <v>559</v>
      </c>
    </row>
    <row r="3219" spans="3:16" ht="25.2" x14ac:dyDescent="0.25">
      <c r="C3219" s="112"/>
      <c r="D3219" s="107"/>
      <c r="E3219" s="9" t="s">
        <v>48</v>
      </c>
      <c r="F3219" s="12"/>
      <c r="G3219" s="8">
        <v>86</v>
      </c>
      <c r="H3219" s="16">
        <v>29</v>
      </c>
      <c r="I3219" s="1">
        <v>34</v>
      </c>
      <c r="J3219" s="1">
        <v>18</v>
      </c>
      <c r="K3219" s="1">
        <v>3</v>
      </c>
      <c r="L3219" s="1">
        <v>12</v>
      </c>
      <c r="M3219" s="1">
        <v>5</v>
      </c>
      <c r="N3219" s="1">
        <v>18</v>
      </c>
      <c r="O3219" s="1">
        <v>0</v>
      </c>
      <c r="P3219" s="18">
        <v>68</v>
      </c>
    </row>
    <row r="3220" spans="3:16" x14ac:dyDescent="0.25">
      <c r="C3220" s="112"/>
      <c r="D3220" s="107"/>
      <c r="E3220" s="9" t="s">
        <v>49</v>
      </c>
      <c r="F3220" s="12"/>
      <c r="G3220" s="13">
        <v>46</v>
      </c>
      <c r="H3220" s="24">
        <v>21</v>
      </c>
      <c r="I3220" s="3">
        <v>12</v>
      </c>
      <c r="J3220" s="3">
        <v>11</v>
      </c>
      <c r="K3220" s="3">
        <v>2</v>
      </c>
      <c r="L3220" s="3">
        <v>3</v>
      </c>
      <c r="M3220" s="3">
        <v>2</v>
      </c>
      <c r="N3220" s="3">
        <v>15</v>
      </c>
      <c r="O3220" s="3">
        <v>0</v>
      </c>
      <c r="P3220" s="26">
        <v>31</v>
      </c>
    </row>
    <row r="3221" spans="3:16" ht="25.2" x14ac:dyDescent="0.25">
      <c r="C3221" s="112"/>
      <c r="D3221" s="107"/>
      <c r="E3221" s="9" t="s">
        <v>50</v>
      </c>
      <c r="F3221" s="12"/>
      <c r="G3221" s="8">
        <v>95</v>
      </c>
      <c r="H3221" s="16">
        <v>35</v>
      </c>
      <c r="I3221" s="1">
        <v>30</v>
      </c>
      <c r="J3221" s="1">
        <v>17</v>
      </c>
      <c r="K3221" s="1">
        <v>7</v>
      </c>
      <c r="L3221" s="1">
        <v>7</v>
      </c>
      <c r="M3221" s="1">
        <v>12</v>
      </c>
      <c r="N3221" s="1">
        <v>27</v>
      </c>
      <c r="O3221" s="1">
        <v>0</v>
      </c>
      <c r="P3221" s="18">
        <v>68</v>
      </c>
    </row>
    <row r="3222" spans="3:16" ht="25.2" x14ac:dyDescent="0.25">
      <c r="C3222" s="112"/>
      <c r="D3222" s="107"/>
      <c r="E3222" s="9" t="s">
        <v>51</v>
      </c>
      <c r="F3222" s="12"/>
      <c r="G3222" s="13">
        <v>30</v>
      </c>
      <c r="H3222" s="24">
        <v>10</v>
      </c>
      <c r="I3222" s="3">
        <v>5</v>
      </c>
      <c r="J3222" s="3">
        <v>4</v>
      </c>
      <c r="K3222" s="3">
        <v>2</v>
      </c>
      <c r="L3222" s="3">
        <v>3</v>
      </c>
      <c r="M3222" s="3">
        <v>9</v>
      </c>
      <c r="N3222" s="3">
        <v>10</v>
      </c>
      <c r="O3222" s="3">
        <v>0</v>
      </c>
      <c r="P3222" s="26">
        <v>20</v>
      </c>
    </row>
    <row r="3223" spans="3:16" x14ac:dyDescent="0.25">
      <c r="C3223" s="112"/>
      <c r="D3223" s="107"/>
      <c r="E3223" s="9" t="s">
        <v>52</v>
      </c>
      <c r="F3223" s="12"/>
      <c r="G3223" s="13">
        <v>8</v>
      </c>
      <c r="H3223" s="24">
        <v>3</v>
      </c>
      <c r="I3223" s="3">
        <v>3</v>
      </c>
      <c r="J3223" s="3">
        <v>2</v>
      </c>
      <c r="K3223" s="3">
        <v>1</v>
      </c>
      <c r="L3223" s="3">
        <v>5</v>
      </c>
      <c r="M3223" s="3">
        <v>2</v>
      </c>
      <c r="N3223" s="3">
        <v>1</v>
      </c>
      <c r="O3223" s="3">
        <v>0</v>
      </c>
      <c r="P3223" s="26">
        <v>7</v>
      </c>
    </row>
    <row r="3224" spans="3:16" x14ac:dyDescent="0.25">
      <c r="C3224" s="112"/>
      <c r="D3224" s="107"/>
      <c r="E3224" s="9" t="s">
        <v>53</v>
      </c>
      <c r="F3224" s="12"/>
      <c r="G3224" s="13">
        <v>23</v>
      </c>
      <c r="H3224" s="24">
        <v>6</v>
      </c>
      <c r="I3224" s="3">
        <v>8</v>
      </c>
      <c r="J3224" s="3">
        <v>5</v>
      </c>
      <c r="K3224" s="3">
        <v>2</v>
      </c>
      <c r="L3224" s="3">
        <v>5</v>
      </c>
      <c r="M3224" s="3">
        <v>3</v>
      </c>
      <c r="N3224" s="3">
        <v>7</v>
      </c>
      <c r="O3224" s="3">
        <v>0</v>
      </c>
      <c r="P3224" s="26">
        <v>16</v>
      </c>
    </row>
    <row r="3225" spans="3:16" x14ac:dyDescent="0.25">
      <c r="C3225" s="112"/>
      <c r="D3225" s="107"/>
      <c r="E3225" s="9" t="s">
        <v>38</v>
      </c>
      <c r="F3225" s="12"/>
      <c r="G3225" s="13">
        <v>1</v>
      </c>
      <c r="H3225" s="24">
        <v>0</v>
      </c>
      <c r="I3225" s="3">
        <v>0</v>
      </c>
      <c r="J3225" s="3">
        <v>0</v>
      </c>
      <c r="K3225" s="3">
        <v>0</v>
      </c>
      <c r="L3225" s="3">
        <v>0</v>
      </c>
      <c r="M3225" s="3">
        <v>1</v>
      </c>
      <c r="N3225" s="3">
        <v>0</v>
      </c>
      <c r="O3225" s="3">
        <v>0</v>
      </c>
      <c r="P3225" s="26">
        <v>1</v>
      </c>
    </row>
    <row r="3226" spans="3:16" x14ac:dyDescent="0.25">
      <c r="C3226" s="112"/>
      <c r="D3226" s="107"/>
      <c r="E3226" s="9" t="s">
        <v>54</v>
      </c>
      <c r="F3226" s="12"/>
      <c r="G3226" s="8">
        <v>901</v>
      </c>
      <c r="H3226" s="16">
        <v>363</v>
      </c>
      <c r="I3226" s="1">
        <v>266</v>
      </c>
      <c r="J3226" s="1">
        <v>213</v>
      </c>
      <c r="K3226" s="1">
        <v>20</v>
      </c>
      <c r="L3226" s="1">
        <v>138</v>
      </c>
      <c r="M3226" s="1">
        <v>26</v>
      </c>
      <c r="N3226" s="1">
        <v>273</v>
      </c>
      <c r="O3226" s="1">
        <v>1</v>
      </c>
      <c r="P3226" s="18">
        <v>627</v>
      </c>
    </row>
    <row r="3227" spans="3:16" x14ac:dyDescent="0.25">
      <c r="C3227" s="112"/>
      <c r="D3227" s="107"/>
      <c r="E3227" s="9" t="s">
        <v>55</v>
      </c>
      <c r="F3227" s="12"/>
      <c r="G3227" s="8">
        <v>171</v>
      </c>
      <c r="H3227" s="16">
        <v>66</v>
      </c>
      <c r="I3227" s="1">
        <v>47</v>
      </c>
      <c r="J3227" s="1">
        <v>32</v>
      </c>
      <c r="K3227" s="1">
        <v>11</v>
      </c>
      <c r="L3227" s="1">
        <v>13</v>
      </c>
      <c r="M3227" s="1">
        <v>23</v>
      </c>
      <c r="N3227" s="1">
        <v>52</v>
      </c>
      <c r="O3227" s="1">
        <v>0</v>
      </c>
      <c r="P3227" s="18">
        <v>119</v>
      </c>
    </row>
    <row r="3228" spans="3:16" x14ac:dyDescent="0.25">
      <c r="C3228" s="108" t="s">
        <v>56</v>
      </c>
      <c r="D3228" s="106" t="s">
        <v>21</v>
      </c>
      <c r="E3228" s="10" t="s">
        <v>57</v>
      </c>
      <c r="F3228" s="11"/>
      <c r="G3228" s="14">
        <v>465</v>
      </c>
      <c r="H3228" s="25">
        <v>179</v>
      </c>
      <c r="I3228" s="4">
        <v>145</v>
      </c>
      <c r="J3228" s="4">
        <v>113</v>
      </c>
      <c r="K3228" s="4">
        <v>20</v>
      </c>
      <c r="L3228" s="4">
        <v>78</v>
      </c>
      <c r="M3228" s="4">
        <v>31</v>
      </c>
      <c r="N3228" s="4">
        <v>130</v>
      </c>
      <c r="O3228" s="4">
        <v>1</v>
      </c>
      <c r="P3228" s="27">
        <v>334</v>
      </c>
    </row>
    <row r="3229" spans="3:16" x14ac:dyDescent="0.25">
      <c r="C3229" s="112"/>
      <c r="D3229" s="107"/>
      <c r="E3229" s="9" t="s">
        <v>58</v>
      </c>
      <c r="F3229" s="12"/>
      <c r="G3229" s="8">
        <v>396</v>
      </c>
      <c r="H3229" s="16">
        <v>149</v>
      </c>
      <c r="I3229" s="1">
        <v>105</v>
      </c>
      <c r="J3229" s="1">
        <v>87</v>
      </c>
      <c r="K3229" s="1">
        <v>10</v>
      </c>
      <c r="L3229" s="1">
        <v>56</v>
      </c>
      <c r="M3229" s="1">
        <v>15</v>
      </c>
      <c r="N3229" s="1">
        <v>131</v>
      </c>
      <c r="O3229" s="1">
        <v>0</v>
      </c>
      <c r="P3229" s="18">
        <v>265</v>
      </c>
    </row>
    <row r="3230" spans="3:16" x14ac:dyDescent="0.25">
      <c r="C3230" s="112"/>
      <c r="D3230" s="107"/>
      <c r="E3230" s="9" t="s">
        <v>59</v>
      </c>
      <c r="F3230" s="12"/>
      <c r="G3230" s="8">
        <v>90</v>
      </c>
      <c r="H3230" s="16">
        <v>33</v>
      </c>
      <c r="I3230" s="1">
        <v>26</v>
      </c>
      <c r="J3230" s="1">
        <v>17</v>
      </c>
      <c r="K3230" s="1">
        <v>0</v>
      </c>
      <c r="L3230" s="1">
        <v>11</v>
      </c>
      <c r="M3230" s="1">
        <v>2</v>
      </c>
      <c r="N3230" s="1">
        <v>32</v>
      </c>
      <c r="O3230" s="1">
        <v>0</v>
      </c>
      <c r="P3230" s="18">
        <v>58</v>
      </c>
    </row>
    <row r="3231" spans="3:16" x14ac:dyDescent="0.25">
      <c r="C3231" s="112"/>
      <c r="D3231" s="107"/>
      <c r="E3231" s="9" t="s">
        <v>60</v>
      </c>
      <c r="F3231" s="12"/>
      <c r="G3231" s="8">
        <v>153</v>
      </c>
      <c r="H3231" s="16">
        <v>77</v>
      </c>
      <c r="I3231" s="1">
        <v>48</v>
      </c>
      <c r="J3231" s="1">
        <v>35</v>
      </c>
      <c r="K3231" s="1">
        <v>4</v>
      </c>
      <c r="L3231" s="1">
        <v>16</v>
      </c>
      <c r="M3231" s="1">
        <v>7</v>
      </c>
      <c r="N3231" s="1">
        <v>40</v>
      </c>
      <c r="O3231" s="1">
        <v>0</v>
      </c>
      <c r="P3231" s="18">
        <v>113</v>
      </c>
    </row>
    <row r="3232" spans="3:16" x14ac:dyDescent="0.25">
      <c r="C3232" s="108" t="s">
        <v>61</v>
      </c>
      <c r="D3232" s="106" t="s">
        <v>21</v>
      </c>
      <c r="E3232" s="10" t="s">
        <v>62</v>
      </c>
      <c r="F3232" s="11"/>
      <c r="G3232" s="14">
        <v>205</v>
      </c>
      <c r="H3232" s="25">
        <v>79</v>
      </c>
      <c r="I3232" s="4">
        <v>48</v>
      </c>
      <c r="J3232" s="4">
        <v>40</v>
      </c>
      <c r="K3232" s="4">
        <v>5</v>
      </c>
      <c r="L3232" s="4">
        <v>35</v>
      </c>
      <c r="M3232" s="4">
        <v>17</v>
      </c>
      <c r="N3232" s="4">
        <v>67</v>
      </c>
      <c r="O3232" s="4">
        <v>0</v>
      </c>
      <c r="P3232" s="27">
        <v>138</v>
      </c>
    </row>
    <row r="3233" spans="2:18" x14ac:dyDescent="0.25">
      <c r="C3233" s="109"/>
      <c r="D3233" s="107"/>
      <c r="E3233" s="9" t="s">
        <v>63</v>
      </c>
      <c r="F3233" s="12"/>
      <c r="G3233" s="8">
        <v>256</v>
      </c>
      <c r="H3233" s="16">
        <v>131</v>
      </c>
      <c r="I3233" s="1">
        <v>81</v>
      </c>
      <c r="J3233" s="1">
        <v>59</v>
      </c>
      <c r="K3233" s="1">
        <v>10</v>
      </c>
      <c r="L3233" s="1">
        <v>28</v>
      </c>
      <c r="M3233" s="1">
        <v>13</v>
      </c>
      <c r="N3233" s="1">
        <v>62</v>
      </c>
      <c r="O3233" s="1">
        <v>0</v>
      </c>
      <c r="P3233" s="18">
        <v>194</v>
      </c>
    </row>
    <row r="3234" spans="2:18" x14ac:dyDescent="0.25">
      <c r="C3234" s="109"/>
      <c r="D3234" s="107"/>
      <c r="E3234" s="9" t="s">
        <v>64</v>
      </c>
      <c r="F3234" s="12"/>
      <c r="G3234" s="8">
        <v>404</v>
      </c>
      <c r="H3234" s="16">
        <v>148</v>
      </c>
      <c r="I3234" s="1">
        <v>113</v>
      </c>
      <c r="J3234" s="1">
        <v>81</v>
      </c>
      <c r="K3234" s="1">
        <v>10</v>
      </c>
      <c r="L3234" s="1">
        <v>62</v>
      </c>
      <c r="M3234" s="1">
        <v>10</v>
      </c>
      <c r="N3234" s="1">
        <v>136</v>
      </c>
      <c r="O3234" s="1">
        <v>0</v>
      </c>
      <c r="P3234" s="18">
        <v>268</v>
      </c>
    </row>
    <row r="3235" spans="2:18" x14ac:dyDescent="0.25">
      <c r="C3235" s="113"/>
      <c r="D3235" s="110"/>
      <c r="E3235" s="56" t="s">
        <v>65</v>
      </c>
      <c r="F3235" s="48"/>
      <c r="G3235" s="61">
        <v>239</v>
      </c>
      <c r="H3235" s="65">
        <v>80</v>
      </c>
      <c r="I3235" s="35">
        <v>82</v>
      </c>
      <c r="J3235" s="35">
        <v>72</v>
      </c>
      <c r="K3235" s="35">
        <v>9</v>
      </c>
      <c r="L3235" s="35">
        <v>36</v>
      </c>
      <c r="M3235" s="35">
        <v>15</v>
      </c>
      <c r="N3235" s="35">
        <v>68</v>
      </c>
      <c r="O3235" s="35">
        <v>1</v>
      </c>
      <c r="P3235" s="66">
        <v>170</v>
      </c>
    </row>
    <row r="3237" spans="2:18" x14ac:dyDescent="0.25">
      <c r="B3237" s="54" t="str">
        <f xml:space="preserve"> HYPERLINK("#'目次'!B45", "[39]")</f>
        <v>[39]</v>
      </c>
      <c r="C3237" s="42" t="s">
        <v>490</v>
      </c>
    </row>
    <row r="3240" spans="2:18" x14ac:dyDescent="0.25">
      <c r="C3240" s="42" t="s">
        <v>14</v>
      </c>
    </row>
    <row r="3241" spans="2:18" ht="63" x14ac:dyDescent="0.25">
      <c r="C3241" s="102"/>
      <c r="D3241" s="103"/>
      <c r="E3241" s="103"/>
      <c r="F3241" s="103"/>
      <c r="G3241" s="53" t="s">
        <v>15</v>
      </c>
      <c r="H3241" s="50" t="s">
        <v>491</v>
      </c>
      <c r="I3241" s="21" t="s">
        <v>492</v>
      </c>
      <c r="J3241" s="21" t="s">
        <v>493</v>
      </c>
      <c r="K3241" s="21" t="s">
        <v>494</v>
      </c>
      <c r="L3241" s="21" t="s">
        <v>495</v>
      </c>
      <c r="M3241" s="21" t="s">
        <v>496</v>
      </c>
      <c r="N3241" s="21" t="s">
        <v>497</v>
      </c>
      <c r="O3241" s="21" t="s">
        <v>53</v>
      </c>
      <c r="P3241" s="21" t="s">
        <v>498</v>
      </c>
      <c r="Q3241" s="21" t="s">
        <v>38</v>
      </c>
      <c r="R3241" s="57" t="s">
        <v>499</v>
      </c>
    </row>
    <row r="3242" spans="2:18" x14ac:dyDescent="0.25">
      <c r="C3242" s="104"/>
      <c r="D3242" s="105"/>
      <c r="E3242" s="105"/>
      <c r="F3242" s="105"/>
      <c r="G3242" s="47"/>
      <c r="H3242" s="60"/>
      <c r="I3242" s="22"/>
      <c r="J3242" s="22"/>
      <c r="K3242" s="22"/>
      <c r="L3242" s="22"/>
      <c r="M3242" s="22"/>
      <c r="N3242" s="22"/>
      <c r="O3242" s="22"/>
      <c r="P3242" s="22"/>
      <c r="Q3242" s="22"/>
      <c r="R3242" s="55"/>
    </row>
    <row r="3243" spans="2:18" x14ac:dyDescent="0.25">
      <c r="C3243" s="52"/>
      <c r="D3243" s="49"/>
      <c r="E3243" s="46" t="s">
        <v>15</v>
      </c>
      <c r="F3243" s="51"/>
      <c r="G3243" s="59">
        <v>1104</v>
      </c>
      <c r="H3243" s="31">
        <v>263</v>
      </c>
      <c r="I3243" s="31">
        <v>129</v>
      </c>
      <c r="J3243" s="31">
        <v>271</v>
      </c>
      <c r="K3243" s="31">
        <v>112</v>
      </c>
      <c r="L3243" s="31">
        <v>236</v>
      </c>
      <c r="M3243" s="31">
        <v>137</v>
      </c>
      <c r="N3243" s="31">
        <v>633</v>
      </c>
      <c r="O3243" s="31">
        <v>39</v>
      </c>
      <c r="P3243" s="31">
        <v>106</v>
      </c>
      <c r="Q3243" s="31">
        <v>8</v>
      </c>
      <c r="R3243" s="67">
        <v>990</v>
      </c>
    </row>
    <row r="3244" spans="2:18" x14ac:dyDescent="0.25">
      <c r="C3244" s="111" t="s">
        <v>20</v>
      </c>
      <c r="D3244" s="106" t="s">
        <v>21</v>
      </c>
      <c r="E3244" s="10" t="s">
        <v>22</v>
      </c>
      <c r="F3244" s="11"/>
      <c r="G3244" s="14">
        <v>543</v>
      </c>
      <c r="H3244" s="25">
        <v>115</v>
      </c>
      <c r="I3244" s="4">
        <v>53</v>
      </c>
      <c r="J3244" s="4">
        <v>123</v>
      </c>
      <c r="K3244" s="4">
        <v>60</v>
      </c>
      <c r="L3244" s="4">
        <v>90</v>
      </c>
      <c r="M3244" s="4">
        <v>46</v>
      </c>
      <c r="N3244" s="4">
        <v>337</v>
      </c>
      <c r="O3244" s="4">
        <v>19</v>
      </c>
      <c r="P3244" s="4">
        <v>55</v>
      </c>
      <c r="Q3244" s="4">
        <v>3</v>
      </c>
      <c r="R3244" s="27">
        <v>485</v>
      </c>
    </row>
    <row r="3245" spans="2:18" x14ac:dyDescent="0.25">
      <c r="C3245" s="112"/>
      <c r="D3245" s="107"/>
      <c r="E3245" s="9" t="s">
        <v>23</v>
      </c>
      <c r="F3245" s="12"/>
      <c r="G3245" s="8">
        <v>561</v>
      </c>
      <c r="H3245" s="16">
        <v>148</v>
      </c>
      <c r="I3245" s="1">
        <v>76</v>
      </c>
      <c r="J3245" s="1">
        <v>148</v>
      </c>
      <c r="K3245" s="1">
        <v>52</v>
      </c>
      <c r="L3245" s="1">
        <v>146</v>
      </c>
      <c r="M3245" s="1">
        <v>91</v>
      </c>
      <c r="N3245" s="1">
        <v>296</v>
      </c>
      <c r="O3245" s="1">
        <v>20</v>
      </c>
      <c r="P3245" s="1">
        <v>51</v>
      </c>
      <c r="Q3245" s="1">
        <v>5</v>
      </c>
      <c r="R3245" s="18">
        <v>505</v>
      </c>
    </row>
    <row r="3246" spans="2:18" x14ac:dyDescent="0.25">
      <c r="C3246" s="108" t="s">
        <v>24</v>
      </c>
      <c r="D3246" s="108" t="s">
        <v>25</v>
      </c>
      <c r="E3246" s="10" t="s">
        <v>26</v>
      </c>
      <c r="F3246" s="11"/>
      <c r="G3246" s="14">
        <v>261</v>
      </c>
      <c r="H3246" s="25">
        <v>46</v>
      </c>
      <c r="I3246" s="4">
        <v>23</v>
      </c>
      <c r="J3246" s="4">
        <v>52</v>
      </c>
      <c r="K3246" s="4">
        <v>27</v>
      </c>
      <c r="L3246" s="4">
        <v>44</v>
      </c>
      <c r="M3246" s="4">
        <v>25</v>
      </c>
      <c r="N3246" s="4">
        <v>145</v>
      </c>
      <c r="O3246" s="4">
        <v>13</v>
      </c>
      <c r="P3246" s="4">
        <v>35</v>
      </c>
      <c r="Q3246" s="4">
        <v>1</v>
      </c>
      <c r="R3246" s="27">
        <v>225</v>
      </c>
    </row>
    <row r="3247" spans="2:18" x14ac:dyDescent="0.25">
      <c r="C3247" s="112"/>
      <c r="D3247" s="109"/>
      <c r="E3247" s="9" t="s">
        <v>27</v>
      </c>
      <c r="F3247" s="12"/>
      <c r="G3247" s="8">
        <v>267</v>
      </c>
      <c r="H3247" s="16">
        <v>68</v>
      </c>
      <c r="I3247" s="1">
        <v>36</v>
      </c>
      <c r="J3247" s="1">
        <v>56</v>
      </c>
      <c r="K3247" s="1">
        <v>35</v>
      </c>
      <c r="L3247" s="1">
        <v>50</v>
      </c>
      <c r="M3247" s="1">
        <v>33</v>
      </c>
      <c r="N3247" s="1">
        <v>165</v>
      </c>
      <c r="O3247" s="1">
        <v>4</v>
      </c>
      <c r="P3247" s="1">
        <v>27</v>
      </c>
      <c r="Q3247" s="1">
        <v>1</v>
      </c>
      <c r="R3247" s="18">
        <v>239</v>
      </c>
    </row>
    <row r="3248" spans="2:18" x14ac:dyDescent="0.25">
      <c r="C3248" s="112"/>
      <c r="D3248" s="109"/>
      <c r="E3248" s="9" t="s">
        <v>28</v>
      </c>
      <c r="F3248" s="12"/>
      <c r="G3248" s="8">
        <v>261</v>
      </c>
      <c r="H3248" s="16">
        <v>62</v>
      </c>
      <c r="I3248" s="1">
        <v>34</v>
      </c>
      <c r="J3248" s="1">
        <v>62</v>
      </c>
      <c r="K3248" s="1">
        <v>27</v>
      </c>
      <c r="L3248" s="1">
        <v>59</v>
      </c>
      <c r="M3248" s="1">
        <v>34</v>
      </c>
      <c r="N3248" s="1">
        <v>155</v>
      </c>
      <c r="O3248" s="1">
        <v>10</v>
      </c>
      <c r="P3248" s="1">
        <v>18</v>
      </c>
      <c r="Q3248" s="1">
        <v>3</v>
      </c>
      <c r="R3248" s="18">
        <v>240</v>
      </c>
    </row>
    <row r="3249" spans="3:18" x14ac:dyDescent="0.25">
      <c r="C3249" s="112"/>
      <c r="D3249" s="109"/>
      <c r="E3249" s="9" t="s">
        <v>29</v>
      </c>
      <c r="F3249" s="12"/>
      <c r="G3249" s="8">
        <v>195</v>
      </c>
      <c r="H3249" s="16">
        <v>47</v>
      </c>
      <c r="I3249" s="1">
        <v>19</v>
      </c>
      <c r="J3249" s="1">
        <v>54</v>
      </c>
      <c r="K3249" s="1">
        <v>13</v>
      </c>
      <c r="L3249" s="1">
        <v>48</v>
      </c>
      <c r="M3249" s="1">
        <v>24</v>
      </c>
      <c r="N3249" s="1">
        <v>111</v>
      </c>
      <c r="O3249" s="1">
        <v>8</v>
      </c>
      <c r="P3249" s="1">
        <v>20</v>
      </c>
      <c r="Q3249" s="1">
        <v>3</v>
      </c>
      <c r="R3249" s="18">
        <v>172</v>
      </c>
    </row>
    <row r="3250" spans="3:18" x14ac:dyDescent="0.25">
      <c r="C3250" s="112"/>
      <c r="D3250" s="109"/>
      <c r="E3250" s="9" t="s">
        <v>30</v>
      </c>
      <c r="F3250" s="12"/>
      <c r="G3250" s="8">
        <v>120</v>
      </c>
      <c r="H3250" s="16">
        <v>40</v>
      </c>
      <c r="I3250" s="1">
        <v>17</v>
      </c>
      <c r="J3250" s="1">
        <v>47</v>
      </c>
      <c r="K3250" s="1">
        <v>10</v>
      </c>
      <c r="L3250" s="1">
        <v>35</v>
      </c>
      <c r="M3250" s="1">
        <v>21</v>
      </c>
      <c r="N3250" s="1">
        <v>57</v>
      </c>
      <c r="O3250" s="1">
        <v>4</v>
      </c>
      <c r="P3250" s="1">
        <v>6</v>
      </c>
      <c r="Q3250" s="1">
        <v>0</v>
      </c>
      <c r="R3250" s="18">
        <v>114</v>
      </c>
    </row>
    <row r="3251" spans="3:18" x14ac:dyDescent="0.25">
      <c r="C3251" s="112"/>
      <c r="D3251" s="109"/>
      <c r="E3251" s="9" t="s">
        <v>31</v>
      </c>
      <c r="F3251" s="12"/>
      <c r="G3251" s="8">
        <v>843</v>
      </c>
      <c r="H3251" s="16">
        <v>217</v>
      </c>
      <c r="I3251" s="1">
        <v>106</v>
      </c>
      <c r="J3251" s="1">
        <v>219</v>
      </c>
      <c r="K3251" s="1">
        <v>85</v>
      </c>
      <c r="L3251" s="1">
        <v>192</v>
      </c>
      <c r="M3251" s="1">
        <v>112</v>
      </c>
      <c r="N3251" s="1">
        <v>488</v>
      </c>
      <c r="O3251" s="1">
        <v>26</v>
      </c>
      <c r="P3251" s="1">
        <v>71</v>
      </c>
      <c r="Q3251" s="1">
        <v>7</v>
      </c>
      <c r="R3251" s="18">
        <v>765</v>
      </c>
    </row>
    <row r="3252" spans="3:18" x14ac:dyDescent="0.25">
      <c r="C3252" s="112"/>
      <c r="D3252" s="109"/>
      <c r="E3252" s="9" t="s">
        <v>32</v>
      </c>
      <c r="F3252" s="12"/>
      <c r="G3252" s="8">
        <v>315</v>
      </c>
      <c r="H3252" s="16">
        <v>87</v>
      </c>
      <c r="I3252" s="1">
        <v>36</v>
      </c>
      <c r="J3252" s="1">
        <v>101</v>
      </c>
      <c r="K3252" s="1">
        <v>23</v>
      </c>
      <c r="L3252" s="1">
        <v>83</v>
      </c>
      <c r="M3252" s="1">
        <v>45</v>
      </c>
      <c r="N3252" s="1">
        <v>168</v>
      </c>
      <c r="O3252" s="1">
        <v>12</v>
      </c>
      <c r="P3252" s="1">
        <v>26</v>
      </c>
      <c r="Q3252" s="1">
        <v>3</v>
      </c>
      <c r="R3252" s="18">
        <v>286</v>
      </c>
    </row>
    <row r="3253" spans="3:18" x14ac:dyDescent="0.25">
      <c r="C3253" s="112"/>
      <c r="D3253" s="108" t="s">
        <v>22</v>
      </c>
      <c r="E3253" s="10" t="s">
        <v>26</v>
      </c>
      <c r="F3253" s="11"/>
      <c r="G3253" s="14">
        <v>120</v>
      </c>
      <c r="H3253" s="25">
        <v>17</v>
      </c>
      <c r="I3253" s="4">
        <v>13</v>
      </c>
      <c r="J3253" s="4">
        <v>24</v>
      </c>
      <c r="K3253" s="4">
        <v>12</v>
      </c>
      <c r="L3253" s="4">
        <v>17</v>
      </c>
      <c r="M3253" s="4">
        <v>9</v>
      </c>
      <c r="N3253" s="4">
        <v>76</v>
      </c>
      <c r="O3253" s="4">
        <v>5</v>
      </c>
      <c r="P3253" s="4">
        <v>16</v>
      </c>
      <c r="Q3253" s="4">
        <v>1</v>
      </c>
      <c r="R3253" s="27">
        <v>103</v>
      </c>
    </row>
    <row r="3254" spans="3:18" x14ac:dyDescent="0.25">
      <c r="C3254" s="112"/>
      <c r="D3254" s="109"/>
      <c r="E3254" s="9" t="s">
        <v>27</v>
      </c>
      <c r="F3254" s="12"/>
      <c r="G3254" s="8">
        <v>159</v>
      </c>
      <c r="H3254" s="16">
        <v>36</v>
      </c>
      <c r="I3254" s="1">
        <v>17</v>
      </c>
      <c r="J3254" s="1">
        <v>29</v>
      </c>
      <c r="K3254" s="1">
        <v>23</v>
      </c>
      <c r="L3254" s="1">
        <v>20</v>
      </c>
      <c r="M3254" s="1">
        <v>14</v>
      </c>
      <c r="N3254" s="1">
        <v>103</v>
      </c>
      <c r="O3254" s="1">
        <v>3</v>
      </c>
      <c r="P3254" s="1">
        <v>19</v>
      </c>
      <c r="Q3254" s="1">
        <v>1</v>
      </c>
      <c r="R3254" s="18">
        <v>139</v>
      </c>
    </row>
    <row r="3255" spans="3:18" x14ac:dyDescent="0.25">
      <c r="C3255" s="112"/>
      <c r="D3255" s="109"/>
      <c r="E3255" s="9" t="s">
        <v>28</v>
      </c>
      <c r="F3255" s="12"/>
      <c r="G3255" s="8">
        <v>113</v>
      </c>
      <c r="H3255" s="16">
        <v>21</v>
      </c>
      <c r="I3255" s="1">
        <v>9</v>
      </c>
      <c r="J3255" s="1">
        <v>26</v>
      </c>
      <c r="K3255" s="1">
        <v>11</v>
      </c>
      <c r="L3255" s="1">
        <v>19</v>
      </c>
      <c r="M3255" s="1">
        <v>7</v>
      </c>
      <c r="N3255" s="1">
        <v>73</v>
      </c>
      <c r="O3255" s="1">
        <v>4</v>
      </c>
      <c r="P3255" s="1">
        <v>5</v>
      </c>
      <c r="Q3255" s="1">
        <v>1</v>
      </c>
      <c r="R3255" s="18">
        <v>107</v>
      </c>
    </row>
    <row r="3256" spans="3:18" x14ac:dyDescent="0.25">
      <c r="C3256" s="112"/>
      <c r="D3256" s="109"/>
      <c r="E3256" s="9" t="s">
        <v>29</v>
      </c>
      <c r="F3256" s="12"/>
      <c r="G3256" s="8">
        <v>94</v>
      </c>
      <c r="H3256" s="16">
        <v>19</v>
      </c>
      <c r="I3256" s="1">
        <v>6</v>
      </c>
      <c r="J3256" s="1">
        <v>23</v>
      </c>
      <c r="K3256" s="1">
        <v>7</v>
      </c>
      <c r="L3256" s="1">
        <v>21</v>
      </c>
      <c r="M3256" s="1">
        <v>8</v>
      </c>
      <c r="N3256" s="1">
        <v>57</v>
      </c>
      <c r="O3256" s="1">
        <v>4</v>
      </c>
      <c r="P3256" s="1">
        <v>12</v>
      </c>
      <c r="Q3256" s="1">
        <v>0</v>
      </c>
      <c r="R3256" s="18">
        <v>82</v>
      </c>
    </row>
    <row r="3257" spans="3:18" x14ac:dyDescent="0.25">
      <c r="C3257" s="112"/>
      <c r="D3257" s="109"/>
      <c r="E3257" s="9" t="s">
        <v>30</v>
      </c>
      <c r="F3257" s="12"/>
      <c r="G3257" s="8">
        <v>57</v>
      </c>
      <c r="H3257" s="16">
        <v>22</v>
      </c>
      <c r="I3257" s="1">
        <v>8</v>
      </c>
      <c r="J3257" s="1">
        <v>21</v>
      </c>
      <c r="K3257" s="1">
        <v>7</v>
      </c>
      <c r="L3257" s="1">
        <v>13</v>
      </c>
      <c r="M3257" s="1">
        <v>8</v>
      </c>
      <c r="N3257" s="1">
        <v>28</v>
      </c>
      <c r="O3257" s="1">
        <v>3</v>
      </c>
      <c r="P3257" s="1">
        <v>3</v>
      </c>
      <c r="Q3257" s="1">
        <v>0</v>
      </c>
      <c r="R3257" s="18">
        <v>54</v>
      </c>
    </row>
    <row r="3258" spans="3:18" x14ac:dyDescent="0.25">
      <c r="C3258" s="112"/>
      <c r="D3258" s="109"/>
      <c r="E3258" s="9" t="s">
        <v>31</v>
      </c>
      <c r="F3258" s="12"/>
      <c r="G3258" s="8">
        <v>423</v>
      </c>
      <c r="H3258" s="16">
        <v>98</v>
      </c>
      <c r="I3258" s="1">
        <v>40</v>
      </c>
      <c r="J3258" s="1">
        <v>99</v>
      </c>
      <c r="K3258" s="1">
        <v>48</v>
      </c>
      <c r="L3258" s="1">
        <v>73</v>
      </c>
      <c r="M3258" s="1">
        <v>37</v>
      </c>
      <c r="N3258" s="1">
        <v>261</v>
      </c>
      <c r="O3258" s="1">
        <v>14</v>
      </c>
      <c r="P3258" s="1">
        <v>39</v>
      </c>
      <c r="Q3258" s="1">
        <v>2</v>
      </c>
      <c r="R3258" s="18">
        <v>382</v>
      </c>
    </row>
    <row r="3259" spans="3:18" x14ac:dyDescent="0.25">
      <c r="C3259" s="112"/>
      <c r="D3259" s="109"/>
      <c r="E3259" s="9" t="s">
        <v>32</v>
      </c>
      <c r="F3259" s="12"/>
      <c r="G3259" s="8">
        <v>151</v>
      </c>
      <c r="H3259" s="16">
        <v>41</v>
      </c>
      <c r="I3259" s="1">
        <v>14</v>
      </c>
      <c r="J3259" s="1">
        <v>44</v>
      </c>
      <c r="K3259" s="1">
        <v>14</v>
      </c>
      <c r="L3259" s="1">
        <v>34</v>
      </c>
      <c r="M3259" s="1">
        <v>16</v>
      </c>
      <c r="N3259" s="1">
        <v>85</v>
      </c>
      <c r="O3259" s="1">
        <v>7</v>
      </c>
      <c r="P3259" s="1">
        <v>15</v>
      </c>
      <c r="Q3259" s="1">
        <v>0</v>
      </c>
      <c r="R3259" s="18">
        <v>136</v>
      </c>
    </row>
    <row r="3260" spans="3:18" x14ac:dyDescent="0.25">
      <c r="C3260" s="112"/>
      <c r="D3260" s="108" t="s">
        <v>23</v>
      </c>
      <c r="E3260" s="10" t="s">
        <v>26</v>
      </c>
      <c r="F3260" s="11"/>
      <c r="G3260" s="14">
        <v>141</v>
      </c>
      <c r="H3260" s="25">
        <v>29</v>
      </c>
      <c r="I3260" s="4">
        <v>10</v>
      </c>
      <c r="J3260" s="4">
        <v>28</v>
      </c>
      <c r="K3260" s="4">
        <v>15</v>
      </c>
      <c r="L3260" s="4">
        <v>27</v>
      </c>
      <c r="M3260" s="4">
        <v>16</v>
      </c>
      <c r="N3260" s="4">
        <v>69</v>
      </c>
      <c r="O3260" s="4">
        <v>8</v>
      </c>
      <c r="P3260" s="4">
        <v>19</v>
      </c>
      <c r="Q3260" s="4">
        <v>0</v>
      </c>
      <c r="R3260" s="27">
        <v>122</v>
      </c>
    </row>
    <row r="3261" spans="3:18" x14ac:dyDescent="0.25">
      <c r="C3261" s="112"/>
      <c r="D3261" s="109"/>
      <c r="E3261" s="9" t="s">
        <v>27</v>
      </c>
      <c r="F3261" s="12"/>
      <c r="G3261" s="8">
        <v>108</v>
      </c>
      <c r="H3261" s="16">
        <v>32</v>
      </c>
      <c r="I3261" s="1">
        <v>19</v>
      </c>
      <c r="J3261" s="1">
        <v>27</v>
      </c>
      <c r="K3261" s="1">
        <v>12</v>
      </c>
      <c r="L3261" s="1">
        <v>30</v>
      </c>
      <c r="M3261" s="1">
        <v>19</v>
      </c>
      <c r="N3261" s="1">
        <v>62</v>
      </c>
      <c r="O3261" s="1">
        <v>1</v>
      </c>
      <c r="P3261" s="1">
        <v>8</v>
      </c>
      <c r="Q3261" s="1">
        <v>0</v>
      </c>
      <c r="R3261" s="18">
        <v>100</v>
      </c>
    </row>
    <row r="3262" spans="3:18" x14ac:dyDescent="0.25">
      <c r="C3262" s="112"/>
      <c r="D3262" s="109"/>
      <c r="E3262" s="9" t="s">
        <v>28</v>
      </c>
      <c r="F3262" s="12"/>
      <c r="G3262" s="8">
        <v>148</v>
      </c>
      <c r="H3262" s="16">
        <v>41</v>
      </c>
      <c r="I3262" s="1">
        <v>25</v>
      </c>
      <c r="J3262" s="1">
        <v>36</v>
      </c>
      <c r="K3262" s="1">
        <v>16</v>
      </c>
      <c r="L3262" s="1">
        <v>40</v>
      </c>
      <c r="M3262" s="1">
        <v>27</v>
      </c>
      <c r="N3262" s="1">
        <v>82</v>
      </c>
      <c r="O3262" s="1">
        <v>6</v>
      </c>
      <c r="P3262" s="1">
        <v>13</v>
      </c>
      <c r="Q3262" s="1">
        <v>2</v>
      </c>
      <c r="R3262" s="18">
        <v>133</v>
      </c>
    </row>
    <row r="3263" spans="3:18" x14ac:dyDescent="0.25">
      <c r="C3263" s="112"/>
      <c r="D3263" s="109"/>
      <c r="E3263" s="9" t="s">
        <v>29</v>
      </c>
      <c r="F3263" s="12"/>
      <c r="G3263" s="8">
        <v>101</v>
      </c>
      <c r="H3263" s="16">
        <v>28</v>
      </c>
      <c r="I3263" s="1">
        <v>13</v>
      </c>
      <c r="J3263" s="1">
        <v>31</v>
      </c>
      <c r="K3263" s="1">
        <v>6</v>
      </c>
      <c r="L3263" s="1">
        <v>27</v>
      </c>
      <c r="M3263" s="1">
        <v>16</v>
      </c>
      <c r="N3263" s="1">
        <v>54</v>
      </c>
      <c r="O3263" s="1">
        <v>4</v>
      </c>
      <c r="P3263" s="1">
        <v>8</v>
      </c>
      <c r="Q3263" s="1">
        <v>3</v>
      </c>
      <c r="R3263" s="18">
        <v>90</v>
      </c>
    </row>
    <row r="3264" spans="3:18" x14ac:dyDescent="0.25">
      <c r="C3264" s="112"/>
      <c r="D3264" s="109"/>
      <c r="E3264" s="9" t="s">
        <v>30</v>
      </c>
      <c r="F3264" s="12"/>
      <c r="G3264" s="8">
        <v>63</v>
      </c>
      <c r="H3264" s="16">
        <v>18</v>
      </c>
      <c r="I3264" s="1">
        <v>9</v>
      </c>
      <c r="J3264" s="1">
        <v>26</v>
      </c>
      <c r="K3264" s="1">
        <v>3</v>
      </c>
      <c r="L3264" s="1">
        <v>22</v>
      </c>
      <c r="M3264" s="1">
        <v>13</v>
      </c>
      <c r="N3264" s="1">
        <v>29</v>
      </c>
      <c r="O3264" s="1">
        <v>1</v>
      </c>
      <c r="P3264" s="1">
        <v>3</v>
      </c>
      <c r="Q3264" s="1">
        <v>0</v>
      </c>
      <c r="R3264" s="18">
        <v>60</v>
      </c>
    </row>
    <row r="3265" spans="3:18" x14ac:dyDescent="0.25">
      <c r="C3265" s="112"/>
      <c r="D3265" s="109"/>
      <c r="E3265" s="9" t="s">
        <v>31</v>
      </c>
      <c r="F3265" s="12"/>
      <c r="G3265" s="8">
        <v>420</v>
      </c>
      <c r="H3265" s="16">
        <v>119</v>
      </c>
      <c r="I3265" s="1">
        <v>66</v>
      </c>
      <c r="J3265" s="1">
        <v>120</v>
      </c>
      <c r="K3265" s="1">
        <v>37</v>
      </c>
      <c r="L3265" s="1">
        <v>119</v>
      </c>
      <c r="M3265" s="1">
        <v>75</v>
      </c>
      <c r="N3265" s="1">
        <v>227</v>
      </c>
      <c r="O3265" s="1">
        <v>12</v>
      </c>
      <c r="P3265" s="1">
        <v>32</v>
      </c>
      <c r="Q3265" s="1">
        <v>5</v>
      </c>
      <c r="R3265" s="18">
        <v>383</v>
      </c>
    </row>
    <row r="3266" spans="3:18" x14ac:dyDescent="0.25">
      <c r="C3266" s="112"/>
      <c r="D3266" s="109"/>
      <c r="E3266" s="9" t="s">
        <v>32</v>
      </c>
      <c r="F3266" s="12"/>
      <c r="G3266" s="8">
        <v>164</v>
      </c>
      <c r="H3266" s="16">
        <v>46</v>
      </c>
      <c r="I3266" s="1">
        <v>22</v>
      </c>
      <c r="J3266" s="1">
        <v>57</v>
      </c>
      <c r="K3266" s="1">
        <v>9</v>
      </c>
      <c r="L3266" s="1">
        <v>49</v>
      </c>
      <c r="M3266" s="1">
        <v>29</v>
      </c>
      <c r="N3266" s="1">
        <v>83</v>
      </c>
      <c r="O3266" s="1">
        <v>5</v>
      </c>
      <c r="P3266" s="1">
        <v>11</v>
      </c>
      <c r="Q3266" s="1">
        <v>3</v>
      </c>
      <c r="R3266" s="18">
        <v>150</v>
      </c>
    </row>
    <row r="3267" spans="3:18" ht="25.2" x14ac:dyDescent="0.25">
      <c r="C3267" s="108" t="s">
        <v>33</v>
      </c>
      <c r="D3267" s="108" t="s">
        <v>25</v>
      </c>
      <c r="E3267" s="10" t="s">
        <v>34</v>
      </c>
      <c r="F3267" s="11"/>
      <c r="G3267" s="14">
        <v>93</v>
      </c>
      <c r="H3267" s="25">
        <v>23</v>
      </c>
      <c r="I3267" s="4">
        <v>12</v>
      </c>
      <c r="J3267" s="4">
        <v>25</v>
      </c>
      <c r="K3267" s="4">
        <v>14</v>
      </c>
      <c r="L3267" s="4">
        <v>19</v>
      </c>
      <c r="M3267" s="4">
        <v>13</v>
      </c>
      <c r="N3267" s="4">
        <v>55</v>
      </c>
      <c r="O3267" s="4">
        <v>4</v>
      </c>
      <c r="P3267" s="4">
        <v>7</v>
      </c>
      <c r="Q3267" s="4">
        <v>0</v>
      </c>
      <c r="R3267" s="27">
        <v>86</v>
      </c>
    </row>
    <row r="3268" spans="3:18" ht="25.2" x14ac:dyDescent="0.25">
      <c r="C3268" s="112"/>
      <c r="D3268" s="109"/>
      <c r="E3268" s="9" t="s">
        <v>35</v>
      </c>
      <c r="F3268" s="12"/>
      <c r="G3268" s="8">
        <v>623</v>
      </c>
      <c r="H3268" s="16">
        <v>152</v>
      </c>
      <c r="I3268" s="1">
        <v>71</v>
      </c>
      <c r="J3268" s="1">
        <v>142</v>
      </c>
      <c r="K3268" s="1">
        <v>63</v>
      </c>
      <c r="L3268" s="1">
        <v>141</v>
      </c>
      <c r="M3268" s="1">
        <v>70</v>
      </c>
      <c r="N3268" s="1">
        <v>358</v>
      </c>
      <c r="O3268" s="1">
        <v>20</v>
      </c>
      <c r="P3268" s="1">
        <v>56</v>
      </c>
      <c r="Q3268" s="1">
        <v>6</v>
      </c>
      <c r="R3268" s="18">
        <v>561</v>
      </c>
    </row>
    <row r="3269" spans="3:18" ht="25.2" x14ac:dyDescent="0.25">
      <c r="C3269" s="112"/>
      <c r="D3269" s="109"/>
      <c r="E3269" s="9" t="s">
        <v>36</v>
      </c>
      <c r="F3269" s="12"/>
      <c r="G3269" s="8">
        <v>207</v>
      </c>
      <c r="H3269" s="16">
        <v>35</v>
      </c>
      <c r="I3269" s="1">
        <v>17</v>
      </c>
      <c r="J3269" s="1">
        <v>50</v>
      </c>
      <c r="K3269" s="1">
        <v>12</v>
      </c>
      <c r="L3269" s="1">
        <v>28</v>
      </c>
      <c r="M3269" s="1">
        <v>21</v>
      </c>
      <c r="N3269" s="1">
        <v>130</v>
      </c>
      <c r="O3269" s="1">
        <v>9</v>
      </c>
      <c r="P3269" s="1">
        <v>27</v>
      </c>
      <c r="Q3269" s="1">
        <v>2</v>
      </c>
      <c r="R3269" s="18">
        <v>178</v>
      </c>
    </row>
    <row r="3270" spans="3:18" ht="25.2" x14ac:dyDescent="0.25">
      <c r="C3270" s="112"/>
      <c r="D3270" s="109"/>
      <c r="E3270" s="9" t="s">
        <v>37</v>
      </c>
      <c r="F3270" s="12"/>
      <c r="G3270" s="8">
        <v>178</v>
      </c>
      <c r="H3270" s="16">
        <v>53</v>
      </c>
      <c r="I3270" s="1">
        <v>29</v>
      </c>
      <c r="J3270" s="1">
        <v>54</v>
      </c>
      <c r="K3270" s="1">
        <v>22</v>
      </c>
      <c r="L3270" s="1">
        <v>48</v>
      </c>
      <c r="M3270" s="1">
        <v>33</v>
      </c>
      <c r="N3270" s="1">
        <v>88</v>
      </c>
      <c r="O3270" s="1">
        <v>6</v>
      </c>
      <c r="P3270" s="1">
        <v>16</v>
      </c>
      <c r="Q3270" s="1">
        <v>0</v>
      </c>
      <c r="R3270" s="18">
        <v>162</v>
      </c>
    </row>
    <row r="3271" spans="3:18" x14ac:dyDescent="0.25">
      <c r="C3271" s="112"/>
      <c r="D3271" s="109"/>
      <c r="E3271" s="9" t="s">
        <v>38</v>
      </c>
      <c r="F3271" s="12"/>
      <c r="G3271" s="13">
        <v>3</v>
      </c>
      <c r="H3271" s="24">
        <v>0</v>
      </c>
      <c r="I3271" s="3">
        <v>0</v>
      </c>
      <c r="J3271" s="3">
        <v>0</v>
      </c>
      <c r="K3271" s="3">
        <v>1</v>
      </c>
      <c r="L3271" s="3">
        <v>0</v>
      </c>
      <c r="M3271" s="3">
        <v>0</v>
      </c>
      <c r="N3271" s="3">
        <v>2</v>
      </c>
      <c r="O3271" s="3">
        <v>0</v>
      </c>
      <c r="P3271" s="3">
        <v>0</v>
      </c>
      <c r="Q3271" s="3">
        <v>0</v>
      </c>
      <c r="R3271" s="26">
        <v>3</v>
      </c>
    </row>
    <row r="3272" spans="3:18" ht="25.2" x14ac:dyDescent="0.25">
      <c r="C3272" s="112"/>
      <c r="D3272" s="108" t="s">
        <v>22</v>
      </c>
      <c r="E3272" s="10" t="s">
        <v>34</v>
      </c>
      <c r="F3272" s="11"/>
      <c r="G3272" s="40">
        <v>48</v>
      </c>
      <c r="H3272" s="44">
        <v>7</v>
      </c>
      <c r="I3272" s="19">
        <v>6</v>
      </c>
      <c r="J3272" s="19">
        <v>11</v>
      </c>
      <c r="K3272" s="19">
        <v>5</v>
      </c>
      <c r="L3272" s="19">
        <v>5</v>
      </c>
      <c r="M3272" s="19">
        <v>4</v>
      </c>
      <c r="N3272" s="19">
        <v>34</v>
      </c>
      <c r="O3272" s="19">
        <v>3</v>
      </c>
      <c r="P3272" s="19">
        <v>5</v>
      </c>
      <c r="Q3272" s="19">
        <v>0</v>
      </c>
      <c r="R3272" s="45">
        <v>43</v>
      </c>
    </row>
    <row r="3273" spans="3:18" ht="25.2" x14ac:dyDescent="0.25">
      <c r="C3273" s="112"/>
      <c r="D3273" s="109"/>
      <c r="E3273" s="9" t="s">
        <v>35</v>
      </c>
      <c r="F3273" s="12"/>
      <c r="G3273" s="8">
        <v>365</v>
      </c>
      <c r="H3273" s="16">
        <v>79</v>
      </c>
      <c r="I3273" s="1">
        <v>39</v>
      </c>
      <c r="J3273" s="1">
        <v>82</v>
      </c>
      <c r="K3273" s="1">
        <v>43</v>
      </c>
      <c r="L3273" s="1">
        <v>72</v>
      </c>
      <c r="M3273" s="1">
        <v>34</v>
      </c>
      <c r="N3273" s="1">
        <v>212</v>
      </c>
      <c r="O3273" s="1">
        <v>13</v>
      </c>
      <c r="P3273" s="1">
        <v>38</v>
      </c>
      <c r="Q3273" s="1">
        <v>3</v>
      </c>
      <c r="R3273" s="18">
        <v>324</v>
      </c>
    </row>
    <row r="3274" spans="3:18" ht="25.2" x14ac:dyDescent="0.25">
      <c r="C3274" s="112"/>
      <c r="D3274" s="109"/>
      <c r="E3274" s="9" t="s">
        <v>36</v>
      </c>
      <c r="F3274" s="12"/>
      <c r="G3274" s="8">
        <v>80</v>
      </c>
      <c r="H3274" s="16">
        <v>13</v>
      </c>
      <c r="I3274" s="1">
        <v>4</v>
      </c>
      <c r="J3274" s="1">
        <v>16</v>
      </c>
      <c r="K3274" s="1">
        <v>6</v>
      </c>
      <c r="L3274" s="1">
        <v>7</v>
      </c>
      <c r="M3274" s="1">
        <v>3</v>
      </c>
      <c r="N3274" s="1">
        <v>59</v>
      </c>
      <c r="O3274" s="1">
        <v>1</v>
      </c>
      <c r="P3274" s="1">
        <v>9</v>
      </c>
      <c r="Q3274" s="1">
        <v>0</v>
      </c>
      <c r="R3274" s="18">
        <v>71</v>
      </c>
    </row>
    <row r="3275" spans="3:18" ht="25.2" x14ac:dyDescent="0.25">
      <c r="C3275" s="112"/>
      <c r="D3275" s="109"/>
      <c r="E3275" s="9" t="s">
        <v>37</v>
      </c>
      <c r="F3275" s="12"/>
      <c r="G3275" s="13">
        <v>49</v>
      </c>
      <c r="H3275" s="24">
        <v>16</v>
      </c>
      <c r="I3275" s="3">
        <v>4</v>
      </c>
      <c r="J3275" s="3">
        <v>14</v>
      </c>
      <c r="K3275" s="3">
        <v>6</v>
      </c>
      <c r="L3275" s="3">
        <v>6</v>
      </c>
      <c r="M3275" s="3">
        <v>5</v>
      </c>
      <c r="N3275" s="3">
        <v>31</v>
      </c>
      <c r="O3275" s="3">
        <v>2</v>
      </c>
      <c r="P3275" s="3">
        <v>3</v>
      </c>
      <c r="Q3275" s="3">
        <v>0</v>
      </c>
      <c r="R3275" s="26">
        <v>46</v>
      </c>
    </row>
    <row r="3276" spans="3:18" x14ac:dyDescent="0.25">
      <c r="C3276" s="112"/>
      <c r="D3276" s="109"/>
      <c r="E3276" s="9" t="s">
        <v>38</v>
      </c>
      <c r="F3276" s="12"/>
      <c r="G3276" s="13">
        <v>1</v>
      </c>
      <c r="H3276" s="24">
        <v>0</v>
      </c>
      <c r="I3276" s="3">
        <v>0</v>
      </c>
      <c r="J3276" s="3">
        <v>0</v>
      </c>
      <c r="K3276" s="3">
        <v>0</v>
      </c>
      <c r="L3276" s="3">
        <v>0</v>
      </c>
      <c r="M3276" s="3">
        <v>0</v>
      </c>
      <c r="N3276" s="3">
        <v>1</v>
      </c>
      <c r="O3276" s="3">
        <v>0</v>
      </c>
      <c r="P3276" s="3">
        <v>0</v>
      </c>
      <c r="Q3276" s="3">
        <v>0</v>
      </c>
      <c r="R3276" s="26">
        <v>1</v>
      </c>
    </row>
    <row r="3277" spans="3:18" ht="25.2" x14ac:dyDescent="0.25">
      <c r="C3277" s="112"/>
      <c r="D3277" s="108" t="s">
        <v>23</v>
      </c>
      <c r="E3277" s="10" t="s">
        <v>34</v>
      </c>
      <c r="F3277" s="11"/>
      <c r="G3277" s="40">
        <v>45</v>
      </c>
      <c r="H3277" s="44">
        <v>16</v>
      </c>
      <c r="I3277" s="19">
        <v>6</v>
      </c>
      <c r="J3277" s="19">
        <v>14</v>
      </c>
      <c r="K3277" s="19">
        <v>9</v>
      </c>
      <c r="L3277" s="19">
        <v>14</v>
      </c>
      <c r="M3277" s="19">
        <v>9</v>
      </c>
      <c r="N3277" s="19">
        <v>21</v>
      </c>
      <c r="O3277" s="19">
        <v>1</v>
      </c>
      <c r="P3277" s="19">
        <v>2</v>
      </c>
      <c r="Q3277" s="19">
        <v>0</v>
      </c>
      <c r="R3277" s="45">
        <v>43</v>
      </c>
    </row>
    <row r="3278" spans="3:18" ht="25.2" x14ac:dyDescent="0.25">
      <c r="C3278" s="112"/>
      <c r="D3278" s="109"/>
      <c r="E3278" s="9" t="s">
        <v>35</v>
      </c>
      <c r="F3278" s="12"/>
      <c r="G3278" s="8">
        <v>258</v>
      </c>
      <c r="H3278" s="16">
        <v>73</v>
      </c>
      <c r="I3278" s="1">
        <v>32</v>
      </c>
      <c r="J3278" s="1">
        <v>60</v>
      </c>
      <c r="K3278" s="1">
        <v>20</v>
      </c>
      <c r="L3278" s="1">
        <v>69</v>
      </c>
      <c r="M3278" s="1">
        <v>36</v>
      </c>
      <c r="N3278" s="1">
        <v>146</v>
      </c>
      <c r="O3278" s="1">
        <v>7</v>
      </c>
      <c r="P3278" s="1">
        <v>18</v>
      </c>
      <c r="Q3278" s="1">
        <v>3</v>
      </c>
      <c r="R3278" s="18">
        <v>237</v>
      </c>
    </row>
    <row r="3279" spans="3:18" ht="25.2" x14ac:dyDescent="0.25">
      <c r="C3279" s="112"/>
      <c r="D3279" s="109"/>
      <c r="E3279" s="9" t="s">
        <v>36</v>
      </c>
      <c r="F3279" s="12"/>
      <c r="G3279" s="8">
        <v>127</v>
      </c>
      <c r="H3279" s="16">
        <v>22</v>
      </c>
      <c r="I3279" s="1">
        <v>13</v>
      </c>
      <c r="J3279" s="1">
        <v>34</v>
      </c>
      <c r="K3279" s="1">
        <v>6</v>
      </c>
      <c r="L3279" s="1">
        <v>21</v>
      </c>
      <c r="M3279" s="1">
        <v>18</v>
      </c>
      <c r="N3279" s="1">
        <v>71</v>
      </c>
      <c r="O3279" s="1">
        <v>8</v>
      </c>
      <c r="P3279" s="1">
        <v>18</v>
      </c>
      <c r="Q3279" s="1">
        <v>2</v>
      </c>
      <c r="R3279" s="18">
        <v>107</v>
      </c>
    </row>
    <row r="3280" spans="3:18" ht="25.2" x14ac:dyDescent="0.25">
      <c r="C3280" s="112"/>
      <c r="D3280" s="109"/>
      <c r="E3280" s="9" t="s">
        <v>37</v>
      </c>
      <c r="F3280" s="12"/>
      <c r="G3280" s="8">
        <v>129</v>
      </c>
      <c r="H3280" s="16">
        <v>37</v>
      </c>
      <c r="I3280" s="1">
        <v>25</v>
      </c>
      <c r="J3280" s="1">
        <v>40</v>
      </c>
      <c r="K3280" s="1">
        <v>16</v>
      </c>
      <c r="L3280" s="1">
        <v>42</v>
      </c>
      <c r="M3280" s="1">
        <v>28</v>
      </c>
      <c r="N3280" s="1">
        <v>57</v>
      </c>
      <c r="O3280" s="1">
        <v>4</v>
      </c>
      <c r="P3280" s="1">
        <v>13</v>
      </c>
      <c r="Q3280" s="1">
        <v>0</v>
      </c>
      <c r="R3280" s="18">
        <v>116</v>
      </c>
    </row>
    <row r="3281" spans="3:18" x14ac:dyDescent="0.25">
      <c r="C3281" s="112"/>
      <c r="D3281" s="109"/>
      <c r="E3281" s="9" t="s">
        <v>38</v>
      </c>
      <c r="F3281" s="12"/>
      <c r="G3281" s="13">
        <v>2</v>
      </c>
      <c r="H3281" s="24">
        <v>0</v>
      </c>
      <c r="I3281" s="3">
        <v>0</v>
      </c>
      <c r="J3281" s="3">
        <v>0</v>
      </c>
      <c r="K3281" s="3">
        <v>1</v>
      </c>
      <c r="L3281" s="3">
        <v>0</v>
      </c>
      <c r="M3281" s="3">
        <v>0</v>
      </c>
      <c r="N3281" s="3">
        <v>1</v>
      </c>
      <c r="O3281" s="3">
        <v>0</v>
      </c>
      <c r="P3281" s="3">
        <v>0</v>
      </c>
      <c r="Q3281" s="3">
        <v>0</v>
      </c>
      <c r="R3281" s="26">
        <v>2</v>
      </c>
    </row>
    <row r="3282" spans="3:18" ht="25.2" x14ac:dyDescent="0.25">
      <c r="C3282" s="108" t="s">
        <v>39</v>
      </c>
      <c r="D3282" s="108" t="s">
        <v>25</v>
      </c>
      <c r="E3282" s="10" t="s">
        <v>40</v>
      </c>
      <c r="F3282" s="11"/>
      <c r="G3282" s="14">
        <v>320</v>
      </c>
      <c r="H3282" s="25">
        <v>73</v>
      </c>
      <c r="I3282" s="4">
        <v>43</v>
      </c>
      <c r="J3282" s="4">
        <v>89</v>
      </c>
      <c r="K3282" s="4">
        <v>30</v>
      </c>
      <c r="L3282" s="4">
        <v>63</v>
      </c>
      <c r="M3282" s="4">
        <v>45</v>
      </c>
      <c r="N3282" s="4">
        <v>190</v>
      </c>
      <c r="O3282" s="4">
        <v>13</v>
      </c>
      <c r="P3282" s="4">
        <v>28</v>
      </c>
      <c r="Q3282" s="4">
        <v>0</v>
      </c>
      <c r="R3282" s="27">
        <v>292</v>
      </c>
    </row>
    <row r="3283" spans="3:18" ht="25.2" x14ac:dyDescent="0.25">
      <c r="C3283" s="112"/>
      <c r="D3283" s="109"/>
      <c r="E3283" s="9" t="s">
        <v>41</v>
      </c>
      <c r="F3283" s="12"/>
      <c r="G3283" s="8">
        <v>604</v>
      </c>
      <c r="H3283" s="16">
        <v>154</v>
      </c>
      <c r="I3283" s="1">
        <v>70</v>
      </c>
      <c r="J3283" s="1">
        <v>136</v>
      </c>
      <c r="K3283" s="1">
        <v>64</v>
      </c>
      <c r="L3283" s="1">
        <v>136</v>
      </c>
      <c r="M3283" s="1">
        <v>66</v>
      </c>
      <c r="N3283" s="1">
        <v>348</v>
      </c>
      <c r="O3283" s="1">
        <v>19</v>
      </c>
      <c r="P3283" s="1">
        <v>56</v>
      </c>
      <c r="Q3283" s="1">
        <v>5</v>
      </c>
      <c r="R3283" s="18">
        <v>543</v>
      </c>
    </row>
    <row r="3284" spans="3:18" x14ac:dyDescent="0.25">
      <c r="C3284" s="112"/>
      <c r="D3284" s="109"/>
      <c r="E3284" s="9" t="s">
        <v>42</v>
      </c>
      <c r="F3284" s="12"/>
      <c r="G3284" s="13">
        <v>20</v>
      </c>
      <c r="H3284" s="24">
        <v>3</v>
      </c>
      <c r="I3284" s="3">
        <v>2</v>
      </c>
      <c r="J3284" s="3">
        <v>5</v>
      </c>
      <c r="K3284" s="3">
        <v>4</v>
      </c>
      <c r="L3284" s="3">
        <v>5</v>
      </c>
      <c r="M3284" s="3">
        <v>1</v>
      </c>
      <c r="N3284" s="3">
        <v>13</v>
      </c>
      <c r="O3284" s="3">
        <v>0</v>
      </c>
      <c r="P3284" s="3">
        <v>3</v>
      </c>
      <c r="Q3284" s="3">
        <v>0</v>
      </c>
      <c r="R3284" s="26">
        <v>17</v>
      </c>
    </row>
    <row r="3285" spans="3:18" x14ac:dyDescent="0.25">
      <c r="C3285" s="112"/>
      <c r="D3285" s="109"/>
      <c r="E3285" s="9" t="s">
        <v>43</v>
      </c>
      <c r="F3285" s="12"/>
      <c r="G3285" s="8">
        <v>162</v>
      </c>
      <c r="H3285" s="16">
        <v>29</v>
      </c>
      <c r="I3285" s="1">
        <v>12</v>
      </c>
      <c r="J3285" s="1">
        <v>44</v>
      </c>
      <c r="K3285" s="1">
        <v>17</v>
      </c>
      <c r="L3285" s="1">
        <v>34</v>
      </c>
      <c r="M3285" s="1">
        <v>18</v>
      </c>
      <c r="N3285" s="1">
        <v>81</v>
      </c>
      <c r="O3285" s="1">
        <v>5</v>
      </c>
      <c r="P3285" s="1">
        <v>26</v>
      </c>
      <c r="Q3285" s="1">
        <v>2</v>
      </c>
      <c r="R3285" s="18">
        <v>134</v>
      </c>
    </row>
    <row r="3286" spans="3:18" x14ac:dyDescent="0.25">
      <c r="C3286" s="112"/>
      <c r="D3286" s="109"/>
      <c r="E3286" s="9" t="s">
        <v>44</v>
      </c>
      <c r="F3286" s="12"/>
      <c r="G3286" s="8">
        <v>50</v>
      </c>
      <c r="H3286" s="16">
        <v>8</v>
      </c>
      <c r="I3286" s="1">
        <v>1</v>
      </c>
      <c r="J3286" s="1">
        <v>7</v>
      </c>
      <c r="K3286" s="1">
        <v>3</v>
      </c>
      <c r="L3286" s="1">
        <v>6</v>
      </c>
      <c r="M3286" s="1">
        <v>3</v>
      </c>
      <c r="N3286" s="1">
        <v>31</v>
      </c>
      <c r="O3286" s="1">
        <v>2</v>
      </c>
      <c r="P3286" s="1">
        <v>5</v>
      </c>
      <c r="Q3286" s="1">
        <v>1</v>
      </c>
      <c r="R3286" s="18">
        <v>44</v>
      </c>
    </row>
    <row r="3287" spans="3:18" ht="25.2" x14ac:dyDescent="0.25">
      <c r="C3287" s="112"/>
      <c r="D3287" s="109"/>
      <c r="E3287" s="9" t="s">
        <v>45</v>
      </c>
      <c r="F3287" s="12"/>
      <c r="G3287" s="8">
        <v>53</v>
      </c>
      <c r="H3287" s="16">
        <v>12</v>
      </c>
      <c r="I3287" s="1">
        <v>6</v>
      </c>
      <c r="J3287" s="1">
        <v>7</v>
      </c>
      <c r="K3287" s="1">
        <v>2</v>
      </c>
      <c r="L3287" s="1">
        <v>7</v>
      </c>
      <c r="M3287" s="1">
        <v>7</v>
      </c>
      <c r="N3287" s="1">
        <v>34</v>
      </c>
      <c r="O3287" s="1">
        <v>3</v>
      </c>
      <c r="P3287" s="1">
        <v>5</v>
      </c>
      <c r="Q3287" s="1">
        <v>1</v>
      </c>
      <c r="R3287" s="18">
        <v>47</v>
      </c>
    </row>
    <row r="3288" spans="3:18" x14ac:dyDescent="0.25">
      <c r="C3288" s="112"/>
      <c r="D3288" s="109"/>
      <c r="E3288" s="9" t="s">
        <v>38</v>
      </c>
      <c r="F3288" s="12"/>
      <c r="G3288" s="13">
        <v>37</v>
      </c>
      <c r="H3288" s="24">
        <v>5</v>
      </c>
      <c r="I3288" s="3">
        <v>4</v>
      </c>
      <c r="J3288" s="3">
        <v>14</v>
      </c>
      <c r="K3288" s="3">
        <v>4</v>
      </c>
      <c r="L3288" s="3">
        <v>12</v>
      </c>
      <c r="M3288" s="3">
        <v>8</v>
      </c>
      <c r="N3288" s="3">
        <v>21</v>
      </c>
      <c r="O3288" s="3">
        <v>1</v>
      </c>
      <c r="P3288" s="3">
        <v>3</v>
      </c>
      <c r="Q3288" s="3">
        <v>1</v>
      </c>
      <c r="R3288" s="26">
        <v>33</v>
      </c>
    </row>
    <row r="3289" spans="3:18" ht="25.2" x14ac:dyDescent="0.25">
      <c r="C3289" s="112"/>
      <c r="D3289" s="108" t="s">
        <v>22</v>
      </c>
      <c r="E3289" s="10" t="s">
        <v>40</v>
      </c>
      <c r="F3289" s="11"/>
      <c r="G3289" s="14">
        <v>118</v>
      </c>
      <c r="H3289" s="25">
        <v>20</v>
      </c>
      <c r="I3289" s="4">
        <v>8</v>
      </c>
      <c r="J3289" s="4">
        <v>28</v>
      </c>
      <c r="K3289" s="4">
        <v>10</v>
      </c>
      <c r="L3289" s="4">
        <v>12</v>
      </c>
      <c r="M3289" s="4">
        <v>6</v>
      </c>
      <c r="N3289" s="4">
        <v>86</v>
      </c>
      <c r="O3289" s="4">
        <v>5</v>
      </c>
      <c r="P3289" s="4">
        <v>10</v>
      </c>
      <c r="Q3289" s="4">
        <v>0</v>
      </c>
      <c r="R3289" s="27">
        <v>108</v>
      </c>
    </row>
    <row r="3290" spans="3:18" ht="25.2" x14ac:dyDescent="0.25">
      <c r="C3290" s="112"/>
      <c r="D3290" s="109"/>
      <c r="E3290" s="9" t="s">
        <v>41</v>
      </c>
      <c r="F3290" s="12"/>
      <c r="G3290" s="8">
        <v>351</v>
      </c>
      <c r="H3290" s="16">
        <v>81</v>
      </c>
      <c r="I3290" s="1">
        <v>38</v>
      </c>
      <c r="J3290" s="1">
        <v>80</v>
      </c>
      <c r="K3290" s="1">
        <v>44</v>
      </c>
      <c r="L3290" s="1">
        <v>69</v>
      </c>
      <c r="M3290" s="1">
        <v>32</v>
      </c>
      <c r="N3290" s="1">
        <v>205</v>
      </c>
      <c r="O3290" s="1">
        <v>13</v>
      </c>
      <c r="P3290" s="1">
        <v>36</v>
      </c>
      <c r="Q3290" s="1">
        <v>2</v>
      </c>
      <c r="R3290" s="18">
        <v>313</v>
      </c>
    </row>
    <row r="3291" spans="3:18" x14ac:dyDescent="0.25">
      <c r="C3291" s="112"/>
      <c r="D3291" s="109"/>
      <c r="E3291" s="9" t="s">
        <v>42</v>
      </c>
      <c r="F3291" s="12"/>
      <c r="G3291" s="13">
        <v>9</v>
      </c>
      <c r="H3291" s="24">
        <v>2</v>
      </c>
      <c r="I3291" s="3">
        <v>1</v>
      </c>
      <c r="J3291" s="3">
        <v>3</v>
      </c>
      <c r="K3291" s="3">
        <v>2</v>
      </c>
      <c r="L3291" s="3">
        <v>1</v>
      </c>
      <c r="M3291" s="3">
        <v>0</v>
      </c>
      <c r="N3291" s="3">
        <v>6</v>
      </c>
      <c r="O3291" s="3">
        <v>0</v>
      </c>
      <c r="P3291" s="3">
        <v>2</v>
      </c>
      <c r="Q3291" s="3">
        <v>0</v>
      </c>
      <c r="R3291" s="26">
        <v>7</v>
      </c>
    </row>
    <row r="3292" spans="3:18" x14ac:dyDescent="0.25">
      <c r="C3292" s="112"/>
      <c r="D3292" s="109"/>
      <c r="E3292" s="9" t="s">
        <v>43</v>
      </c>
      <c r="F3292" s="12"/>
      <c r="G3292" s="8">
        <v>64</v>
      </c>
      <c r="H3292" s="16">
        <v>12</v>
      </c>
      <c r="I3292" s="1">
        <v>5</v>
      </c>
      <c r="J3292" s="1">
        <v>16</v>
      </c>
      <c r="K3292" s="1">
        <v>8</v>
      </c>
      <c r="L3292" s="1">
        <v>10</v>
      </c>
      <c r="M3292" s="1">
        <v>1</v>
      </c>
      <c r="N3292" s="1">
        <v>35</v>
      </c>
      <c r="O3292" s="1">
        <v>1</v>
      </c>
      <c r="P3292" s="1">
        <v>11</v>
      </c>
      <c r="Q3292" s="1">
        <v>0</v>
      </c>
      <c r="R3292" s="18">
        <v>53</v>
      </c>
    </row>
    <row r="3293" spans="3:18" x14ac:dyDescent="0.25">
      <c r="C3293" s="112"/>
      <c r="D3293" s="109"/>
      <c r="E3293" s="9" t="s">
        <v>44</v>
      </c>
      <c r="F3293" s="12"/>
      <c r="G3293" s="13">
        <v>19</v>
      </c>
      <c r="H3293" s="24">
        <v>3</v>
      </c>
      <c r="I3293" s="3">
        <v>1</v>
      </c>
      <c r="J3293" s="3">
        <v>1</v>
      </c>
      <c r="K3293" s="3">
        <v>1</v>
      </c>
      <c r="L3293" s="3">
        <v>0</v>
      </c>
      <c r="M3293" s="3">
        <v>1</v>
      </c>
      <c r="N3293" s="3">
        <v>12</v>
      </c>
      <c r="O3293" s="3">
        <v>0</v>
      </c>
      <c r="P3293" s="3">
        <v>3</v>
      </c>
      <c r="Q3293" s="3">
        <v>0</v>
      </c>
      <c r="R3293" s="26">
        <v>16</v>
      </c>
    </row>
    <row r="3294" spans="3:18" ht="25.2" x14ac:dyDescent="0.25">
      <c r="C3294" s="112"/>
      <c r="D3294" s="109"/>
      <c r="E3294" s="9" t="s">
        <v>45</v>
      </c>
      <c r="F3294" s="12"/>
      <c r="G3294" s="13">
        <v>30</v>
      </c>
      <c r="H3294" s="24">
        <v>3</v>
      </c>
      <c r="I3294" s="3">
        <v>4</v>
      </c>
      <c r="J3294" s="3">
        <v>3</v>
      </c>
      <c r="K3294" s="3">
        <v>0</v>
      </c>
      <c r="L3294" s="3">
        <v>2</v>
      </c>
      <c r="M3294" s="3">
        <v>3</v>
      </c>
      <c r="N3294" s="3">
        <v>19</v>
      </c>
      <c r="O3294" s="3">
        <v>1</v>
      </c>
      <c r="P3294" s="3">
        <v>5</v>
      </c>
      <c r="Q3294" s="3">
        <v>0</v>
      </c>
      <c r="R3294" s="26">
        <v>25</v>
      </c>
    </row>
    <row r="3295" spans="3:18" x14ac:dyDescent="0.25">
      <c r="C3295" s="112"/>
      <c r="D3295" s="109"/>
      <c r="E3295" s="9" t="s">
        <v>38</v>
      </c>
      <c r="F3295" s="12"/>
      <c r="G3295" s="13">
        <v>23</v>
      </c>
      <c r="H3295" s="24">
        <v>3</v>
      </c>
      <c r="I3295" s="3">
        <v>1</v>
      </c>
      <c r="J3295" s="3">
        <v>7</v>
      </c>
      <c r="K3295" s="3">
        <v>2</v>
      </c>
      <c r="L3295" s="3">
        <v>6</v>
      </c>
      <c r="M3295" s="3">
        <v>4</v>
      </c>
      <c r="N3295" s="3">
        <v>16</v>
      </c>
      <c r="O3295" s="3">
        <v>0</v>
      </c>
      <c r="P3295" s="3">
        <v>2</v>
      </c>
      <c r="Q3295" s="3">
        <v>1</v>
      </c>
      <c r="R3295" s="26">
        <v>20</v>
      </c>
    </row>
    <row r="3296" spans="3:18" ht="25.2" x14ac:dyDescent="0.25">
      <c r="C3296" s="112"/>
      <c r="D3296" s="108" t="s">
        <v>23</v>
      </c>
      <c r="E3296" s="10" t="s">
        <v>40</v>
      </c>
      <c r="F3296" s="11"/>
      <c r="G3296" s="14">
        <v>202</v>
      </c>
      <c r="H3296" s="25">
        <v>53</v>
      </c>
      <c r="I3296" s="4">
        <v>35</v>
      </c>
      <c r="J3296" s="4">
        <v>61</v>
      </c>
      <c r="K3296" s="4">
        <v>20</v>
      </c>
      <c r="L3296" s="4">
        <v>51</v>
      </c>
      <c r="M3296" s="4">
        <v>39</v>
      </c>
      <c r="N3296" s="4">
        <v>104</v>
      </c>
      <c r="O3296" s="4">
        <v>8</v>
      </c>
      <c r="P3296" s="4">
        <v>18</v>
      </c>
      <c r="Q3296" s="4">
        <v>0</v>
      </c>
      <c r="R3296" s="27">
        <v>184</v>
      </c>
    </row>
    <row r="3297" spans="3:18" ht="25.2" x14ac:dyDescent="0.25">
      <c r="C3297" s="112"/>
      <c r="D3297" s="109"/>
      <c r="E3297" s="9" t="s">
        <v>41</v>
      </c>
      <c r="F3297" s="12"/>
      <c r="G3297" s="8">
        <v>253</v>
      </c>
      <c r="H3297" s="16">
        <v>73</v>
      </c>
      <c r="I3297" s="1">
        <v>32</v>
      </c>
      <c r="J3297" s="1">
        <v>56</v>
      </c>
      <c r="K3297" s="1">
        <v>20</v>
      </c>
      <c r="L3297" s="1">
        <v>67</v>
      </c>
      <c r="M3297" s="1">
        <v>34</v>
      </c>
      <c r="N3297" s="1">
        <v>143</v>
      </c>
      <c r="O3297" s="1">
        <v>6</v>
      </c>
      <c r="P3297" s="1">
        <v>20</v>
      </c>
      <c r="Q3297" s="1">
        <v>3</v>
      </c>
      <c r="R3297" s="18">
        <v>230</v>
      </c>
    </row>
    <row r="3298" spans="3:18" x14ac:dyDescent="0.25">
      <c r="C3298" s="112"/>
      <c r="D3298" s="109"/>
      <c r="E3298" s="9" t="s">
        <v>42</v>
      </c>
      <c r="F3298" s="12"/>
      <c r="G3298" s="13">
        <v>11</v>
      </c>
      <c r="H3298" s="24">
        <v>1</v>
      </c>
      <c r="I3298" s="3">
        <v>1</v>
      </c>
      <c r="J3298" s="3">
        <v>2</v>
      </c>
      <c r="K3298" s="3">
        <v>2</v>
      </c>
      <c r="L3298" s="3">
        <v>4</v>
      </c>
      <c r="M3298" s="3">
        <v>1</v>
      </c>
      <c r="N3298" s="3">
        <v>7</v>
      </c>
      <c r="O3298" s="3">
        <v>0</v>
      </c>
      <c r="P3298" s="3">
        <v>1</v>
      </c>
      <c r="Q3298" s="3">
        <v>0</v>
      </c>
      <c r="R3298" s="26">
        <v>10</v>
      </c>
    </row>
    <row r="3299" spans="3:18" x14ac:dyDescent="0.25">
      <c r="C3299" s="112"/>
      <c r="D3299" s="109"/>
      <c r="E3299" s="9" t="s">
        <v>43</v>
      </c>
      <c r="F3299" s="12"/>
      <c r="G3299" s="8">
        <v>98</v>
      </c>
      <c r="H3299" s="16">
        <v>17</v>
      </c>
      <c r="I3299" s="1">
        <v>7</v>
      </c>
      <c r="J3299" s="1">
        <v>28</v>
      </c>
      <c r="K3299" s="1">
        <v>9</v>
      </c>
      <c r="L3299" s="1">
        <v>24</v>
      </c>
      <c r="M3299" s="1">
        <v>17</v>
      </c>
      <c r="N3299" s="1">
        <v>46</v>
      </c>
      <c r="O3299" s="1">
        <v>4</v>
      </c>
      <c r="P3299" s="1">
        <v>15</v>
      </c>
      <c r="Q3299" s="1">
        <v>2</v>
      </c>
      <c r="R3299" s="18">
        <v>81</v>
      </c>
    </row>
    <row r="3300" spans="3:18" x14ac:dyDescent="0.25">
      <c r="C3300" s="112"/>
      <c r="D3300" s="109"/>
      <c r="E3300" s="9" t="s">
        <v>44</v>
      </c>
      <c r="F3300" s="12"/>
      <c r="G3300" s="13">
        <v>31</v>
      </c>
      <c r="H3300" s="24">
        <v>5</v>
      </c>
      <c r="I3300" s="3">
        <v>0</v>
      </c>
      <c r="J3300" s="3">
        <v>6</v>
      </c>
      <c r="K3300" s="3">
        <v>2</v>
      </c>
      <c r="L3300" s="3">
        <v>6</v>
      </c>
      <c r="M3300" s="3">
        <v>2</v>
      </c>
      <c r="N3300" s="3">
        <v>19</v>
      </c>
      <c r="O3300" s="3">
        <v>2</v>
      </c>
      <c r="P3300" s="3">
        <v>2</v>
      </c>
      <c r="Q3300" s="3">
        <v>1</v>
      </c>
      <c r="R3300" s="26">
        <v>28</v>
      </c>
    </row>
    <row r="3301" spans="3:18" ht="25.2" x14ac:dyDescent="0.25">
      <c r="C3301" s="112"/>
      <c r="D3301" s="109"/>
      <c r="E3301" s="9" t="s">
        <v>45</v>
      </c>
      <c r="F3301" s="12"/>
      <c r="G3301" s="13">
        <v>23</v>
      </c>
      <c r="H3301" s="24">
        <v>9</v>
      </c>
      <c r="I3301" s="3">
        <v>2</v>
      </c>
      <c r="J3301" s="3">
        <v>4</v>
      </c>
      <c r="K3301" s="3">
        <v>2</v>
      </c>
      <c r="L3301" s="3">
        <v>5</v>
      </c>
      <c r="M3301" s="3">
        <v>4</v>
      </c>
      <c r="N3301" s="3">
        <v>15</v>
      </c>
      <c r="O3301" s="3">
        <v>2</v>
      </c>
      <c r="P3301" s="3">
        <v>0</v>
      </c>
      <c r="Q3301" s="3">
        <v>1</v>
      </c>
      <c r="R3301" s="26">
        <v>22</v>
      </c>
    </row>
    <row r="3302" spans="3:18" x14ac:dyDescent="0.25">
      <c r="C3302" s="112"/>
      <c r="D3302" s="109"/>
      <c r="E3302" s="9" t="s">
        <v>38</v>
      </c>
      <c r="F3302" s="12"/>
      <c r="G3302" s="13">
        <v>14</v>
      </c>
      <c r="H3302" s="24">
        <v>2</v>
      </c>
      <c r="I3302" s="3">
        <v>3</v>
      </c>
      <c r="J3302" s="3">
        <v>7</v>
      </c>
      <c r="K3302" s="3">
        <v>2</v>
      </c>
      <c r="L3302" s="3">
        <v>6</v>
      </c>
      <c r="M3302" s="3">
        <v>4</v>
      </c>
      <c r="N3302" s="3">
        <v>5</v>
      </c>
      <c r="O3302" s="3">
        <v>1</v>
      </c>
      <c r="P3302" s="3">
        <v>1</v>
      </c>
      <c r="Q3302" s="3">
        <v>0</v>
      </c>
      <c r="R3302" s="26">
        <v>13</v>
      </c>
    </row>
    <row r="3303" spans="3:18" x14ac:dyDescent="0.25">
      <c r="C3303" s="108" t="s">
        <v>46</v>
      </c>
      <c r="D3303" s="106" t="s">
        <v>21</v>
      </c>
      <c r="E3303" s="10" t="s">
        <v>47</v>
      </c>
      <c r="F3303" s="11"/>
      <c r="G3303" s="14">
        <v>815</v>
      </c>
      <c r="H3303" s="25">
        <v>190</v>
      </c>
      <c r="I3303" s="4">
        <v>90</v>
      </c>
      <c r="J3303" s="4">
        <v>190</v>
      </c>
      <c r="K3303" s="4">
        <v>87</v>
      </c>
      <c r="L3303" s="4">
        <v>174</v>
      </c>
      <c r="M3303" s="4">
        <v>100</v>
      </c>
      <c r="N3303" s="4">
        <v>479</v>
      </c>
      <c r="O3303" s="4">
        <v>23</v>
      </c>
      <c r="P3303" s="4">
        <v>73</v>
      </c>
      <c r="Q3303" s="4">
        <v>6</v>
      </c>
      <c r="R3303" s="27">
        <v>736</v>
      </c>
    </row>
    <row r="3304" spans="3:18" ht="25.2" x14ac:dyDescent="0.25">
      <c r="C3304" s="112"/>
      <c r="D3304" s="107"/>
      <c r="E3304" s="9" t="s">
        <v>48</v>
      </c>
      <c r="F3304" s="12"/>
      <c r="G3304" s="8">
        <v>86</v>
      </c>
      <c r="H3304" s="16">
        <v>34</v>
      </c>
      <c r="I3304" s="1">
        <v>14</v>
      </c>
      <c r="J3304" s="1">
        <v>25</v>
      </c>
      <c r="K3304" s="1">
        <v>8</v>
      </c>
      <c r="L3304" s="1">
        <v>25</v>
      </c>
      <c r="M3304" s="1">
        <v>8</v>
      </c>
      <c r="N3304" s="1">
        <v>48</v>
      </c>
      <c r="O3304" s="1">
        <v>7</v>
      </c>
      <c r="P3304" s="1">
        <v>3</v>
      </c>
      <c r="Q3304" s="1">
        <v>0</v>
      </c>
      <c r="R3304" s="18">
        <v>83</v>
      </c>
    </row>
    <row r="3305" spans="3:18" x14ac:dyDescent="0.25">
      <c r="C3305" s="112"/>
      <c r="D3305" s="107"/>
      <c r="E3305" s="9" t="s">
        <v>49</v>
      </c>
      <c r="F3305" s="12"/>
      <c r="G3305" s="13">
        <v>46</v>
      </c>
      <c r="H3305" s="24">
        <v>7</v>
      </c>
      <c r="I3305" s="3">
        <v>2</v>
      </c>
      <c r="J3305" s="3">
        <v>12</v>
      </c>
      <c r="K3305" s="3">
        <v>2</v>
      </c>
      <c r="L3305" s="3">
        <v>9</v>
      </c>
      <c r="M3305" s="3">
        <v>6</v>
      </c>
      <c r="N3305" s="3">
        <v>23</v>
      </c>
      <c r="O3305" s="3">
        <v>3</v>
      </c>
      <c r="P3305" s="3">
        <v>9</v>
      </c>
      <c r="Q3305" s="3">
        <v>0</v>
      </c>
      <c r="R3305" s="26">
        <v>37</v>
      </c>
    </row>
    <row r="3306" spans="3:18" ht="25.2" x14ac:dyDescent="0.25">
      <c r="C3306" s="112"/>
      <c r="D3306" s="107"/>
      <c r="E3306" s="9" t="s">
        <v>50</v>
      </c>
      <c r="F3306" s="12"/>
      <c r="G3306" s="8">
        <v>95</v>
      </c>
      <c r="H3306" s="16">
        <v>16</v>
      </c>
      <c r="I3306" s="1">
        <v>12</v>
      </c>
      <c r="J3306" s="1">
        <v>29</v>
      </c>
      <c r="K3306" s="1">
        <v>8</v>
      </c>
      <c r="L3306" s="1">
        <v>12</v>
      </c>
      <c r="M3306" s="1">
        <v>12</v>
      </c>
      <c r="N3306" s="1">
        <v>54</v>
      </c>
      <c r="O3306" s="1">
        <v>2</v>
      </c>
      <c r="P3306" s="1">
        <v>13</v>
      </c>
      <c r="Q3306" s="1">
        <v>2</v>
      </c>
      <c r="R3306" s="18">
        <v>80</v>
      </c>
    </row>
    <row r="3307" spans="3:18" ht="25.2" x14ac:dyDescent="0.25">
      <c r="C3307" s="112"/>
      <c r="D3307" s="107"/>
      <c r="E3307" s="9" t="s">
        <v>51</v>
      </c>
      <c r="F3307" s="12"/>
      <c r="G3307" s="13">
        <v>30</v>
      </c>
      <c r="H3307" s="24">
        <v>7</v>
      </c>
      <c r="I3307" s="3">
        <v>7</v>
      </c>
      <c r="J3307" s="3">
        <v>8</v>
      </c>
      <c r="K3307" s="3">
        <v>4</v>
      </c>
      <c r="L3307" s="3">
        <v>10</v>
      </c>
      <c r="M3307" s="3">
        <v>6</v>
      </c>
      <c r="N3307" s="3">
        <v>11</v>
      </c>
      <c r="O3307" s="3">
        <v>0</v>
      </c>
      <c r="P3307" s="3">
        <v>4</v>
      </c>
      <c r="Q3307" s="3">
        <v>0</v>
      </c>
      <c r="R3307" s="26">
        <v>26</v>
      </c>
    </row>
    <row r="3308" spans="3:18" x14ac:dyDescent="0.25">
      <c r="C3308" s="112"/>
      <c r="D3308" s="107"/>
      <c r="E3308" s="9" t="s">
        <v>52</v>
      </c>
      <c r="F3308" s="12"/>
      <c r="G3308" s="13">
        <v>8</v>
      </c>
      <c r="H3308" s="24">
        <v>5</v>
      </c>
      <c r="I3308" s="3">
        <v>3</v>
      </c>
      <c r="J3308" s="3">
        <v>4</v>
      </c>
      <c r="K3308" s="3">
        <v>1</v>
      </c>
      <c r="L3308" s="3">
        <v>2</v>
      </c>
      <c r="M3308" s="3">
        <v>2</v>
      </c>
      <c r="N3308" s="3">
        <v>3</v>
      </c>
      <c r="O3308" s="3">
        <v>0</v>
      </c>
      <c r="P3308" s="3">
        <v>0</v>
      </c>
      <c r="Q3308" s="3">
        <v>0</v>
      </c>
      <c r="R3308" s="26">
        <v>8</v>
      </c>
    </row>
    <row r="3309" spans="3:18" x14ac:dyDescent="0.25">
      <c r="C3309" s="112"/>
      <c r="D3309" s="107"/>
      <c r="E3309" s="9" t="s">
        <v>53</v>
      </c>
      <c r="F3309" s="12"/>
      <c r="G3309" s="13">
        <v>23</v>
      </c>
      <c r="H3309" s="24">
        <v>4</v>
      </c>
      <c r="I3309" s="3">
        <v>1</v>
      </c>
      <c r="J3309" s="3">
        <v>3</v>
      </c>
      <c r="K3309" s="3">
        <v>2</v>
      </c>
      <c r="L3309" s="3">
        <v>4</v>
      </c>
      <c r="M3309" s="3">
        <v>3</v>
      </c>
      <c r="N3309" s="3">
        <v>14</v>
      </c>
      <c r="O3309" s="3">
        <v>4</v>
      </c>
      <c r="P3309" s="3">
        <v>4</v>
      </c>
      <c r="Q3309" s="3">
        <v>0</v>
      </c>
      <c r="R3309" s="26">
        <v>19</v>
      </c>
    </row>
    <row r="3310" spans="3:18" x14ac:dyDescent="0.25">
      <c r="C3310" s="112"/>
      <c r="D3310" s="107"/>
      <c r="E3310" s="9" t="s">
        <v>38</v>
      </c>
      <c r="F3310" s="12"/>
      <c r="G3310" s="13">
        <v>1</v>
      </c>
      <c r="H3310" s="24">
        <v>0</v>
      </c>
      <c r="I3310" s="3">
        <v>0</v>
      </c>
      <c r="J3310" s="3">
        <v>0</v>
      </c>
      <c r="K3310" s="3">
        <v>0</v>
      </c>
      <c r="L3310" s="3">
        <v>0</v>
      </c>
      <c r="M3310" s="3">
        <v>0</v>
      </c>
      <c r="N3310" s="3">
        <v>1</v>
      </c>
      <c r="O3310" s="3">
        <v>0</v>
      </c>
      <c r="P3310" s="3">
        <v>0</v>
      </c>
      <c r="Q3310" s="3">
        <v>0</v>
      </c>
      <c r="R3310" s="26">
        <v>1</v>
      </c>
    </row>
    <row r="3311" spans="3:18" x14ac:dyDescent="0.25">
      <c r="C3311" s="112"/>
      <c r="D3311" s="107"/>
      <c r="E3311" s="9" t="s">
        <v>54</v>
      </c>
      <c r="F3311" s="12"/>
      <c r="G3311" s="8">
        <v>901</v>
      </c>
      <c r="H3311" s="16">
        <v>224</v>
      </c>
      <c r="I3311" s="1">
        <v>104</v>
      </c>
      <c r="J3311" s="1">
        <v>215</v>
      </c>
      <c r="K3311" s="1">
        <v>95</v>
      </c>
      <c r="L3311" s="1">
        <v>199</v>
      </c>
      <c r="M3311" s="1">
        <v>108</v>
      </c>
      <c r="N3311" s="1">
        <v>527</v>
      </c>
      <c r="O3311" s="1">
        <v>30</v>
      </c>
      <c r="P3311" s="1">
        <v>76</v>
      </c>
      <c r="Q3311" s="1">
        <v>6</v>
      </c>
      <c r="R3311" s="18">
        <v>819</v>
      </c>
    </row>
    <row r="3312" spans="3:18" x14ac:dyDescent="0.25">
      <c r="C3312" s="112"/>
      <c r="D3312" s="107"/>
      <c r="E3312" s="9" t="s">
        <v>55</v>
      </c>
      <c r="F3312" s="12"/>
      <c r="G3312" s="8">
        <v>171</v>
      </c>
      <c r="H3312" s="16">
        <v>30</v>
      </c>
      <c r="I3312" s="1">
        <v>21</v>
      </c>
      <c r="J3312" s="1">
        <v>49</v>
      </c>
      <c r="K3312" s="1">
        <v>14</v>
      </c>
      <c r="L3312" s="1">
        <v>31</v>
      </c>
      <c r="M3312" s="1">
        <v>24</v>
      </c>
      <c r="N3312" s="1">
        <v>88</v>
      </c>
      <c r="O3312" s="1">
        <v>5</v>
      </c>
      <c r="P3312" s="1">
        <v>26</v>
      </c>
      <c r="Q3312" s="1">
        <v>2</v>
      </c>
      <c r="R3312" s="18">
        <v>143</v>
      </c>
    </row>
    <row r="3313" spans="2:18" x14ac:dyDescent="0.25">
      <c r="C3313" s="108" t="s">
        <v>56</v>
      </c>
      <c r="D3313" s="106" t="s">
        <v>21</v>
      </c>
      <c r="E3313" s="10" t="s">
        <v>57</v>
      </c>
      <c r="F3313" s="11"/>
      <c r="G3313" s="14">
        <v>465</v>
      </c>
      <c r="H3313" s="25">
        <v>106</v>
      </c>
      <c r="I3313" s="4">
        <v>55</v>
      </c>
      <c r="J3313" s="4">
        <v>129</v>
      </c>
      <c r="K3313" s="4">
        <v>51</v>
      </c>
      <c r="L3313" s="4">
        <v>100</v>
      </c>
      <c r="M3313" s="4">
        <v>68</v>
      </c>
      <c r="N3313" s="4">
        <v>268</v>
      </c>
      <c r="O3313" s="4">
        <v>22</v>
      </c>
      <c r="P3313" s="4">
        <v>41</v>
      </c>
      <c r="Q3313" s="4">
        <v>4</v>
      </c>
      <c r="R3313" s="27">
        <v>420</v>
      </c>
    </row>
    <row r="3314" spans="2:18" x14ac:dyDescent="0.25">
      <c r="C3314" s="112"/>
      <c r="D3314" s="107"/>
      <c r="E3314" s="9" t="s">
        <v>58</v>
      </c>
      <c r="F3314" s="12"/>
      <c r="G3314" s="8">
        <v>396</v>
      </c>
      <c r="H3314" s="16">
        <v>102</v>
      </c>
      <c r="I3314" s="1">
        <v>45</v>
      </c>
      <c r="J3314" s="1">
        <v>88</v>
      </c>
      <c r="K3314" s="1">
        <v>37</v>
      </c>
      <c r="L3314" s="1">
        <v>89</v>
      </c>
      <c r="M3314" s="1">
        <v>40</v>
      </c>
      <c r="N3314" s="1">
        <v>229</v>
      </c>
      <c r="O3314" s="1">
        <v>11</v>
      </c>
      <c r="P3314" s="1">
        <v>41</v>
      </c>
      <c r="Q3314" s="1">
        <v>1</v>
      </c>
      <c r="R3314" s="18">
        <v>354</v>
      </c>
    </row>
    <row r="3315" spans="2:18" x14ac:dyDescent="0.25">
      <c r="C3315" s="112"/>
      <c r="D3315" s="107"/>
      <c r="E3315" s="9" t="s">
        <v>59</v>
      </c>
      <c r="F3315" s="12"/>
      <c r="G3315" s="8">
        <v>90</v>
      </c>
      <c r="H3315" s="16">
        <v>17</v>
      </c>
      <c r="I3315" s="1">
        <v>9</v>
      </c>
      <c r="J3315" s="1">
        <v>15</v>
      </c>
      <c r="K3315" s="1">
        <v>8</v>
      </c>
      <c r="L3315" s="1">
        <v>15</v>
      </c>
      <c r="M3315" s="1">
        <v>8</v>
      </c>
      <c r="N3315" s="1">
        <v>55</v>
      </c>
      <c r="O3315" s="1">
        <v>1</v>
      </c>
      <c r="P3315" s="1">
        <v>9</v>
      </c>
      <c r="Q3315" s="1">
        <v>1</v>
      </c>
      <c r="R3315" s="18">
        <v>80</v>
      </c>
    </row>
    <row r="3316" spans="2:18" x14ac:dyDescent="0.25">
      <c r="C3316" s="112"/>
      <c r="D3316" s="107"/>
      <c r="E3316" s="9" t="s">
        <v>60</v>
      </c>
      <c r="F3316" s="12"/>
      <c r="G3316" s="8">
        <v>153</v>
      </c>
      <c r="H3316" s="16">
        <v>38</v>
      </c>
      <c r="I3316" s="1">
        <v>20</v>
      </c>
      <c r="J3316" s="1">
        <v>39</v>
      </c>
      <c r="K3316" s="1">
        <v>16</v>
      </c>
      <c r="L3316" s="1">
        <v>32</v>
      </c>
      <c r="M3316" s="1">
        <v>21</v>
      </c>
      <c r="N3316" s="1">
        <v>81</v>
      </c>
      <c r="O3316" s="1">
        <v>5</v>
      </c>
      <c r="P3316" s="1">
        <v>15</v>
      </c>
      <c r="Q3316" s="1">
        <v>2</v>
      </c>
      <c r="R3316" s="18">
        <v>136</v>
      </c>
    </row>
    <row r="3317" spans="2:18" x14ac:dyDescent="0.25">
      <c r="C3317" s="108" t="s">
        <v>61</v>
      </c>
      <c r="D3317" s="106" t="s">
        <v>21</v>
      </c>
      <c r="E3317" s="10" t="s">
        <v>62</v>
      </c>
      <c r="F3317" s="11"/>
      <c r="G3317" s="14">
        <v>205</v>
      </c>
      <c r="H3317" s="25">
        <v>47</v>
      </c>
      <c r="I3317" s="4">
        <v>18</v>
      </c>
      <c r="J3317" s="4">
        <v>58</v>
      </c>
      <c r="K3317" s="4">
        <v>20</v>
      </c>
      <c r="L3317" s="4">
        <v>45</v>
      </c>
      <c r="M3317" s="4">
        <v>25</v>
      </c>
      <c r="N3317" s="4">
        <v>118</v>
      </c>
      <c r="O3317" s="4">
        <v>10</v>
      </c>
      <c r="P3317" s="4">
        <v>21</v>
      </c>
      <c r="Q3317" s="4">
        <v>2</v>
      </c>
      <c r="R3317" s="27">
        <v>182</v>
      </c>
    </row>
    <row r="3318" spans="2:18" x14ac:dyDescent="0.25">
      <c r="C3318" s="109"/>
      <c r="D3318" s="107"/>
      <c r="E3318" s="9" t="s">
        <v>63</v>
      </c>
      <c r="F3318" s="12"/>
      <c r="G3318" s="8">
        <v>256</v>
      </c>
      <c r="H3318" s="16">
        <v>64</v>
      </c>
      <c r="I3318" s="1">
        <v>26</v>
      </c>
      <c r="J3318" s="1">
        <v>59</v>
      </c>
      <c r="K3318" s="1">
        <v>30</v>
      </c>
      <c r="L3318" s="1">
        <v>48</v>
      </c>
      <c r="M3318" s="1">
        <v>26</v>
      </c>
      <c r="N3318" s="1">
        <v>159</v>
      </c>
      <c r="O3318" s="1">
        <v>9</v>
      </c>
      <c r="P3318" s="1">
        <v>19</v>
      </c>
      <c r="Q3318" s="1">
        <v>1</v>
      </c>
      <c r="R3318" s="18">
        <v>236</v>
      </c>
    </row>
    <row r="3319" spans="2:18" x14ac:dyDescent="0.25">
      <c r="C3319" s="109"/>
      <c r="D3319" s="107"/>
      <c r="E3319" s="9" t="s">
        <v>64</v>
      </c>
      <c r="F3319" s="12"/>
      <c r="G3319" s="8">
        <v>404</v>
      </c>
      <c r="H3319" s="16">
        <v>93</v>
      </c>
      <c r="I3319" s="1">
        <v>56</v>
      </c>
      <c r="J3319" s="1">
        <v>81</v>
      </c>
      <c r="K3319" s="1">
        <v>29</v>
      </c>
      <c r="L3319" s="1">
        <v>80</v>
      </c>
      <c r="M3319" s="1">
        <v>40</v>
      </c>
      <c r="N3319" s="1">
        <v>224</v>
      </c>
      <c r="O3319" s="1">
        <v>12</v>
      </c>
      <c r="P3319" s="1">
        <v>46</v>
      </c>
      <c r="Q3319" s="1">
        <v>4</v>
      </c>
      <c r="R3319" s="18">
        <v>354</v>
      </c>
    </row>
    <row r="3320" spans="2:18" x14ac:dyDescent="0.25">
      <c r="C3320" s="113"/>
      <c r="D3320" s="110"/>
      <c r="E3320" s="56" t="s">
        <v>65</v>
      </c>
      <c r="F3320" s="48"/>
      <c r="G3320" s="61">
        <v>239</v>
      </c>
      <c r="H3320" s="65">
        <v>59</v>
      </c>
      <c r="I3320" s="35">
        <v>29</v>
      </c>
      <c r="J3320" s="35">
        <v>73</v>
      </c>
      <c r="K3320" s="35">
        <v>33</v>
      </c>
      <c r="L3320" s="35">
        <v>63</v>
      </c>
      <c r="M3320" s="35">
        <v>46</v>
      </c>
      <c r="N3320" s="35">
        <v>132</v>
      </c>
      <c r="O3320" s="35">
        <v>8</v>
      </c>
      <c r="P3320" s="35">
        <v>20</v>
      </c>
      <c r="Q3320" s="35">
        <v>1</v>
      </c>
      <c r="R3320" s="66">
        <v>218</v>
      </c>
    </row>
    <row r="3322" spans="2:18" x14ac:dyDescent="0.25">
      <c r="B3322" s="54" t="str">
        <f xml:space="preserve"> HYPERLINK("#'目次'!B46", "[40]")</f>
        <v>[40]</v>
      </c>
      <c r="C3322" s="42" t="s">
        <v>502</v>
      </c>
    </row>
    <row r="3325" spans="2:18" x14ac:dyDescent="0.25">
      <c r="C3325" s="42" t="s">
        <v>14</v>
      </c>
    </row>
    <row r="3326" spans="2:18" ht="37.799999999999997" x14ac:dyDescent="0.25">
      <c r="C3326" s="102"/>
      <c r="D3326" s="103"/>
      <c r="E3326" s="103"/>
      <c r="F3326" s="103"/>
      <c r="G3326" s="53" t="s">
        <v>15</v>
      </c>
      <c r="H3326" s="50" t="s">
        <v>503</v>
      </c>
      <c r="I3326" s="21" t="s">
        <v>504</v>
      </c>
      <c r="J3326" s="21" t="s">
        <v>505</v>
      </c>
      <c r="K3326" s="21" t="s">
        <v>38</v>
      </c>
      <c r="L3326" s="57" t="s">
        <v>506</v>
      </c>
    </row>
    <row r="3327" spans="2:18" x14ac:dyDescent="0.25">
      <c r="C3327" s="104"/>
      <c r="D3327" s="105"/>
      <c r="E3327" s="105"/>
      <c r="F3327" s="105"/>
      <c r="G3327" s="47"/>
      <c r="H3327" s="60"/>
      <c r="I3327" s="22"/>
      <c r="J3327" s="22"/>
      <c r="K3327" s="22"/>
      <c r="L3327" s="55"/>
    </row>
    <row r="3328" spans="2:18" x14ac:dyDescent="0.25">
      <c r="C3328" s="52"/>
      <c r="D3328" s="49"/>
      <c r="E3328" s="46" t="s">
        <v>15</v>
      </c>
      <c r="F3328" s="51"/>
      <c r="G3328" s="59">
        <v>1104</v>
      </c>
      <c r="H3328" s="31">
        <v>160</v>
      </c>
      <c r="I3328" s="31">
        <v>756</v>
      </c>
      <c r="J3328" s="31">
        <v>187</v>
      </c>
      <c r="K3328" s="31">
        <v>1</v>
      </c>
      <c r="L3328" s="67">
        <v>916</v>
      </c>
    </row>
    <row r="3329" spans="3:12" x14ac:dyDescent="0.25">
      <c r="C3329" s="111" t="s">
        <v>20</v>
      </c>
      <c r="D3329" s="106" t="s">
        <v>21</v>
      </c>
      <c r="E3329" s="10" t="s">
        <v>22</v>
      </c>
      <c r="F3329" s="11"/>
      <c r="G3329" s="14">
        <v>543</v>
      </c>
      <c r="H3329" s="25">
        <v>71</v>
      </c>
      <c r="I3329" s="4">
        <v>355</v>
      </c>
      <c r="J3329" s="4">
        <v>117</v>
      </c>
      <c r="K3329" s="4">
        <v>0</v>
      </c>
      <c r="L3329" s="27">
        <v>426</v>
      </c>
    </row>
    <row r="3330" spans="3:12" x14ac:dyDescent="0.25">
      <c r="C3330" s="112"/>
      <c r="D3330" s="107"/>
      <c r="E3330" s="9" t="s">
        <v>23</v>
      </c>
      <c r="F3330" s="12"/>
      <c r="G3330" s="8">
        <v>561</v>
      </c>
      <c r="H3330" s="16">
        <v>89</v>
      </c>
      <c r="I3330" s="1">
        <v>401</v>
      </c>
      <c r="J3330" s="1">
        <v>70</v>
      </c>
      <c r="K3330" s="1">
        <v>1</v>
      </c>
      <c r="L3330" s="18">
        <v>490</v>
      </c>
    </row>
    <row r="3331" spans="3:12" x14ac:dyDescent="0.25">
      <c r="C3331" s="108" t="s">
        <v>24</v>
      </c>
      <c r="D3331" s="108" t="s">
        <v>25</v>
      </c>
      <c r="E3331" s="10" t="s">
        <v>26</v>
      </c>
      <c r="F3331" s="11"/>
      <c r="G3331" s="14">
        <v>261</v>
      </c>
      <c r="H3331" s="25">
        <v>45</v>
      </c>
      <c r="I3331" s="4">
        <v>167</v>
      </c>
      <c r="J3331" s="4">
        <v>49</v>
      </c>
      <c r="K3331" s="4">
        <v>0</v>
      </c>
      <c r="L3331" s="27">
        <v>212</v>
      </c>
    </row>
    <row r="3332" spans="3:12" x14ac:dyDescent="0.25">
      <c r="C3332" s="112"/>
      <c r="D3332" s="109"/>
      <c r="E3332" s="9" t="s">
        <v>27</v>
      </c>
      <c r="F3332" s="12"/>
      <c r="G3332" s="8">
        <v>267</v>
      </c>
      <c r="H3332" s="16">
        <v>50</v>
      </c>
      <c r="I3332" s="1">
        <v>165</v>
      </c>
      <c r="J3332" s="1">
        <v>52</v>
      </c>
      <c r="K3332" s="1">
        <v>0</v>
      </c>
      <c r="L3332" s="18">
        <v>215</v>
      </c>
    </row>
    <row r="3333" spans="3:12" x14ac:dyDescent="0.25">
      <c r="C3333" s="112"/>
      <c r="D3333" s="109"/>
      <c r="E3333" s="9" t="s">
        <v>28</v>
      </c>
      <c r="F3333" s="12"/>
      <c r="G3333" s="8">
        <v>261</v>
      </c>
      <c r="H3333" s="16">
        <v>29</v>
      </c>
      <c r="I3333" s="1">
        <v>190</v>
      </c>
      <c r="J3333" s="1">
        <v>41</v>
      </c>
      <c r="K3333" s="1">
        <v>1</v>
      </c>
      <c r="L3333" s="18">
        <v>219</v>
      </c>
    </row>
    <row r="3334" spans="3:12" x14ac:dyDescent="0.25">
      <c r="C3334" s="112"/>
      <c r="D3334" s="109"/>
      <c r="E3334" s="9" t="s">
        <v>29</v>
      </c>
      <c r="F3334" s="12"/>
      <c r="G3334" s="8">
        <v>195</v>
      </c>
      <c r="H3334" s="16">
        <v>24</v>
      </c>
      <c r="I3334" s="1">
        <v>143</v>
      </c>
      <c r="J3334" s="1">
        <v>28</v>
      </c>
      <c r="K3334" s="1">
        <v>0</v>
      </c>
      <c r="L3334" s="18">
        <v>167</v>
      </c>
    </row>
    <row r="3335" spans="3:12" x14ac:dyDescent="0.25">
      <c r="C3335" s="112"/>
      <c r="D3335" s="109"/>
      <c r="E3335" s="9" t="s">
        <v>30</v>
      </c>
      <c r="F3335" s="12"/>
      <c r="G3335" s="8">
        <v>120</v>
      </c>
      <c r="H3335" s="16">
        <v>12</v>
      </c>
      <c r="I3335" s="1">
        <v>91</v>
      </c>
      <c r="J3335" s="1">
        <v>17</v>
      </c>
      <c r="K3335" s="1">
        <v>0</v>
      </c>
      <c r="L3335" s="18">
        <v>103</v>
      </c>
    </row>
    <row r="3336" spans="3:12" x14ac:dyDescent="0.25">
      <c r="C3336" s="112"/>
      <c r="D3336" s="109"/>
      <c r="E3336" s="9" t="s">
        <v>31</v>
      </c>
      <c r="F3336" s="12"/>
      <c r="G3336" s="8">
        <v>843</v>
      </c>
      <c r="H3336" s="16">
        <v>115</v>
      </c>
      <c r="I3336" s="1">
        <v>589</v>
      </c>
      <c r="J3336" s="1">
        <v>138</v>
      </c>
      <c r="K3336" s="1">
        <v>1</v>
      </c>
      <c r="L3336" s="18">
        <v>704</v>
      </c>
    </row>
    <row r="3337" spans="3:12" x14ac:dyDescent="0.25">
      <c r="C3337" s="112"/>
      <c r="D3337" s="109"/>
      <c r="E3337" s="9" t="s">
        <v>32</v>
      </c>
      <c r="F3337" s="12"/>
      <c r="G3337" s="8">
        <v>315</v>
      </c>
      <c r="H3337" s="16">
        <v>36</v>
      </c>
      <c r="I3337" s="1">
        <v>234</v>
      </c>
      <c r="J3337" s="1">
        <v>45</v>
      </c>
      <c r="K3337" s="1">
        <v>0</v>
      </c>
      <c r="L3337" s="18">
        <v>270</v>
      </c>
    </row>
    <row r="3338" spans="3:12" x14ac:dyDescent="0.25">
      <c r="C3338" s="112"/>
      <c r="D3338" s="108" t="s">
        <v>22</v>
      </c>
      <c r="E3338" s="10" t="s">
        <v>26</v>
      </c>
      <c r="F3338" s="11"/>
      <c r="G3338" s="14">
        <v>120</v>
      </c>
      <c r="H3338" s="25">
        <v>16</v>
      </c>
      <c r="I3338" s="4">
        <v>77</v>
      </c>
      <c r="J3338" s="4">
        <v>27</v>
      </c>
      <c r="K3338" s="4">
        <v>0</v>
      </c>
      <c r="L3338" s="27">
        <v>93</v>
      </c>
    </row>
    <row r="3339" spans="3:12" x14ac:dyDescent="0.25">
      <c r="C3339" s="112"/>
      <c r="D3339" s="109"/>
      <c r="E3339" s="9" t="s">
        <v>27</v>
      </c>
      <c r="F3339" s="12"/>
      <c r="G3339" s="8">
        <v>159</v>
      </c>
      <c r="H3339" s="16">
        <v>29</v>
      </c>
      <c r="I3339" s="1">
        <v>91</v>
      </c>
      <c r="J3339" s="1">
        <v>39</v>
      </c>
      <c r="K3339" s="1">
        <v>0</v>
      </c>
      <c r="L3339" s="18">
        <v>120</v>
      </c>
    </row>
    <row r="3340" spans="3:12" x14ac:dyDescent="0.25">
      <c r="C3340" s="112"/>
      <c r="D3340" s="109"/>
      <c r="E3340" s="9" t="s">
        <v>28</v>
      </c>
      <c r="F3340" s="12"/>
      <c r="G3340" s="8">
        <v>113</v>
      </c>
      <c r="H3340" s="16">
        <v>15</v>
      </c>
      <c r="I3340" s="1">
        <v>76</v>
      </c>
      <c r="J3340" s="1">
        <v>22</v>
      </c>
      <c r="K3340" s="1">
        <v>0</v>
      </c>
      <c r="L3340" s="18">
        <v>91</v>
      </c>
    </row>
    <row r="3341" spans="3:12" x14ac:dyDescent="0.25">
      <c r="C3341" s="112"/>
      <c r="D3341" s="109"/>
      <c r="E3341" s="9" t="s">
        <v>29</v>
      </c>
      <c r="F3341" s="12"/>
      <c r="G3341" s="8">
        <v>94</v>
      </c>
      <c r="H3341" s="16">
        <v>7</v>
      </c>
      <c r="I3341" s="1">
        <v>66</v>
      </c>
      <c r="J3341" s="1">
        <v>21</v>
      </c>
      <c r="K3341" s="1">
        <v>0</v>
      </c>
      <c r="L3341" s="18">
        <v>73</v>
      </c>
    </row>
    <row r="3342" spans="3:12" x14ac:dyDescent="0.25">
      <c r="C3342" s="112"/>
      <c r="D3342" s="109"/>
      <c r="E3342" s="9" t="s">
        <v>30</v>
      </c>
      <c r="F3342" s="12"/>
      <c r="G3342" s="8">
        <v>57</v>
      </c>
      <c r="H3342" s="16">
        <v>4</v>
      </c>
      <c r="I3342" s="1">
        <v>45</v>
      </c>
      <c r="J3342" s="1">
        <v>8</v>
      </c>
      <c r="K3342" s="1">
        <v>0</v>
      </c>
      <c r="L3342" s="18">
        <v>49</v>
      </c>
    </row>
    <row r="3343" spans="3:12" x14ac:dyDescent="0.25">
      <c r="C3343" s="112"/>
      <c r="D3343" s="109"/>
      <c r="E3343" s="9" t="s">
        <v>31</v>
      </c>
      <c r="F3343" s="12"/>
      <c r="G3343" s="8">
        <v>423</v>
      </c>
      <c r="H3343" s="16">
        <v>55</v>
      </c>
      <c r="I3343" s="1">
        <v>278</v>
      </c>
      <c r="J3343" s="1">
        <v>90</v>
      </c>
      <c r="K3343" s="1">
        <v>0</v>
      </c>
      <c r="L3343" s="18">
        <v>333</v>
      </c>
    </row>
    <row r="3344" spans="3:12" x14ac:dyDescent="0.25">
      <c r="C3344" s="112"/>
      <c r="D3344" s="109"/>
      <c r="E3344" s="9" t="s">
        <v>32</v>
      </c>
      <c r="F3344" s="12"/>
      <c r="G3344" s="8">
        <v>151</v>
      </c>
      <c r="H3344" s="16">
        <v>11</v>
      </c>
      <c r="I3344" s="1">
        <v>111</v>
      </c>
      <c r="J3344" s="1">
        <v>29</v>
      </c>
      <c r="K3344" s="1">
        <v>0</v>
      </c>
      <c r="L3344" s="18">
        <v>122</v>
      </c>
    </row>
    <row r="3345" spans="3:12" x14ac:dyDescent="0.25">
      <c r="C3345" s="112"/>
      <c r="D3345" s="108" t="s">
        <v>23</v>
      </c>
      <c r="E3345" s="10" t="s">
        <v>26</v>
      </c>
      <c r="F3345" s="11"/>
      <c r="G3345" s="14">
        <v>141</v>
      </c>
      <c r="H3345" s="25">
        <v>29</v>
      </c>
      <c r="I3345" s="4">
        <v>90</v>
      </c>
      <c r="J3345" s="4">
        <v>22</v>
      </c>
      <c r="K3345" s="4">
        <v>0</v>
      </c>
      <c r="L3345" s="27">
        <v>119</v>
      </c>
    </row>
    <row r="3346" spans="3:12" x14ac:dyDescent="0.25">
      <c r="C3346" s="112"/>
      <c r="D3346" s="109"/>
      <c r="E3346" s="9" t="s">
        <v>27</v>
      </c>
      <c r="F3346" s="12"/>
      <c r="G3346" s="8">
        <v>108</v>
      </c>
      <c r="H3346" s="16">
        <v>21</v>
      </c>
      <c r="I3346" s="1">
        <v>74</v>
      </c>
      <c r="J3346" s="1">
        <v>13</v>
      </c>
      <c r="K3346" s="1">
        <v>0</v>
      </c>
      <c r="L3346" s="18">
        <v>95</v>
      </c>
    </row>
    <row r="3347" spans="3:12" x14ac:dyDescent="0.25">
      <c r="C3347" s="112"/>
      <c r="D3347" s="109"/>
      <c r="E3347" s="9" t="s">
        <v>28</v>
      </c>
      <c r="F3347" s="12"/>
      <c r="G3347" s="8">
        <v>148</v>
      </c>
      <c r="H3347" s="16">
        <v>14</v>
      </c>
      <c r="I3347" s="1">
        <v>114</v>
      </c>
      <c r="J3347" s="1">
        <v>19</v>
      </c>
      <c r="K3347" s="1">
        <v>1</v>
      </c>
      <c r="L3347" s="18">
        <v>128</v>
      </c>
    </row>
    <row r="3348" spans="3:12" x14ac:dyDescent="0.25">
      <c r="C3348" s="112"/>
      <c r="D3348" s="109"/>
      <c r="E3348" s="9" t="s">
        <v>29</v>
      </c>
      <c r="F3348" s="12"/>
      <c r="G3348" s="8">
        <v>101</v>
      </c>
      <c r="H3348" s="16">
        <v>17</v>
      </c>
      <c r="I3348" s="1">
        <v>77</v>
      </c>
      <c r="J3348" s="1">
        <v>7</v>
      </c>
      <c r="K3348" s="1">
        <v>0</v>
      </c>
      <c r="L3348" s="18">
        <v>94</v>
      </c>
    </row>
    <row r="3349" spans="3:12" x14ac:dyDescent="0.25">
      <c r="C3349" s="112"/>
      <c r="D3349" s="109"/>
      <c r="E3349" s="9" t="s">
        <v>30</v>
      </c>
      <c r="F3349" s="12"/>
      <c r="G3349" s="8">
        <v>63</v>
      </c>
      <c r="H3349" s="16">
        <v>8</v>
      </c>
      <c r="I3349" s="1">
        <v>46</v>
      </c>
      <c r="J3349" s="1">
        <v>9</v>
      </c>
      <c r="K3349" s="1">
        <v>0</v>
      </c>
      <c r="L3349" s="18">
        <v>54</v>
      </c>
    </row>
    <row r="3350" spans="3:12" x14ac:dyDescent="0.25">
      <c r="C3350" s="112"/>
      <c r="D3350" s="109"/>
      <c r="E3350" s="9" t="s">
        <v>31</v>
      </c>
      <c r="F3350" s="12"/>
      <c r="G3350" s="8">
        <v>420</v>
      </c>
      <c r="H3350" s="16">
        <v>60</v>
      </c>
      <c r="I3350" s="1">
        <v>311</v>
      </c>
      <c r="J3350" s="1">
        <v>48</v>
      </c>
      <c r="K3350" s="1">
        <v>1</v>
      </c>
      <c r="L3350" s="18">
        <v>371</v>
      </c>
    </row>
    <row r="3351" spans="3:12" x14ac:dyDescent="0.25">
      <c r="C3351" s="112"/>
      <c r="D3351" s="109"/>
      <c r="E3351" s="9" t="s">
        <v>32</v>
      </c>
      <c r="F3351" s="12"/>
      <c r="G3351" s="8">
        <v>164</v>
      </c>
      <c r="H3351" s="16">
        <v>25</v>
      </c>
      <c r="I3351" s="1">
        <v>123</v>
      </c>
      <c r="J3351" s="1">
        <v>16</v>
      </c>
      <c r="K3351" s="1">
        <v>0</v>
      </c>
      <c r="L3351" s="18">
        <v>148</v>
      </c>
    </row>
    <row r="3352" spans="3:12" ht="25.2" x14ac:dyDescent="0.25">
      <c r="C3352" s="108" t="s">
        <v>33</v>
      </c>
      <c r="D3352" s="108" t="s">
        <v>25</v>
      </c>
      <c r="E3352" s="10" t="s">
        <v>34</v>
      </c>
      <c r="F3352" s="11"/>
      <c r="G3352" s="14">
        <v>93</v>
      </c>
      <c r="H3352" s="25">
        <v>16</v>
      </c>
      <c r="I3352" s="4">
        <v>66</v>
      </c>
      <c r="J3352" s="4">
        <v>11</v>
      </c>
      <c r="K3352" s="4">
        <v>0</v>
      </c>
      <c r="L3352" s="27">
        <v>82</v>
      </c>
    </row>
    <row r="3353" spans="3:12" ht="25.2" x14ac:dyDescent="0.25">
      <c r="C3353" s="112"/>
      <c r="D3353" s="109"/>
      <c r="E3353" s="9" t="s">
        <v>35</v>
      </c>
      <c r="F3353" s="12"/>
      <c r="G3353" s="8">
        <v>623</v>
      </c>
      <c r="H3353" s="16">
        <v>81</v>
      </c>
      <c r="I3353" s="1">
        <v>423</v>
      </c>
      <c r="J3353" s="1">
        <v>119</v>
      </c>
      <c r="K3353" s="1">
        <v>0</v>
      </c>
      <c r="L3353" s="18">
        <v>504</v>
      </c>
    </row>
    <row r="3354" spans="3:12" ht="25.2" x14ac:dyDescent="0.25">
      <c r="C3354" s="112"/>
      <c r="D3354" s="109"/>
      <c r="E3354" s="9" t="s">
        <v>36</v>
      </c>
      <c r="F3354" s="12"/>
      <c r="G3354" s="8">
        <v>207</v>
      </c>
      <c r="H3354" s="16">
        <v>30</v>
      </c>
      <c r="I3354" s="1">
        <v>144</v>
      </c>
      <c r="J3354" s="1">
        <v>32</v>
      </c>
      <c r="K3354" s="1">
        <v>1</v>
      </c>
      <c r="L3354" s="18">
        <v>174</v>
      </c>
    </row>
    <row r="3355" spans="3:12" ht="25.2" x14ac:dyDescent="0.25">
      <c r="C3355" s="112"/>
      <c r="D3355" s="109"/>
      <c r="E3355" s="9" t="s">
        <v>37</v>
      </c>
      <c r="F3355" s="12"/>
      <c r="G3355" s="8">
        <v>178</v>
      </c>
      <c r="H3355" s="16">
        <v>33</v>
      </c>
      <c r="I3355" s="1">
        <v>120</v>
      </c>
      <c r="J3355" s="1">
        <v>25</v>
      </c>
      <c r="K3355" s="1">
        <v>0</v>
      </c>
      <c r="L3355" s="18">
        <v>153</v>
      </c>
    </row>
    <row r="3356" spans="3:12" x14ac:dyDescent="0.25">
      <c r="C3356" s="112"/>
      <c r="D3356" s="109"/>
      <c r="E3356" s="9" t="s">
        <v>38</v>
      </c>
      <c r="F3356" s="12"/>
      <c r="G3356" s="13">
        <v>3</v>
      </c>
      <c r="H3356" s="24">
        <v>0</v>
      </c>
      <c r="I3356" s="3">
        <v>3</v>
      </c>
      <c r="J3356" s="3">
        <v>0</v>
      </c>
      <c r="K3356" s="3">
        <v>0</v>
      </c>
      <c r="L3356" s="26">
        <v>3</v>
      </c>
    </row>
    <row r="3357" spans="3:12" ht="25.2" x14ac:dyDescent="0.25">
      <c r="C3357" s="112"/>
      <c r="D3357" s="108" t="s">
        <v>22</v>
      </c>
      <c r="E3357" s="10" t="s">
        <v>34</v>
      </c>
      <c r="F3357" s="11"/>
      <c r="G3357" s="40">
        <v>48</v>
      </c>
      <c r="H3357" s="44">
        <v>9</v>
      </c>
      <c r="I3357" s="19">
        <v>32</v>
      </c>
      <c r="J3357" s="19">
        <v>7</v>
      </c>
      <c r="K3357" s="19">
        <v>0</v>
      </c>
      <c r="L3357" s="45">
        <v>41</v>
      </c>
    </row>
    <row r="3358" spans="3:12" ht="25.2" x14ac:dyDescent="0.25">
      <c r="C3358" s="112"/>
      <c r="D3358" s="109"/>
      <c r="E3358" s="9" t="s">
        <v>35</v>
      </c>
      <c r="F3358" s="12"/>
      <c r="G3358" s="8">
        <v>365</v>
      </c>
      <c r="H3358" s="16">
        <v>46</v>
      </c>
      <c r="I3358" s="1">
        <v>238</v>
      </c>
      <c r="J3358" s="1">
        <v>81</v>
      </c>
      <c r="K3358" s="1">
        <v>0</v>
      </c>
      <c r="L3358" s="18">
        <v>284</v>
      </c>
    </row>
    <row r="3359" spans="3:12" ht="25.2" x14ac:dyDescent="0.25">
      <c r="C3359" s="112"/>
      <c r="D3359" s="109"/>
      <c r="E3359" s="9" t="s">
        <v>36</v>
      </c>
      <c r="F3359" s="12"/>
      <c r="G3359" s="8">
        <v>80</v>
      </c>
      <c r="H3359" s="16">
        <v>8</v>
      </c>
      <c r="I3359" s="1">
        <v>53</v>
      </c>
      <c r="J3359" s="1">
        <v>19</v>
      </c>
      <c r="K3359" s="1">
        <v>0</v>
      </c>
      <c r="L3359" s="18">
        <v>61</v>
      </c>
    </row>
    <row r="3360" spans="3:12" ht="25.2" x14ac:dyDescent="0.25">
      <c r="C3360" s="112"/>
      <c r="D3360" s="109"/>
      <c r="E3360" s="9" t="s">
        <v>37</v>
      </c>
      <c r="F3360" s="12"/>
      <c r="G3360" s="13">
        <v>49</v>
      </c>
      <c r="H3360" s="24">
        <v>8</v>
      </c>
      <c r="I3360" s="3">
        <v>31</v>
      </c>
      <c r="J3360" s="3">
        <v>10</v>
      </c>
      <c r="K3360" s="3">
        <v>0</v>
      </c>
      <c r="L3360" s="26">
        <v>39</v>
      </c>
    </row>
    <row r="3361" spans="3:12" x14ac:dyDescent="0.25">
      <c r="C3361" s="112"/>
      <c r="D3361" s="109"/>
      <c r="E3361" s="9" t="s">
        <v>38</v>
      </c>
      <c r="F3361" s="12"/>
      <c r="G3361" s="13">
        <v>1</v>
      </c>
      <c r="H3361" s="24">
        <v>0</v>
      </c>
      <c r="I3361" s="3">
        <v>1</v>
      </c>
      <c r="J3361" s="3">
        <v>0</v>
      </c>
      <c r="K3361" s="3">
        <v>0</v>
      </c>
      <c r="L3361" s="26">
        <v>1</v>
      </c>
    </row>
    <row r="3362" spans="3:12" ht="25.2" x14ac:dyDescent="0.25">
      <c r="C3362" s="112"/>
      <c r="D3362" s="108" t="s">
        <v>23</v>
      </c>
      <c r="E3362" s="10" t="s">
        <v>34</v>
      </c>
      <c r="F3362" s="11"/>
      <c r="G3362" s="40">
        <v>45</v>
      </c>
      <c r="H3362" s="44">
        <v>7</v>
      </c>
      <c r="I3362" s="19">
        <v>34</v>
      </c>
      <c r="J3362" s="19">
        <v>4</v>
      </c>
      <c r="K3362" s="19">
        <v>0</v>
      </c>
      <c r="L3362" s="45">
        <v>41</v>
      </c>
    </row>
    <row r="3363" spans="3:12" ht="25.2" x14ac:dyDescent="0.25">
      <c r="C3363" s="112"/>
      <c r="D3363" s="109"/>
      <c r="E3363" s="9" t="s">
        <v>35</v>
      </c>
      <c r="F3363" s="12"/>
      <c r="G3363" s="8">
        <v>258</v>
      </c>
      <c r="H3363" s="16">
        <v>35</v>
      </c>
      <c r="I3363" s="1">
        <v>185</v>
      </c>
      <c r="J3363" s="1">
        <v>38</v>
      </c>
      <c r="K3363" s="1">
        <v>0</v>
      </c>
      <c r="L3363" s="18">
        <v>220</v>
      </c>
    </row>
    <row r="3364" spans="3:12" ht="25.2" x14ac:dyDescent="0.25">
      <c r="C3364" s="112"/>
      <c r="D3364" s="109"/>
      <c r="E3364" s="9" t="s">
        <v>36</v>
      </c>
      <c r="F3364" s="12"/>
      <c r="G3364" s="8">
        <v>127</v>
      </c>
      <c r="H3364" s="16">
        <v>22</v>
      </c>
      <c r="I3364" s="1">
        <v>91</v>
      </c>
      <c r="J3364" s="1">
        <v>13</v>
      </c>
      <c r="K3364" s="1">
        <v>1</v>
      </c>
      <c r="L3364" s="18">
        <v>113</v>
      </c>
    </row>
    <row r="3365" spans="3:12" ht="25.2" x14ac:dyDescent="0.25">
      <c r="C3365" s="112"/>
      <c r="D3365" s="109"/>
      <c r="E3365" s="9" t="s">
        <v>37</v>
      </c>
      <c r="F3365" s="12"/>
      <c r="G3365" s="8">
        <v>129</v>
      </c>
      <c r="H3365" s="16">
        <v>25</v>
      </c>
      <c r="I3365" s="1">
        <v>89</v>
      </c>
      <c r="J3365" s="1">
        <v>15</v>
      </c>
      <c r="K3365" s="1">
        <v>0</v>
      </c>
      <c r="L3365" s="18">
        <v>114</v>
      </c>
    </row>
    <row r="3366" spans="3:12" x14ac:dyDescent="0.25">
      <c r="C3366" s="112"/>
      <c r="D3366" s="109"/>
      <c r="E3366" s="9" t="s">
        <v>38</v>
      </c>
      <c r="F3366" s="12"/>
      <c r="G3366" s="13">
        <v>2</v>
      </c>
      <c r="H3366" s="24">
        <v>0</v>
      </c>
      <c r="I3366" s="3">
        <v>2</v>
      </c>
      <c r="J3366" s="3">
        <v>0</v>
      </c>
      <c r="K3366" s="3">
        <v>0</v>
      </c>
      <c r="L3366" s="26">
        <v>2</v>
      </c>
    </row>
    <row r="3367" spans="3:12" ht="25.2" x14ac:dyDescent="0.25">
      <c r="C3367" s="108" t="s">
        <v>39</v>
      </c>
      <c r="D3367" s="108" t="s">
        <v>25</v>
      </c>
      <c r="E3367" s="10" t="s">
        <v>40</v>
      </c>
      <c r="F3367" s="11"/>
      <c r="G3367" s="14">
        <v>320</v>
      </c>
      <c r="H3367" s="25">
        <v>45</v>
      </c>
      <c r="I3367" s="4">
        <v>224</v>
      </c>
      <c r="J3367" s="4">
        <v>50</v>
      </c>
      <c r="K3367" s="4">
        <v>1</v>
      </c>
      <c r="L3367" s="27">
        <v>269</v>
      </c>
    </row>
    <row r="3368" spans="3:12" ht="25.2" x14ac:dyDescent="0.25">
      <c r="C3368" s="112"/>
      <c r="D3368" s="109"/>
      <c r="E3368" s="9" t="s">
        <v>41</v>
      </c>
      <c r="F3368" s="12"/>
      <c r="G3368" s="8">
        <v>604</v>
      </c>
      <c r="H3368" s="16">
        <v>80</v>
      </c>
      <c r="I3368" s="1">
        <v>414</v>
      </c>
      <c r="J3368" s="1">
        <v>110</v>
      </c>
      <c r="K3368" s="1">
        <v>0</v>
      </c>
      <c r="L3368" s="18">
        <v>494</v>
      </c>
    </row>
    <row r="3369" spans="3:12" x14ac:dyDescent="0.25">
      <c r="C3369" s="112"/>
      <c r="D3369" s="109"/>
      <c r="E3369" s="9" t="s">
        <v>42</v>
      </c>
      <c r="F3369" s="12"/>
      <c r="G3369" s="13">
        <v>20</v>
      </c>
      <c r="H3369" s="24">
        <v>4</v>
      </c>
      <c r="I3369" s="3">
        <v>14</v>
      </c>
      <c r="J3369" s="3">
        <v>2</v>
      </c>
      <c r="K3369" s="3">
        <v>0</v>
      </c>
      <c r="L3369" s="26">
        <v>18</v>
      </c>
    </row>
    <row r="3370" spans="3:12" x14ac:dyDescent="0.25">
      <c r="C3370" s="112"/>
      <c r="D3370" s="109"/>
      <c r="E3370" s="9" t="s">
        <v>43</v>
      </c>
      <c r="F3370" s="12"/>
      <c r="G3370" s="8">
        <v>162</v>
      </c>
      <c r="H3370" s="16">
        <v>24</v>
      </c>
      <c r="I3370" s="1">
        <v>112</v>
      </c>
      <c r="J3370" s="1">
        <v>26</v>
      </c>
      <c r="K3370" s="1">
        <v>0</v>
      </c>
      <c r="L3370" s="18">
        <v>136</v>
      </c>
    </row>
    <row r="3371" spans="3:12" x14ac:dyDescent="0.25">
      <c r="C3371" s="112"/>
      <c r="D3371" s="109"/>
      <c r="E3371" s="9" t="s">
        <v>44</v>
      </c>
      <c r="F3371" s="12"/>
      <c r="G3371" s="8">
        <v>50</v>
      </c>
      <c r="H3371" s="16">
        <v>7</v>
      </c>
      <c r="I3371" s="1">
        <v>34</v>
      </c>
      <c r="J3371" s="1">
        <v>9</v>
      </c>
      <c r="K3371" s="1">
        <v>0</v>
      </c>
      <c r="L3371" s="18">
        <v>41</v>
      </c>
    </row>
    <row r="3372" spans="3:12" ht="25.2" x14ac:dyDescent="0.25">
      <c r="C3372" s="112"/>
      <c r="D3372" s="109"/>
      <c r="E3372" s="9" t="s">
        <v>45</v>
      </c>
      <c r="F3372" s="12"/>
      <c r="G3372" s="8">
        <v>53</v>
      </c>
      <c r="H3372" s="16">
        <v>10</v>
      </c>
      <c r="I3372" s="1">
        <v>36</v>
      </c>
      <c r="J3372" s="1">
        <v>7</v>
      </c>
      <c r="K3372" s="1">
        <v>0</v>
      </c>
      <c r="L3372" s="18">
        <v>46</v>
      </c>
    </row>
    <row r="3373" spans="3:12" x14ac:dyDescent="0.25">
      <c r="C3373" s="112"/>
      <c r="D3373" s="109"/>
      <c r="E3373" s="9" t="s">
        <v>38</v>
      </c>
      <c r="F3373" s="12"/>
      <c r="G3373" s="13">
        <v>37</v>
      </c>
      <c r="H3373" s="24">
        <v>7</v>
      </c>
      <c r="I3373" s="3">
        <v>21</v>
      </c>
      <c r="J3373" s="3">
        <v>9</v>
      </c>
      <c r="K3373" s="3">
        <v>0</v>
      </c>
      <c r="L3373" s="26">
        <v>28</v>
      </c>
    </row>
    <row r="3374" spans="3:12" ht="25.2" x14ac:dyDescent="0.25">
      <c r="C3374" s="112"/>
      <c r="D3374" s="108" t="s">
        <v>22</v>
      </c>
      <c r="E3374" s="10" t="s">
        <v>40</v>
      </c>
      <c r="F3374" s="11"/>
      <c r="G3374" s="14">
        <v>118</v>
      </c>
      <c r="H3374" s="25">
        <v>14</v>
      </c>
      <c r="I3374" s="4">
        <v>78</v>
      </c>
      <c r="J3374" s="4">
        <v>26</v>
      </c>
      <c r="K3374" s="4">
        <v>0</v>
      </c>
      <c r="L3374" s="27">
        <v>92</v>
      </c>
    </row>
    <row r="3375" spans="3:12" ht="25.2" x14ac:dyDescent="0.25">
      <c r="C3375" s="112"/>
      <c r="D3375" s="109"/>
      <c r="E3375" s="9" t="s">
        <v>41</v>
      </c>
      <c r="F3375" s="12"/>
      <c r="G3375" s="8">
        <v>351</v>
      </c>
      <c r="H3375" s="16">
        <v>44</v>
      </c>
      <c r="I3375" s="1">
        <v>233</v>
      </c>
      <c r="J3375" s="1">
        <v>74</v>
      </c>
      <c r="K3375" s="1">
        <v>0</v>
      </c>
      <c r="L3375" s="18">
        <v>277</v>
      </c>
    </row>
    <row r="3376" spans="3:12" x14ac:dyDescent="0.25">
      <c r="C3376" s="112"/>
      <c r="D3376" s="109"/>
      <c r="E3376" s="9" t="s">
        <v>42</v>
      </c>
      <c r="F3376" s="12"/>
      <c r="G3376" s="13">
        <v>9</v>
      </c>
      <c r="H3376" s="24">
        <v>2</v>
      </c>
      <c r="I3376" s="3">
        <v>5</v>
      </c>
      <c r="J3376" s="3">
        <v>2</v>
      </c>
      <c r="K3376" s="3">
        <v>0</v>
      </c>
      <c r="L3376" s="26">
        <v>7</v>
      </c>
    </row>
    <row r="3377" spans="3:12" x14ac:dyDescent="0.25">
      <c r="C3377" s="112"/>
      <c r="D3377" s="109"/>
      <c r="E3377" s="9" t="s">
        <v>43</v>
      </c>
      <c r="F3377" s="12"/>
      <c r="G3377" s="8">
        <v>64</v>
      </c>
      <c r="H3377" s="16">
        <v>7</v>
      </c>
      <c r="I3377" s="1">
        <v>42</v>
      </c>
      <c r="J3377" s="1">
        <v>15</v>
      </c>
      <c r="K3377" s="1">
        <v>0</v>
      </c>
      <c r="L3377" s="18">
        <v>49</v>
      </c>
    </row>
    <row r="3378" spans="3:12" x14ac:dyDescent="0.25">
      <c r="C3378" s="112"/>
      <c r="D3378" s="109"/>
      <c r="E3378" s="9" t="s">
        <v>44</v>
      </c>
      <c r="F3378" s="12"/>
      <c r="G3378" s="13">
        <v>19</v>
      </c>
      <c r="H3378" s="24">
        <v>2</v>
      </c>
      <c r="I3378" s="3">
        <v>12</v>
      </c>
      <c r="J3378" s="3">
        <v>5</v>
      </c>
      <c r="K3378" s="3">
        <v>0</v>
      </c>
      <c r="L3378" s="26">
        <v>14</v>
      </c>
    </row>
    <row r="3379" spans="3:12" ht="25.2" x14ac:dyDescent="0.25">
      <c r="C3379" s="112"/>
      <c r="D3379" s="109"/>
      <c r="E3379" s="9" t="s">
        <v>45</v>
      </c>
      <c r="F3379" s="12"/>
      <c r="G3379" s="13">
        <v>30</v>
      </c>
      <c r="H3379" s="24">
        <v>6</v>
      </c>
      <c r="I3379" s="3">
        <v>18</v>
      </c>
      <c r="J3379" s="3">
        <v>6</v>
      </c>
      <c r="K3379" s="3">
        <v>0</v>
      </c>
      <c r="L3379" s="26">
        <v>24</v>
      </c>
    </row>
    <row r="3380" spans="3:12" x14ac:dyDescent="0.25">
      <c r="C3380" s="112"/>
      <c r="D3380" s="109"/>
      <c r="E3380" s="9" t="s">
        <v>38</v>
      </c>
      <c r="F3380" s="12"/>
      <c r="G3380" s="13">
        <v>23</v>
      </c>
      <c r="H3380" s="24">
        <v>4</v>
      </c>
      <c r="I3380" s="3">
        <v>13</v>
      </c>
      <c r="J3380" s="3">
        <v>6</v>
      </c>
      <c r="K3380" s="3">
        <v>0</v>
      </c>
      <c r="L3380" s="26">
        <v>17</v>
      </c>
    </row>
    <row r="3381" spans="3:12" ht="25.2" x14ac:dyDescent="0.25">
      <c r="C3381" s="112"/>
      <c r="D3381" s="108" t="s">
        <v>23</v>
      </c>
      <c r="E3381" s="10" t="s">
        <v>40</v>
      </c>
      <c r="F3381" s="11"/>
      <c r="G3381" s="14">
        <v>202</v>
      </c>
      <c r="H3381" s="25">
        <v>31</v>
      </c>
      <c r="I3381" s="4">
        <v>146</v>
      </c>
      <c r="J3381" s="4">
        <v>24</v>
      </c>
      <c r="K3381" s="4">
        <v>1</v>
      </c>
      <c r="L3381" s="27">
        <v>177</v>
      </c>
    </row>
    <row r="3382" spans="3:12" ht="25.2" x14ac:dyDescent="0.25">
      <c r="C3382" s="112"/>
      <c r="D3382" s="109"/>
      <c r="E3382" s="9" t="s">
        <v>41</v>
      </c>
      <c r="F3382" s="12"/>
      <c r="G3382" s="8">
        <v>253</v>
      </c>
      <c r="H3382" s="16">
        <v>36</v>
      </c>
      <c r="I3382" s="1">
        <v>181</v>
      </c>
      <c r="J3382" s="1">
        <v>36</v>
      </c>
      <c r="K3382" s="1">
        <v>0</v>
      </c>
      <c r="L3382" s="18">
        <v>217</v>
      </c>
    </row>
    <row r="3383" spans="3:12" x14ac:dyDescent="0.25">
      <c r="C3383" s="112"/>
      <c r="D3383" s="109"/>
      <c r="E3383" s="9" t="s">
        <v>42</v>
      </c>
      <c r="F3383" s="12"/>
      <c r="G3383" s="13">
        <v>11</v>
      </c>
      <c r="H3383" s="24">
        <v>2</v>
      </c>
      <c r="I3383" s="3">
        <v>9</v>
      </c>
      <c r="J3383" s="3">
        <v>0</v>
      </c>
      <c r="K3383" s="3">
        <v>0</v>
      </c>
      <c r="L3383" s="26">
        <v>11</v>
      </c>
    </row>
    <row r="3384" spans="3:12" x14ac:dyDescent="0.25">
      <c r="C3384" s="112"/>
      <c r="D3384" s="109"/>
      <c r="E3384" s="9" t="s">
        <v>43</v>
      </c>
      <c r="F3384" s="12"/>
      <c r="G3384" s="8">
        <v>98</v>
      </c>
      <c r="H3384" s="16">
        <v>17</v>
      </c>
      <c r="I3384" s="1">
        <v>70</v>
      </c>
      <c r="J3384" s="1">
        <v>11</v>
      </c>
      <c r="K3384" s="1">
        <v>0</v>
      </c>
      <c r="L3384" s="18">
        <v>87</v>
      </c>
    </row>
    <row r="3385" spans="3:12" x14ac:dyDescent="0.25">
      <c r="C3385" s="112"/>
      <c r="D3385" s="109"/>
      <c r="E3385" s="9" t="s">
        <v>44</v>
      </c>
      <c r="F3385" s="12"/>
      <c r="G3385" s="13">
        <v>31</v>
      </c>
      <c r="H3385" s="24">
        <v>5</v>
      </c>
      <c r="I3385" s="3">
        <v>22</v>
      </c>
      <c r="J3385" s="3">
        <v>4</v>
      </c>
      <c r="K3385" s="3">
        <v>0</v>
      </c>
      <c r="L3385" s="26">
        <v>27</v>
      </c>
    </row>
    <row r="3386" spans="3:12" ht="25.2" x14ac:dyDescent="0.25">
      <c r="C3386" s="112"/>
      <c r="D3386" s="109"/>
      <c r="E3386" s="9" t="s">
        <v>45</v>
      </c>
      <c r="F3386" s="12"/>
      <c r="G3386" s="13">
        <v>23</v>
      </c>
      <c r="H3386" s="24">
        <v>4</v>
      </c>
      <c r="I3386" s="3">
        <v>18</v>
      </c>
      <c r="J3386" s="3">
        <v>1</v>
      </c>
      <c r="K3386" s="3">
        <v>0</v>
      </c>
      <c r="L3386" s="26">
        <v>22</v>
      </c>
    </row>
    <row r="3387" spans="3:12" x14ac:dyDescent="0.25">
      <c r="C3387" s="112"/>
      <c r="D3387" s="109"/>
      <c r="E3387" s="9" t="s">
        <v>38</v>
      </c>
      <c r="F3387" s="12"/>
      <c r="G3387" s="13">
        <v>14</v>
      </c>
      <c r="H3387" s="24">
        <v>3</v>
      </c>
      <c r="I3387" s="3">
        <v>8</v>
      </c>
      <c r="J3387" s="3">
        <v>3</v>
      </c>
      <c r="K3387" s="3">
        <v>0</v>
      </c>
      <c r="L3387" s="26">
        <v>11</v>
      </c>
    </row>
    <row r="3388" spans="3:12" x14ac:dyDescent="0.25">
      <c r="C3388" s="108" t="s">
        <v>46</v>
      </c>
      <c r="D3388" s="106" t="s">
        <v>21</v>
      </c>
      <c r="E3388" s="10" t="s">
        <v>47</v>
      </c>
      <c r="F3388" s="11"/>
      <c r="G3388" s="14">
        <v>815</v>
      </c>
      <c r="H3388" s="25">
        <v>117</v>
      </c>
      <c r="I3388" s="4">
        <v>564</v>
      </c>
      <c r="J3388" s="4">
        <v>133</v>
      </c>
      <c r="K3388" s="4">
        <v>1</v>
      </c>
      <c r="L3388" s="27">
        <v>681</v>
      </c>
    </row>
    <row r="3389" spans="3:12" ht="25.2" x14ac:dyDescent="0.25">
      <c r="C3389" s="112"/>
      <c r="D3389" s="107"/>
      <c r="E3389" s="9" t="s">
        <v>48</v>
      </c>
      <c r="F3389" s="12"/>
      <c r="G3389" s="8">
        <v>86</v>
      </c>
      <c r="H3389" s="16">
        <v>9</v>
      </c>
      <c r="I3389" s="1">
        <v>63</v>
      </c>
      <c r="J3389" s="1">
        <v>14</v>
      </c>
      <c r="K3389" s="1">
        <v>0</v>
      </c>
      <c r="L3389" s="18">
        <v>72</v>
      </c>
    </row>
    <row r="3390" spans="3:12" x14ac:dyDescent="0.25">
      <c r="C3390" s="112"/>
      <c r="D3390" s="107"/>
      <c r="E3390" s="9" t="s">
        <v>49</v>
      </c>
      <c r="F3390" s="12"/>
      <c r="G3390" s="13">
        <v>46</v>
      </c>
      <c r="H3390" s="24">
        <v>9</v>
      </c>
      <c r="I3390" s="3">
        <v>25</v>
      </c>
      <c r="J3390" s="3">
        <v>12</v>
      </c>
      <c r="K3390" s="3">
        <v>0</v>
      </c>
      <c r="L3390" s="26">
        <v>34</v>
      </c>
    </row>
    <row r="3391" spans="3:12" ht="25.2" x14ac:dyDescent="0.25">
      <c r="C3391" s="112"/>
      <c r="D3391" s="107"/>
      <c r="E3391" s="9" t="s">
        <v>50</v>
      </c>
      <c r="F3391" s="12"/>
      <c r="G3391" s="8">
        <v>95</v>
      </c>
      <c r="H3391" s="16">
        <v>17</v>
      </c>
      <c r="I3391" s="1">
        <v>63</v>
      </c>
      <c r="J3391" s="1">
        <v>15</v>
      </c>
      <c r="K3391" s="1">
        <v>0</v>
      </c>
      <c r="L3391" s="18">
        <v>80</v>
      </c>
    </row>
    <row r="3392" spans="3:12" ht="25.2" x14ac:dyDescent="0.25">
      <c r="C3392" s="112"/>
      <c r="D3392" s="107"/>
      <c r="E3392" s="9" t="s">
        <v>51</v>
      </c>
      <c r="F3392" s="12"/>
      <c r="G3392" s="13">
        <v>30</v>
      </c>
      <c r="H3392" s="24">
        <v>4</v>
      </c>
      <c r="I3392" s="3">
        <v>20</v>
      </c>
      <c r="J3392" s="3">
        <v>6</v>
      </c>
      <c r="K3392" s="3">
        <v>0</v>
      </c>
      <c r="L3392" s="26">
        <v>24</v>
      </c>
    </row>
    <row r="3393" spans="2:12" x14ac:dyDescent="0.25">
      <c r="C3393" s="112"/>
      <c r="D3393" s="107"/>
      <c r="E3393" s="9" t="s">
        <v>52</v>
      </c>
      <c r="F3393" s="12"/>
      <c r="G3393" s="13">
        <v>8</v>
      </c>
      <c r="H3393" s="24">
        <v>1</v>
      </c>
      <c r="I3393" s="3">
        <v>7</v>
      </c>
      <c r="J3393" s="3">
        <v>0</v>
      </c>
      <c r="K3393" s="3">
        <v>0</v>
      </c>
      <c r="L3393" s="26">
        <v>8</v>
      </c>
    </row>
    <row r="3394" spans="2:12" x14ac:dyDescent="0.25">
      <c r="C3394" s="112"/>
      <c r="D3394" s="107"/>
      <c r="E3394" s="9" t="s">
        <v>53</v>
      </c>
      <c r="F3394" s="12"/>
      <c r="G3394" s="13">
        <v>23</v>
      </c>
      <c r="H3394" s="24">
        <v>3</v>
      </c>
      <c r="I3394" s="3">
        <v>13</v>
      </c>
      <c r="J3394" s="3">
        <v>7</v>
      </c>
      <c r="K3394" s="3">
        <v>0</v>
      </c>
      <c r="L3394" s="26">
        <v>16</v>
      </c>
    </row>
    <row r="3395" spans="2:12" x14ac:dyDescent="0.25">
      <c r="C3395" s="112"/>
      <c r="D3395" s="107"/>
      <c r="E3395" s="9" t="s">
        <v>38</v>
      </c>
      <c r="F3395" s="12"/>
      <c r="G3395" s="13">
        <v>1</v>
      </c>
      <c r="H3395" s="24">
        <v>0</v>
      </c>
      <c r="I3395" s="3">
        <v>1</v>
      </c>
      <c r="J3395" s="3">
        <v>0</v>
      </c>
      <c r="K3395" s="3">
        <v>0</v>
      </c>
      <c r="L3395" s="26">
        <v>1</v>
      </c>
    </row>
    <row r="3396" spans="2:12" x14ac:dyDescent="0.25">
      <c r="C3396" s="112"/>
      <c r="D3396" s="107"/>
      <c r="E3396" s="9" t="s">
        <v>54</v>
      </c>
      <c r="F3396" s="12"/>
      <c r="G3396" s="8">
        <v>901</v>
      </c>
      <c r="H3396" s="16">
        <v>126</v>
      </c>
      <c r="I3396" s="1">
        <v>627</v>
      </c>
      <c r="J3396" s="1">
        <v>147</v>
      </c>
      <c r="K3396" s="1">
        <v>1</v>
      </c>
      <c r="L3396" s="18">
        <v>753</v>
      </c>
    </row>
    <row r="3397" spans="2:12" x14ac:dyDescent="0.25">
      <c r="C3397" s="112"/>
      <c r="D3397" s="107"/>
      <c r="E3397" s="9" t="s">
        <v>55</v>
      </c>
      <c r="F3397" s="12"/>
      <c r="G3397" s="8">
        <v>171</v>
      </c>
      <c r="H3397" s="16">
        <v>30</v>
      </c>
      <c r="I3397" s="1">
        <v>108</v>
      </c>
      <c r="J3397" s="1">
        <v>33</v>
      </c>
      <c r="K3397" s="1">
        <v>0</v>
      </c>
      <c r="L3397" s="18">
        <v>138</v>
      </c>
    </row>
    <row r="3398" spans="2:12" x14ac:dyDescent="0.25">
      <c r="C3398" s="108" t="s">
        <v>56</v>
      </c>
      <c r="D3398" s="106" t="s">
        <v>21</v>
      </c>
      <c r="E3398" s="10" t="s">
        <v>57</v>
      </c>
      <c r="F3398" s="11"/>
      <c r="G3398" s="14">
        <v>465</v>
      </c>
      <c r="H3398" s="25">
        <v>63</v>
      </c>
      <c r="I3398" s="4">
        <v>325</v>
      </c>
      <c r="J3398" s="4">
        <v>77</v>
      </c>
      <c r="K3398" s="4">
        <v>0</v>
      </c>
      <c r="L3398" s="27">
        <v>388</v>
      </c>
    </row>
    <row r="3399" spans="2:12" x14ac:dyDescent="0.25">
      <c r="C3399" s="112"/>
      <c r="D3399" s="107"/>
      <c r="E3399" s="9" t="s">
        <v>58</v>
      </c>
      <c r="F3399" s="12"/>
      <c r="G3399" s="8">
        <v>396</v>
      </c>
      <c r="H3399" s="16">
        <v>66</v>
      </c>
      <c r="I3399" s="1">
        <v>266</v>
      </c>
      <c r="J3399" s="1">
        <v>63</v>
      </c>
      <c r="K3399" s="1">
        <v>1</v>
      </c>
      <c r="L3399" s="18">
        <v>332</v>
      </c>
    </row>
    <row r="3400" spans="2:12" x14ac:dyDescent="0.25">
      <c r="C3400" s="112"/>
      <c r="D3400" s="107"/>
      <c r="E3400" s="9" t="s">
        <v>59</v>
      </c>
      <c r="F3400" s="12"/>
      <c r="G3400" s="8">
        <v>90</v>
      </c>
      <c r="H3400" s="16">
        <v>14</v>
      </c>
      <c r="I3400" s="1">
        <v>57</v>
      </c>
      <c r="J3400" s="1">
        <v>19</v>
      </c>
      <c r="K3400" s="1">
        <v>0</v>
      </c>
      <c r="L3400" s="18">
        <v>71</v>
      </c>
    </row>
    <row r="3401" spans="2:12" x14ac:dyDescent="0.25">
      <c r="C3401" s="112"/>
      <c r="D3401" s="107"/>
      <c r="E3401" s="9" t="s">
        <v>60</v>
      </c>
      <c r="F3401" s="12"/>
      <c r="G3401" s="8">
        <v>153</v>
      </c>
      <c r="H3401" s="16">
        <v>17</v>
      </c>
      <c r="I3401" s="1">
        <v>108</v>
      </c>
      <c r="J3401" s="1">
        <v>28</v>
      </c>
      <c r="K3401" s="1">
        <v>0</v>
      </c>
      <c r="L3401" s="18">
        <v>125</v>
      </c>
    </row>
    <row r="3402" spans="2:12" x14ac:dyDescent="0.25">
      <c r="C3402" s="108" t="s">
        <v>61</v>
      </c>
      <c r="D3402" s="106" t="s">
        <v>21</v>
      </c>
      <c r="E3402" s="10" t="s">
        <v>62</v>
      </c>
      <c r="F3402" s="11"/>
      <c r="G3402" s="14">
        <v>205</v>
      </c>
      <c r="H3402" s="25">
        <v>24</v>
      </c>
      <c r="I3402" s="4">
        <v>146</v>
      </c>
      <c r="J3402" s="4">
        <v>35</v>
      </c>
      <c r="K3402" s="4">
        <v>0</v>
      </c>
      <c r="L3402" s="27">
        <v>170</v>
      </c>
    </row>
    <row r="3403" spans="2:12" x14ac:dyDescent="0.25">
      <c r="C3403" s="109"/>
      <c r="D3403" s="107"/>
      <c r="E3403" s="9" t="s">
        <v>63</v>
      </c>
      <c r="F3403" s="12"/>
      <c r="G3403" s="8">
        <v>256</v>
      </c>
      <c r="H3403" s="16">
        <v>37</v>
      </c>
      <c r="I3403" s="1">
        <v>179</v>
      </c>
      <c r="J3403" s="1">
        <v>40</v>
      </c>
      <c r="K3403" s="1">
        <v>0</v>
      </c>
      <c r="L3403" s="18">
        <v>216</v>
      </c>
    </row>
    <row r="3404" spans="2:12" x14ac:dyDescent="0.25">
      <c r="C3404" s="109"/>
      <c r="D3404" s="107"/>
      <c r="E3404" s="9" t="s">
        <v>64</v>
      </c>
      <c r="F3404" s="12"/>
      <c r="G3404" s="8">
        <v>404</v>
      </c>
      <c r="H3404" s="16">
        <v>59</v>
      </c>
      <c r="I3404" s="1">
        <v>276</v>
      </c>
      <c r="J3404" s="1">
        <v>69</v>
      </c>
      <c r="K3404" s="1">
        <v>0</v>
      </c>
      <c r="L3404" s="18">
        <v>335</v>
      </c>
    </row>
    <row r="3405" spans="2:12" x14ac:dyDescent="0.25">
      <c r="C3405" s="113"/>
      <c r="D3405" s="110"/>
      <c r="E3405" s="56" t="s">
        <v>65</v>
      </c>
      <c r="F3405" s="48"/>
      <c r="G3405" s="61">
        <v>239</v>
      </c>
      <c r="H3405" s="65">
        <v>40</v>
      </c>
      <c r="I3405" s="35">
        <v>155</v>
      </c>
      <c r="J3405" s="35">
        <v>43</v>
      </c>
      <c r="K3405" s="35">
        <v>1</v>
      </c>
      <c r="L3405" s="66">
        <v>195</v>
      </c>
    </row>
    <row r="3407" spans="2:12" x14ac:dyDescent="0.25">
      <c r="B3407" s="54" t="str">
        <f xml:space="preserve"> HYPERLINK("#'目次'!B47", "[41]")</f>
        <v>[41]</v>
      </c>
      <c r="C3407" s="42" t="s">
        <v>509</v>
      </c>
    </row>
    <row r="3410" spans="3:13" x14ac:dyDescent="0.25">
      <c r="C3410" s="42" t="s">
        <v>14</v>
      </c>
    </row>
    <row r="3411" spans="3:13" ht="25.2" x14ac:dyDescent="0.25">
      <c r="C3411" s="102"/>
      <c r="D3411" s="103"/>
      <c r="E3411" s="103"/>
      <c r="F3411" s="103"/>
      <c r="G3411" s="53" t="s">
        <v>15</v>
      </c>
      <c r="H3411" s="50" t="s">
        <v>510</v>
      </c>
      <c r="I3411" s="21" t="s">
        <v>184</v>
      </c>
      <c r="J3411" s="21" t="s">
        <v>511</v>
      </c>
      <c r="K3411" s="21" t="s">
        <v>512</v>
      </c>
      <c r="L3411" s="21" t="s">
        <v>513</v>
      </c>
      <c r="M3411" s="57" t="s">
        <v>38</v>
      </c>
    </row>
    <row r="3412" spans="3:13" x14ac:dyDescent="0.25">
      <c r="C3412" s="104"/>
      <c r="D3412" s="105"/>
      <c r="E3412" s="105"/>
      <c r="F3412" s="105"/>
      <c r="G3412" s="47"/>
      <c r="H3412" s="60"/>
      <c r="I3412" s="22"/>
      <c r="J3412" s="22"/>
      <c r="K3412" s="22"/>
      <c r="L3412" s="22"/>
      <c r="M3412" s="55"/>
    </row>
    <row r="3413" spans="3:13" x14ac:dyDescent="0.25">
      <c r="C3413" s="52"/>
      <c r="D3413" s="49"/>
      <c r="E3413" s="46" t="s">
        <v>15</v>
      </c>
      <c r="F3413" s="51"/>
      <c r="G3413" s="59">
        <v>1104</v>
      </c>
      <c r="H3413" s="31">
        <v>387</v>
      </c>
      <c r="I3413" s="31">
        <v>422</v>
      </c>
      <c r="J3413" s="31">
        <v>227</v>
      </c>
      <c r="K3413" s="31">
        <v>52</v>
      </c>
      <c r="L3413" s="31">
        <v>14</v>
      </c>
      <c r="M3413" s="67">
        <v>2</v>
      </c>
    </row>
    <row r="3414" spans="3:13" x14ac:dyDescent="0.25">
      <c r="C3414" s="111" t="s">
        <v>20</v>
      </c>
      <c r="D3414" s="106" t="s">
        <v>21</v>
      </c>
      <c r="E3414" s="10" t="s">
        <v>22</v>
      </c>
      <c r="F3414" s="11"/>
      <c r="G3414" s="14">
        <v>543</v>
      </c>
      <c r="H3414" s="25">
        <v>212</v>
      </c>
      <c r="I3414" s="4">
        <v>194</v>
      </c>
      <c r="J3414" s="4">
        <v>107</v>
      </c>
      <c r="K3414" s="4">
        <v>23</v>
      </c>
      <c r="L3414" s="4">
        <v>7</v>
      </c>
      <c r="M3414" s="27">
        <v>0</v>
      </c>
    </row>
    <row r="3415" spans="3:13" x14ac:dyDescent="0.25">
      <c r="C3415" s="112"/>
      <c r="D3415" s="107"/>
      <c r="E3415" s="9" t="s">
        <v>23</v>
      </c>
      <c r="F3415" s="12"/>
      <c r="G3415" s="8">
        <v>561</v>
      </c>
      <c r="H3415" s="16">
        <v>175</v>
      </c>
      <c r="I3415" s="1">
        <v>228</v>
      </c>
      <c r="J3415" s="1">
        <v>120</v>
      </c>
      <c r="K3415" s="1">
        <v>29</v>
      </c>
      <c r="L3415" s="1">
        <v>7</v>
      </c>
      <c r="M3415" s="18">
        <v>2</v>
      </c>
    </row>
    <row r="3416" spans="3:13" x14ac:dyDescent="0.25">
      <c r="C3416" s="108" t="s">
        <v>24</v>
      </c>
      <c r="D3416" s="108" t="s">
        <v>25</v>
      </c>
      <c r="E3416" s="10" t="s">
        <v>26</v>
      </c>
      <c r="F3416" s="11"/>
      <c r="G3416" s="14">
        <v>261</v>
      </c>
      <c r="H3416" s="25">
        <v>92</v>
      </c>
      <c r="I3416" s="4">
        <v>93</v>
      </c>
      <c r="J3416" s="4">
        <v>51</v>
      </c>
      <c r="K3416" s="4">
        <v>20</v>
      </c>
      <c r="L3416" s="4">
        <v>5</v>
      </c>
      <c r="M3416" s="27">
        <v>0</v>
      </c>
    </row>
    <row r="3417" spans="3:13" x14ac:dyDescent="0.25">
      <c r="C3417" s="112"/>
      <c r="D3417" s="109"/>
      <c r="E3417" s="9" t="s">
        <v>27</v>
      </c>
      <c r="F3417" s="12"/>
      <c r="G3417" s="8">
        <v>267</v>
      </c>
      <c r="H3417" s="16">
        <v>99</v>
      </c>
      <c r="I3417" s="1">
        <v>90</v>
      </c>
      <c r="J3417" s="1">
        <v>59</v>
      </c>
      <c r="K3417" s="1">
        <v>14</v>
      </c>
      <c r="L3417" s="1">
        <v>5</v>
      </c>
      <c r="M3417" s="18">
        <v>0</v>
      </c>
    </row>
    <row r="3418" spans="3:13" x14ac:dyDescent="0.25">
      <c r="C3418" s="112"/>
      <c r="D3418" s="109"/>
      <c r="E3418" s="9" t="s">
        <v>28</v>
      </c>
      <c r="F3418" s="12"/>
      <c r="G3418" s="8">
        <v>261</v>
      </c>
      <c r="H3418" s="16">
        <v>91</v>
      </c>
      <c r="I3418" s="1">
        <v>103</v>
      </c>
      <c r="J3418" s="1">
        <v>55</v>
      </c>
      <c r="K3418" s="1">
        <v>8</v>
      </c>
      <c r="L3418" s="1">
        <v>3</v>
      </c>
      <c r="M3418" s="18">
        <v>1</v>
      </c>
    </row>
    <row r="3419" spans="3:13" x14ac:dyDescent="0.25">
      <c r="C3419" s="112"/>
      <c r="D3419" s="109"/>
      <c r="E3419" s="9" t="s">
        <v>29</v>
      </c>
      <c r="F3419" s="12"/>
      <c r="G3419" s="8">
        <v>195</v>
      </c>
      <c r="H3419" s="16">
        <v>59</v>
      </c>
      <c r="I3419" s="1">
        <v>91</v>
      </c>
      <c r="J3419" s="1">
        <v>37</v>
      </c>
      <c r="K3419" s="1">
        <v>7</v>
      </c>
      <c r="L3419" s="1">
        <v>1</v>
      </c>
      <c r="M3419" s="18">
        <v>0</v>
      </c>
    </row>
    <row r="3420" spans="3:13" x14ac:dyDescent="0.25">
      <c r="C3420" s="112"/>
      <c r="D3420" s="109"/>
      <c r="E3420" s="9" t="s">
        <v>30</v>
      </c>
      <c r="F3420" s="12"/>
      <c r="G3420" s="8">
        <v>120</v>
      </c>
      <c r="H3420" s="16">
        <v>46</v>
      </c>
      <c r="I3420" s="1">
        <v>45</v>
      </c>
      <c r="J3420" s="1">
        <v>25</v>
      </c>
      <c r="K3420" s="1">
        <v>3</v>
      </c>
      <c r="L3420" s="1">
        <v>0</v>
      </c>
      <c r="M3420" s="18">
        <v>1</v>
      </c>
    </row>
    <row r="3421" spans="3:13" x14ac:dyDescent="0.25">
      <c r="C3421" s="112"/>
      <c r="D3421" s="109"/>
      <c r="E3421" s="9" t="s">
        <v>31</v>
      </c>
      <c r="F3421" s="12"/>
      <c r="G3421" s="8">
        <v>843</v>
      </c>
      <c r="H3421" s="16">
        <v>295</v>
      </c>
      <c r="I3421" s="1">
        <v>329</v>
      </c>
      <c r="J3421" s="1">
        <v>176</v>
      </c>
      <c r="K3421" s="1">
        <v>32</v>
      </c>
      <c r="L3421" s="1">
        <v>9</v>
      </c>
      <c r="M3421" s="18">
        <v>2</v>
      </c>
    </row>
    <row r="3422" spans="3:13" x14ac:dyDescent="0.25">
      <c r="C3422" s="112"/>
      <c r="D3422" s="109"/>
      <c r="E3422" s="9" t="s">
        <v>32</v>
      </c>
      <c r="F3422" s="12"/>
      <c r="G3422" s="8">
        <v>315</v>
      </c>
      <c r="H3422" s="16">
        <v>105</v>
      </c>
      <c r="I3422" s="1">
        <v>136</v>
      </c>
      <c r="J3422" s="1">
        <v>62</v>
      </c>
      <c r="K3422" s="1">
        <v>10</v>
      </c>
      <c r="L3422" s="1">
        <v>1</v>
      </c>
      <c r="M3422" s="18">
        <v>1</v>
      </c>
    </row>
    <row r="3423" spans="3:13" x14ac:dyDescent="0.25">
      <c r="C3423" s="112"/>
      <c r="D3423" s="108" t="s">
        <v>22</v>
      </c>
      <c r="E3423" s="10" t="s">
        <v>26</v>
      </c>
      <c r="F3423" s="11"/>
      <c r="G3423" s="14">
        <v>120</v>
      </c>
      <c r="H3423" s="25">
        <v>45</v>
      </c>
      <c r="I3423" s="4">
        <v>45</v>
      </c>
      <c r="J3423" s="4">
        <v>19</v>
      </c>
      <c r="K3423" s="4">
        <v>7</v>
      </c>
      <c r="L3423" s="4">
        <v>4</v>
      </c>
      <c r="M3423" s="27">
        <v>0</v>
      </c>
    </row>
    <row r="3424" spans="3:13" x14ac:dyDescent="0.25">
      <c r="C3424" s="112"/>
      <c r="D3424" s="109"/>
      <c r="E3424" s="9" t="s">
        <v>27</v>
      </c>
      <c r="F3424" s="12"/>
      <c r="G3424" s="8">
        <v>159</v>
      </c>
      <c r="H3424" s="16">
        <v>67</v>
      </c>
      <c r="I3424" s="1">
        <v>46</v>
      </c>
      <c r="J3424" s="1">
        <v>34</v>
      </c>
      <c r="K3424" s="1">
        <v>9</v>
      </c>
      <c r="L3424" s="1">
        <v>3</v>
      </c>
      <c r="M3424" s="18">
        <v>0</v>
      </c>
    </row>
    <row r="3425" spans="3:13" x14ac:dyDescent="0.25">
      <c r="C3425" s="112"/>
      <c r="D3425" s="109"/>
      <c r="E3425" s="9" t="s">
        <v>28</v>
      </c>
      <c r="F3425" s="12"/>
      <c r="G3425" s="8">
        <v>113</v>
      </c>
      <c r="H3425" s="16">
        <v>47</v>
      </c>
      <c r="I3425" s="1">
        <v>39</v>
      </c>
      <c r="J3425" s="1">
        <v>24</v>
      </c>
      <c r="K3425" s="1">
        <v>3</v>
      </c>
      <c r="L3425" s="1">
        <v>0</v>
      </c>
      <c r="M3425" s="18">
        <v>0</v>
      </c>
    </row>
    <row r="3426" spans="3:13" x14ac:dyDescent="0.25">
      <c r="C3426" s="112"/>
      <c r="D3426" s="109"/>
      <c r="E3426" s="9" t="s">
        <v>29</v>
      </c>
      <c r="F3426" s="12"/>
      <c r="G3426" s="8">
        <v>94</v>
      </c>
      <c r="H3426" s="16">
        <v>30</v>
      </c>
      <c r="I3426" s="1">
        <v>43</v>
      </c>
      <c r="J3426" s="1">
        <v>18</v>
      </c>
      <c r="K3426" s="1">
        <v>3</v>
      </c>
      <c r="L3426" s="1">
        <v>0</v>
      </c>
      <c r="M3426" s="18">
        <v>0</v>
      </c>
    </row>
    <row r="3427" spans="3:13" x14ac:dyDescent="0.25">
      <c r="C3427" s="112"/>
      <c r="D3427" s="109"/>
      <c r="E3427" s="9" t="s">
        <v>30</v>
      </c>
      <c r="F3427" s="12"/>
      <c r="G3427" s="8">
        <v>57</v>
      </c>
      <c r="H3427" s="16">
        <v>23</v>
      </c>
      <c r="I3427" s="1">
        <v>21</v>
      </c>
      <c r="J3427" s="1">
        <v>12</v>
      </c>
      <c r="K3427" s="1">
        <v>1</v>
      </c>
      <c r="L3427" s="1">
        <v>0</v>
      </c>
      <c r="M3427" s="18">
        <v>0</v>
      </c>
    </row>
    <row r="3428" spans="3:13" x14ac:dyDescent="0.25">
      <c r="C3428" s="112"/>
      <c r="D3428" s="109"/>
      <c r="E3428" s="9" t="s">
        <v>31</v>
      </c>
      <c r="F3428" s="12"/>
      <c r="G3428" s="8">
        <v>423</v>
      </c>
      <c r="H3428" s="16">
        <v>167</v>
      </c>
      <c r="I3428" s="1">
        <v>149</v>
      </c>
      <c r="J3428" s="1">
        <v>88</v>
      </c>
      <c r="K3428" s="1">
        <v>16</v>
      </c>
      <c r="L3428" s="1">
        <v>3</v>
      </c>
      <c r="M3428" s="18">
        <v>0</v>
      </c>
    </row>
    <row r="3429" spans="3:13" x14ac:dyDescent="0.25">
      <c r="C3429" s="112"/>
      <c r="D3429" s="109"/>
      <c r="E3429" s="9" t="s">
        <v>32</v>
      </c>
      <c r="F3429" s="12"/>
      <c r="G3429" s="8">
        <v>151</v>
      </c>
      <c r="H3429" s="16">
        <v>53</v>
      </c>
      <c r="I3429" s="1">
        <v>64</v>
      </c>
      <c r="J3429" s="1">
        <v>30</v>
      </c>
      <c r="K3429" s="1">
        <v>4</v>
      </c>
      <c r="L3429" s="1">
        <v>0</v>
      </c>
      <c r="M3429" s="18">
        <v>0</v>
      </c>
    </row>
    <row r="3430" spans="3:13" x14ac:dyDescent="0.25">
      <c r="C3430" s="112"/>
      <c r="D3430" s="108" t="s">
        <v>23</v>
      </c>
      <c r="E3430" s="10" t="s">
        <v>26</v>
      </c>
      <c r="F3430" s="11"/>
      <c r="G3430" s="14">
        <v>141</v>
      </c>
      <c r="H3430" s="25">
        <v>47</v>
      </c>
      <c r="I3430" s="4">
        <v>48</v>
      </c>
      <c r="J3430" s="4">
        <v>32</v>
      </c>
      <c r="K3430" s="4">
        <v>13</v>
      </c>
      <c r="L3430" s="4">
        <v>1</v>
      </c>
      <c r="M3430" s="27">
        <v>0</v>
      </c>
    </row>
    <row r="3431" spans="3:13" x14ac:dyDescent="0.25">
      <c r="C3431" s="112"/>
      <c r="D3431" s="109"/>
      <c r="E3431" s="9" t="s">
        <v>27</v>
      </c>
      <c r="F3431" s="12"/>
      <c r="G3431" s="8">
        <v>108</v>
      </c>
      <c r="H3431" s="16">
        <v>32</v>
      </c>
      <c r="I3431" s="1">
        <v>44</v>
      </c>
      <c r="J3431" s="1">
        <v>25</v>
      </c>
      <c r="K3431" s="1">
        <v>5</v>
      </c>
      <c r="L3431" s="1">
        <v>2</v>
      </c>
      <c r="M3431" s="18">
        <v>0</v>
      </c>
    </row>
    <row r="3432" spans="3:13" x14ac:dyDescent="0.25">
      <c r="C3432" s="112"/>
      <c r="D3432" s="109"/>
      <c r="E3432" s="9" t="s">
        <v>28</v>
      </c>
      <c r="F3432" s="12"/>
      <c r="G3432" s="8">
        <v>148</v>
      </c>
      <c r="H3432" s="16">
        <v>44</v>
      </c>
      <c r="I3432" s="1">
        <v>64</v>
      </c>
      <c r="J3432" s="1">
        <v>31</v>
      </c>
      <c r="K3432" s="1">
        <v>5</v>
      </c>
      <c r="L3432" s="1">
        <v>3</v>
      </c>
      <c r="M3432" s="18">
        <v>1</v>
      </c>
    </row>
    <row r="3433" spans="3:13" x14ac:dyDescent="0.25">
      <c r="C3433" s="112"/>
      <c r="D3433" s="109"/>
      <c r="E3433" s="9" t="s">
        <v>29</v>
      </c>
      <c r="F3433" s="12"/>
      <c r="G3433" s="8">
        <v>101</v>
      </c>
      <c r="H3433" s="16">
        <v>29</v>
      </c>
      <c r="I3433" s="1">
        <v>48</v>
      </c>
      <c r="J3433" s="1">
        <v>19</v>
      </c>
      <c r="K3433" s="1">
        <v>4</v>
      </c>
      <c r="L3433" s="1">
        <v>1</v>
      </c>
      <c r="M3433" s="18">
        <v>0</v>
      </c>
    </row>
    <row r="3434" spans="3:13" x14ac:dyDescent="0.25">
      <c r="C3434" s="112"/>
      <c r="D3434" s="109"/>
      <c r="E3434" s="9" t="s">
        <v>30</v>
      </c>
      <c r="F3434" s="12"/>
      <c r="G3434" s="8">
        <v>63</v>
      </c>
      <c r="H3434" s="16">
        <v>23</v>
      </c>
      <c r="I3434" s="1">
        <v>24</v>
      </c>
      <c r="J3434" s="1">
        <v>13</v>
      </c>
      <c r="K3434" s="1">
        <v>2</v>
      </c>
      <c r="L3434" s="1">
        <v>0</v>
      </c>
      <c r="M3434" s="18">
        <v>1</v>
      </c>
    </row>
    <row r="3435" spans="3:13" x14ac:dyDescent="0.25">
      <c r="C3435" s="112"/>
      <c r="D3435" s="109"/>
      <c r="E3435" s="9" t="s">
        <v>31</v>
      </c>
      <c r="F3435" s="12"/>
      <c r="G3435" s="8">
        <v>420</v>
      </c>
      <c r="H3435" s="16">
        <v>128</v>
      </c>
      <c r="I3435" s="1">
        <v>180</v>
      </c>
      <c r="J3435" s="1">
        <v>88</v>
      </c>
      <c r="K3435" s="1">
        <v>16</v>
      </c>
      <c r="L3435" s="1">
        <v>6</v>
      </c>
      <c r="M3435" s="18">
        <v>2</v>
      </c>
    </row>
    <row r="3436" spans="3:13" x14ac:dyDescent="0.25">
      <c r="C3436" s="112"/>
      <c r="D3436" s="109"/>
      <c r="E3436" s="9" t="s">
        <v>32</v>
      </c>
      <c r="F3436" s="12"/>
      <c r="G3436" s="8">
        <v>164</v>
      </c>
      <c r="H3436" s="16">
        <v>52</v>
      </c>
      <c r="I3436" s="1">
        <v>72</v>
      </c>
      <c r="J3436" s="1">
        <v>32</v>
      </c>
      <c r="K3436" s="1">
        <v>6</v>
      </c>
      <c r="L3436" s="1">
        <v>1</v>
      </c>
      <c r="M3436" s="18">
        <v>1</v>
      </c>
    </row>
    <row r="3437" spans="3:13" ht="25.2" x14ac:dyDescent="0.25">
      <c r="C3437" s="108" t="s">
        <v>33</v>
      </c>
      <c r="D3437" s="108" t="s">
        <v>25</v>
      </c>
      <c r="E3437" s="10" t="s">
        <v>34</v>
      </c>
      <c r="F3437" s="11"/>
      <c r="G3437" s="14">
        <v>93</v>
      </c>
      <c r="H3437" s="25">
        <v>30</v>
      </c>
      <c r="I3437" s="4">
        <v>31</v>
      </c>
      <c r="J3437" s="4">
        <v>24</v>
      </c>
      <c r="K3437" s="4">
        <v>7</v>
      </c>
      <c r="L3437" s="4">
        <v>1</v>
      </c>
      <c r="M3437" s="27">
        <v>0</v>
      </c>
    </row>
    <row r="3438" spans="3:13" ht="25.2" x14ac:dyDescent="0.25">
      <c r="C3438" s="112"/>
      <c r="D3438" s="109"/>
      <c r="E3438" s="9" t="s">
        <v>35</v>
      </c>
      <c r="F3438" s="12"/>
      <c r="G3438" s="8">
        <v>623</v>
      </c>
      <c r="H3438" s="16">
        <v>268</v>
      </c>
      <c r="I3438" s="1">
        <v>238</v>
      </c>
      <c r="J3438" s="1">
        <v>92</v>
      </c>
      <c r="K3438" s="1">
        <v>16</v>
      </c>
      <c r="L3438" s="1">
        <v>8</v>
      </c>
      <c r="M3438" s="18">
        <v>1</v>
      </c>
    </row>
    <row r="3439" spans="3:13" ht="25.2" x14ac:dyDescent="0.25">
      <c r="C3439" s="112"/>
      <c r="D3439" s="109"/>
      <c r="E3439" s="9" t="s">
        <v>36</v>
      </c>
      <c r="F3439" s="12"/>
      <c r="G3439" s="8">
        <v>207</v>
      </c>
      <c r="H3439" s="16">
        <v>47</v>
      </c>
      <c r="I3439" s="1">
        <v>80</v>
      </c>
      <c r="J3439" s="1">
        <v>58</v>
      </c>
      <c r="K3439" s="1">
        <v>18</v>
      </c>
      <c r="L3439" s="1">
        <v>4</v>
      </c>
      <c r="M3439" s="18">
        <v>0</v>
      </c>
    </row>
    <row r="3440" spans="3:13" ht="25.2" x14ac:dyDescent="0.25">
      <c r="C3440" s="112"/>
      <c r="D3440" s="109"/>
      <c r="E3440" s="9" t="s">
        <v>37</v>
      </c>
      <c r="F3440" s="12"/>
      <c r="G3440" s="8">
        <v>178</v>
      </c>
      <c r="H3440" s="16">
        <v>42</v>
      </c>
      <c r="I3440" s="1">
        <v>71</v>
      </c>
      <c r="J3440" s="1">
        <v>52</v>
      </c>
      <c r="K3440" s="1">
        <v>11</v>
      </c>
      <c r="L3440" s="1">
        <v>1</v>
      </c>
      <c r="M3440" s="18">
        <v>1</v>
      </c>
    </row>
    <row r="3441" spans="3:13" x14ac:dyDescent="0.25">
      <c r="C3441" s="112"/>
      <c r="D3441" s="109"/>
      <c r="E3441" s="9" t="s">
        <v>38</v>
      </c>
      <c r="F3441" s="12"/>
      <c r="G3441" s="13">
        <v>3</v>
      </c>
      <c r="H3441" s="24">
        <v>0</v>
      </c>
      <c r="I3441" s="3">
        <v>2</v>
      </c>
      <c r="J3441" s="3">
        <v>1</v>
      </c>
      <c r="K3441" s="3">
        <v>0</v>
      </c>
      <c r="L3441" s="3">
        <v>0</v>
      </c>
      <c r="M3441" s="26">
        <v>0</v>
      </c>
    </row>
    <row r="3442" spans="3:13" ht="25.2" x14ac:dyDescent="0.25">
      <c r="C3442" s="112"/>
      <c r="D3442" s="108" t="s">
        <v>22</v>
      </c>
      <c r="E3442" s="10" t="s">
        <v>34</v>
      </c>
      <c r="F3442" s="11"/>
      <c r="G3442" s="40">
        <v>48</v>
      </c>
      <c r="H3442" s="44">
        <v>13</v>
      </c>
      <c r="I3442" s="19">
        <v>12</v>
      </c>
      <c r="J3442" s="19">
        <v>18</v>
      </c>
      <c r="K3442" s="19">
        <v>5</v>
      </c>
      <c r="L3442" s="19">
        <v>0</v>
      </c>
      <c r="M3442" s="45">
        <v>0</v>
      </c>
    </row>
    <row r="3443" spans="3:13" ht="25.2" x14ac:dyDescent="0.25">
      <c r="C3443" s="112"/>
      <c r="D3443" s="109"/>
      <c r="E3443" s="9" t="s">
        <v>35</v>
      </c>
      <c r="F3443" s="12"/>
      <c r="G3443" s="8">
        <v>365</v>
      </c>
      <c r="H3443" s="16">
        <v>169</v>
      </c>
      <c r="I3443" s="1">
        <v>135</v>
      </c>
      <c r="J3443" s="1">
        <v>48</v>
      </c>
      <c r="K3443" s="1">
        <v>8</v>
      </c>
      <c r="L3443" s="1">
        <v>5</v>
      </c>
      <c r="M3443" s="18">
        <v>0</v>
      </c>
    </row>
    <row r="3444" spans="3:13" ht="25.2" x14ac:dyDescent="0.25">
      <c r="C3444" s="112"/>
      <c r="D3444" s="109"/>
      <c r="E3444" s="9" t="s">
        <v>36</v>
      </c>
      <c r="F3444" s="12"/>
      <c r="G3444" s="8">
        <v>80</v>
      </c>
      <c r="H3444" s="16">
        <v>22</v>
      </c>
      <c r="I3444" s="1">
        <v>29</v>
      </c>
      <c r="J3444" s="1">
        <v>21</v>
      </c>
      <c r="K3444" s="1">
        <v>6</v>
      </c>
      <c r="L3444" s="1">
        <v>2</v>
      </c>
      <c r="M3444" s="18">
        <v>0</v>
      </c>
    </row>
    <row r="3445" spans="3:13" ht="25.2" x14ac:dyDescent="0.25">
      <c r="C3445" s="112"/>
      <c r="D3445" s="109"/>
      <c r="E3445" s="9" t="s">
        <v>37</v>
      </c>
      <c r="F3445" s="12"/>
      <c r="G3445" s="13">
        <v>49</v>
      </c>
      <c r="H3445" s="24">
        <v>8</v>
      </c>
      <c r="I3445" s="3">
        <v>17</v>
      </c>
      <c r="J3445" s="3">
        <v>20</v>
      </c>
      <c r="K3445" s="3">
        <v>4</v>
      </c>
      <c r="L3445" s="3">
        <v>0</v>
      </c>
      <c r="M3445" s="26">
        <v>0</v>
      </c>
    </row>
    <row r="3446" spans="3:13" x14ac:dyDescent="0.25">
      <c r="C3446" s="112"/>
      <c r="D3446" s="109"/>
      <c r="E3446" s="9" t="s">
        <v>38</v>
      </c>
      <c r="F3446" s="12"/>
      <c r="G3446" s="13">
        <v>1</v>
      </c>
      <c r="H3446" s="24">
        <v>0</v>
      </c>
      <c r="I3446" s="3">
        <v>1</v>
      </c>
      <c r="J3446" s="3">
        <v>0</v>
      </c>
      <c r="K3446" s="3">
        <v>0</v>
      </c>
      <c r="L3446" s="3">
        <v>0</v>
      </c>
      <c r="M3446" s="26">
        <v>0</v>
      </c>
    </row>
    <row r="3447" spans="3:13" ht="25.2" x14ac:dyDescent="0.25">
      <c r="C3447" s="112"/>
      <c r="D3447" s="108" t="s">
        <v>23</v>
      </c>
      <c r="E3447" s="10" t="s">
        <v>34</v>
      </c>
      <c r="F3447" s="11"/>
      <c r="G3447" s="40">
        <v>45</v>
      </c>
      <c r="H3447" s="44">
        <v>17</v>
      </c>
      <c r="I3447" s="19">
        <v>19</v>
      </c>
      <c r="J3447" s="19">
        <v>6</v>
      </c>
      <c r="K3447" s="19">
        <v>2</v>
      </c>
      <c r="L3447" s="19">
        <v>1</v>
      </c>
      <c r="M3447" s="45">
        <v>0</v>
      </c>
    </row>
    <row r="3448" spans="3:13" ht="25.2" x14ac:dyDescent="0.25">
      <c r="C3448" s="112"/>
      <c r="D3448" s="109"/>
      <c r="E3448" s="9" t="s">
        <v>35</v>
      </c>
      <c r="F3448" s="12"/>
      <c r="G3448" s="8">
        <v>258</v>
      </c>
      <c r="H3448" s="16">
        <v>99</v>
      </c>
      <c r="I3448" s="1">
        <v>103</v>
      </c>
      <c r="J3448" s="1">
        <v>44</v>
      </c>
      <c r="K3448" s="1">
        <v>8</v>
      </c>
      <c r="L3448" s="1">
        <v>3</v>
      </c>
      <c r="M3448" s="18">
        <v>1</v>
      </c>
    </row>
    <row r="3449" spans="3:13" ht="25.2" x14ac:dyDescent="0.25">
      <c r="C3449" s="112"/>
      <c r="D3449" s="109"/>
      <c r="E3449" s="9" t="s">
        <v>36</v>
      </c>
      <c r="F3449" s="12"/>
      <c r="G3449" s="8">
        <v>127</v>
      </c>
      <c r="H3449" s="16">
        <v>25</v>
      </c>
      <c r="I3449" s="1">
        <v>51</v>
      </c>
      <c r="J3449" s="1">
        <v>37</v>
      </c>
      <c r="K3449" s="1">
        <v>12</v>
      </c>
      <c r="L3449" s="1">
        <v>2</v>
      </c>
      <c r="M3449" s="18">
        <v>0</v>
      </c>
    </row>
    <row r="3450" spans="3:13" ht="25.2" x14ac:dyDescent="0.25">
      <c r="C3450" s="112"/>
      <c r="D3450" s="109"/>
      <c r="E3450" s="9" t="s">
        <v>37</v>
      </c>
      <c r="F3450" s="12"/>
      <c r="G3450" s="8">
        <v>129</v>
      </c>
      <c r="H3450" s="16">
        <v>34</v>
      </c>
      <c r="I3450" s="1">
        <v>54</v>
      </c>
      <c r="J3450" s="1">
        <v>32</v>
      </c>
      <c r="K3450" s="1">
        <v>7</v>
      </c>
      <c r="L3450" s="1">
        <v>1</v>
      </c>
      <c r="M3450" s="18">
        <v>1</v>
      </c>
    </row>
    <row r="3451" spans="3:13" x14ac:dyDescent="0.25">
      <c r="C3451" s="112"/>
      <c r="D3451" s="109"/>
      <c r="E3451" s="9" t="s">
        <v>38</v>
      </c>
      <c r="F3451" s="12"/>
      <c r="G3451" s="13">
        <v>2</v>
      </c>
      <c r="H3451" s="24">
        <v>0</v>
      </c>
      <c r="I3451" s="3">
        <v>1</v>
      </c>
      <c r="J3451" s="3">
        <v>1</v>
      </c>
      <c r="K3451" s="3">
        <v>0</v>
      </c>
      <c r="L3451" s="3">
        <v>0</v>
      </c>
      <c r="M3451" s="26">
        <v>0</v>
      </c>
    </row>
    <row r="3452" spans="3:13" ht="25.2" x14ac:dyDescent="0.25">
      <c r="C3452" s="108" t="s">
        <v>39</v>
      </c>
      <c r="D3452" s="108" t="s">
        <v>25</v>
      </c>
      <c r="E3452" s="10" t="s">
        <v>40</v>
      </c>
      <c r="F3452" s="11"/>
      <c r="G3452" s="14">
        <v>320</v>
      </c>
      <c r="H3452" s="25">
        <v>70</v>
      </c>
      <c r="I3452" s="4">
        <v>126</v>
      </c>
      <c r="J3452" s="4">
        <v>96</v>
      </c>
      <c r="K3452" s="4">
        <v>22</v>
      </c>
      <c r="L3452" s="4">
        <v>5</v>
      </c>
      <c r="M3452" s="27">
        <v>1</v>
      </c>
    </row>
    <row r="3453" spans="3:13" ht="25.2" x14ac:dyDescent="0.25">
      <c r="C3453" s="112"/>
      <c r="D3453" s="109"/>
      <c r="E3453" s="9" t="s">
        <v>41</v>
      </c>
      <c r="F3453" s="12"/>
      <c r="G3453" s="8">
        <v>604</v>
      </c>
      <c r="H3453" s="16">
        <v>256</v>
      </c>
      <c r="I3453" s="1">
        <v>231</v>
      </c>
      <c r="J3453" s="1">
        <v>94</v>
      </c>
      <c r="K3453" s="1">
        <v>16</v>
      </c>
      <c r="L3453" s="1">
        <v>6</v>
      </c>
      <c r="M3453" s="18">
        <v>1</v>
      </c>
    </row>
    <row r="3454" spans="3:13" x14ac:dyDescent="0.25">
      <c r="C3454" s="112"/>
      <c r="D3454" s="109"/>
      <c r="E3454" s="9" t="s">
        <v>42</v>
      </c>
      <c r="F3454" s="12"/>
      <c r="G3454" s="13">
        <v>20</v>
      </c>
      <c r="H3454" s="24">
        <v>9</v>
      </c>
      <c r="I3454" s="3">
        <v>9</v>
      </c>
      <c r="J3454" s="3">
        <v>2</v>
      </c>
      <c r="K3454" s="3">
        <v>0</v>
      </c>
      <c r="L3454" s="3">
        <v>0</v>
      </c>
      <c r="M3454" s="26">
        <v>0</v>
      </c>
    </row>
    <row r="3455" spans="3:13" x14ac:dyDescent="0.25">
      <c r="C3455" s="112"/>
      <c r="D3455" s="109"/>
      <c r="E3455" s="9" t="s">
        <v>43</v>
      </c>
      <c r="F3455" s="12"/>
      <c r="G3455" s="8">
        <v>162</v>
      </c>
      <c r="H3455" s="16">
        <v>55</v>
      </c>
      <c r="I3455" s="1">
        <v>64</v>
      </c>
      <c r="J3455" s="1">
        <v>30</v>
      </c>
      <c r="K3455" s="1">
        <v>11</v>
      </c>
      <c r="L3455" s="1">
        <v>2</v>
      </c>
      <c r="M3455" s="18">
        <v>0</v>
      </c>
    </row>
    <row r="3456" spans="3:13" x14ac:dyDescent="0.25">
      <c r="C3456" s="112"/>
      <c r="D3456" s="109"/>
      <c r="E3456" s="9" t="s">
        <v>44</v>
      </c>
      <c r="F3456" s="12"/>
      <c r="G3456" s="8">
        <v>50</v>
      </c>
      <c r="H3456" s="16">
        <v>20</v>
      </c>
      <c r="I3456" s="1">
        <v>16</v>
      </c>
      <c r="J3456" s="1">
        <v>9</v>
      </c>
      <c r="K3456" s="1">
        <v>4</v>
      </c>
      <c r="L3456" s="1">
        <v>1</v>
      </c>
      <c r="M3456" s="18">
        <v>0</v>
      </c>
    </row>
    <row r="3457" spans="3:13" ht="25.2" x14ac:dyDescent="0.25">
      <c r="C3457" s="112"/>
      <c r="D3457" s="109"/>
      <c r="E3457" s="9" t="s">
        <v>45</v>
      </c>
      <c r="F3457" s="12"/>
      <c r="G3457" s="8">
        <v>53</v>
      </c>
      <c r="H3457" s="16">
        <v>17</v>
      </c>
      <c r="I3457" s="1">
        <v>18</v>
      </c>
      <c r="J3457" s="1">
        <v>12</v>
      </c>
      <c r="K3457" s="1">
        <v>5</v>
      </c>
      <c r="L3457" s="1">
        <v>1</v>
      </c>
      <c r="M3457" s="18">
        <v>0</v>
      </c>
    </row>
    <row r="3458" spans="3:13" x14ac:dyDescent="0.25">
      <c r="C3458" s="112"/>
      <c r="D3458" s="109"/>
      <c r="E3458" s="9" t="s">
        <v>38</v>
      </c>
      <c r="F3458" s="12"/>
      <c r="G3458" s="13">
        <v>37</v>
      </c>
      <c r="H3458" s="24">
        <v>18</v>
      </c>
      <c r="I3458" s="3">
        <v>11</v>
      </c>
      <c r="J3458" s="3">
        <v>6</v>
      </c>
      <c r="K3458" s="3">
        <v>0</v>
      </c>
      <c r="L3458" s="3">
        <v>2</v>
      </c>
      <c r="M3458" s="26">
        <v>0</v>
      </c>
    </row>
    <row r="3459" spans="3:13" ht="25.2" x14ac:dyDescent="0.25">
      <c r="C3459" s="112"/>
      <c r="D3459" s="108" t="s">
        <v>22</v>
      </c>
      <c r="E3459" s="10" t="s">
        <v>40</v>
      </c>
      <c r="F3459" s="11"/>
      <c r="G3459" s="14">
        <v>118</v>
      </c>
      <c r="H3459" s="25">
        <v>26</v>
      </c>
      <c r="I3459" s="4">
        <v>41</v>
      </c>
      <c r="J3459" s="4">
        <v>40</v>
      </c>
      <c r="K3459" s="4">
        <v>9</v>
      </c>
      <c r="L3459" s="4">
        <v>2</v>
      </c>
      <c r="M3459" s="27">
        <v>0</v>
      </c>
    </row>
    <row r="3460" spans="3:13" ht="25.2" x14ac:dyDescent="0.25">
      <c r="C3460" s="112"/>
      <c r="D3460" s="109"/>
      <c r="E3460" s="9" t="s">
        <v>41</v>
      </c>
      <c r="F3460" s="12"/>
      <c r="G3460" s="8">
        <v>351</v>
      </c>
      <c r="H3460" s="16">
        <v>159</v>
      </c>
      <c r="I3460" s="1">
        <v>130</v>
      </c>
      <c r="J3460" s="1">
        <v>50</v>
      </c>
      <c r="K3460" s="1">
        <v>9</v>
      </c>
      <c r="L3460" s="1">
        <v>3</v>
      </c>
      <c r="M3460" s="18">
        <v>0</v>
      </c>
    </row>
    <row r="3461" spans="3:13" x14ac:dyDescent="0.25">
      <c r="C3461" s="112"/>
      <c r="D3461" s="109"/>
      <c r="E3461" s="9" t="s">
        <v>42</v>
      </c>
      <c r="F3461" s="12"/>
      <c r="G3461" s="13">
        <v>9</v>
      </c>
      <c r="H3461" s="24">
        <v>5</v>
      </c>
      <c r="I3461" s="3">
        <v>4</v>
      </c>
      <c r="J3461" s="3">
        <v>0</v>
      </c>
      <c r="K3461" s="3">
        <v>0</v>
      </c>
      <c r="L3461" s="3">
        <v>0</v>
      </c>
      <c r="M3461" s="26">
        <v>0</v>
      </c>
    </row>
    <row r="3462" spans="3:13" x14ac:dyDescent="0.25">
      <c r="C3462" s="112"/>
      <c r="D3462" s="109"/>
      <c r="E3462" s="9" t="s">
        <v>43</v>
      </c>
      <c r="F3462" s="12"/>
      <c r="G3462" s="8">
        <v>64</v>
      </c>
      <c r="H3462" s="16">
        <v>24</v>
      </c>
      <c r="I3462" s="1">
        <v>23</v>
      </c>
      <c r="J3462" s="1">
        <v>13</v>
      </c>
      <c r="K3462" s="1">
        <v>4</v>
      </c>
      <c r="L3462" s="1">
        <v>0</v>
      </c>
      <c r="M3462" s="18">
        <v>0</v>
      </c>
    </row>
    <row r="3463" spans="3:13" x14ac:dyDescent="0.25">
      <c r="C3463" s="112"/>
      <c r="D3463" s="109"/>
      <c r="E3463" s="9" t="s">
        <v>44</v>
      </c>
      <c r="F3463" s="12"/>
      <c r="G3463" s="13">
        <v>19</v>
      </c>
      <c r="H3463" s="24">
        <v>11</v>
      </c>
      <c r="I3463" s="3">
        <v>6</v>
      </c>
      <c r="J3463" s="3">
        <v>1</v>
      </c>
      <c r="K3463" s="3">
        <v>1</v>
      </c>
      <c r="L3463" s="3">
        <v>0</v>
      </c>
      <c r="M3463" s="26">
        <v>0</v>
      </c>
    </row>
    <row r="3464" spans="3:13" ht="25.2" x14ac:dyDescent="0.25">
      <c r="C3464" s="112"/>
      <c r="D3464" s="109"/>
      <c r="E3464" s="9" t="s">
        <v>45</v>
      </c>
      <c r="F3464" s="12"/>
      <c r="G3464" s="13">
        <v>30</v>
      </c>
      <c r="H3464" s="24">
        <v>10</v>
      </c>
      <c r="I3464" s="3">
        <v>10</v>
      </c>
      <c r="J3464" s="3">
        <v>8</v>
      </c>
      <c r="K3464" s="3">
        <v>2</v>
      </c>
      <c r="L3464" s="3">
        <v>0</v>
      </c>
      <c r="M3464" s="26">
        <v>0</v>
      </c>
    </row>
    <row r="3465" spans="3:13" x14ac:dyDescent="0.25">
      <c r="C3465" s="112"/>
      <c r="D3465" s="109"/>
      <c r="E3465" s="9" t="s">
        <v>38</v>
      </c>
      <c r="F3465" s="12"/>
      <c r="G3465" s="13">
        <v>23</v>
      </c>
      <c r="H3465" s="24">
        <v>10</v>
      </c>
      <c r="I3465" s="3">
        <v>9</v>
      </c>
      <c r="J3465" s="3">
        <v>2</v>
      </c>
      <c r="K3465" s="3">
        <v>0</v>
      </c>
      <c r="L3465" s="3">
        <v>2</v>
      </c>
      <c r="M3465" s="26">
        <v>0</v>
      </c>
    </row>
    <row r="3466" spans="3:13" ht="25.2" x14ac:dyDescent="0.25">
      <c r="C3466" s="112"/>
      <c r="D3466" s="108" t="s">
        <v>23</v>
      </c>
      <c r="E3466" s="10" t="s">
        <v>40</v>
      </c>
      <c r="F3466" s="11"/>
      <c r="G3466" s="14">
        <v>202</v>
      </c>
      <c r="H3466" s="25">
        <v>44</v>
      </c>
      <c r="I3466" s="4">
        <v>85</v>
      </c>
      <c r="J3466" s="4">
        <v>56</v>
      </c>
      <c r="K3466" s="4">
        <v>13</v>
      </c>
      <c r="L3466" s="4">
        <v>3</v>
      </c>
      <c r="M3466" s="27">
        <v>1</v>
      </c>
    </row>
    <row r="3467" spans="3:13" ht="25.2" x14ac:dyDescent="0.25">
      <c r="C3467" s="112"/>
      <c r="D3467" s="109"/>
      <c r="E3467" s="9" t="s">
        <v>41</v>
      </c>
      <c r="F3467" s="12"/>
      <c r="G3467" s="8">
        <v>253</v>
      </c>
      <c r="H3467" s="16">
        <v>97</v>
      </c>
      <c r="I3467" s="1">
        <v>101</v>
      </c>
      <c r="J3467" s="1">
        <v>44</v>
      </c>
      <c r="K3467" s="1">
        <v>7</v>
      </c>
      <c r="L3467" s="1">
        <v>3</v>
      </c>
      <c r="M3467" s="18">
        <v>1</v>
      </c>
    </row>
    <row r="3468" spans="3:13" x14ac:dyDescent="0.25">
      <c r="C3468" s="112"/>
      <c r="D3468" s="109"/>
      <c r="E3468" s="9" t="s">
        <v>42</v>
      </c>
      <c r="F3468" s="12"/>
      <c r="G3468" s="13">
        <v>11</v>
      </c>
      <c r="H3468" s="24">
        <v>4</v>
      </c>
      <c r="I3468" s="3">
        <v>5</v>
      </c>
      <c r="J3468" s="3">
        <v>2</v>
      </c>
      <c r="K3468" s="3">
        <v>0</v>
      </c>
      <c r="L3468" s="3">
        <v>0</v>
      </c>
      <c r="M3468" s="26">
        <v>0</v>
      </c>
    </row>
    <row r="3469" spans="3:13" x14ac:dyDescent="0.25">
      <c r="C3469" s="112"/>
      <c r="D3469" s="109"/>
      <c r="E3469" s="9" t="s">
        <v>43</v>
      </c>
      <c r="F3469" s="12"/>
      <c r="G3469" s="8">
        <v>98</v>
      </c>
      <c r="H3469" s="16">
        <v>31</v>
      </c>
      <c r="I3469" s="1">
        <v>41</v>
      </c>
      <c r="J3469" s="1">
        <v>17</v>
      </c>
      <c r="K3469" s="1">
        <v>7</v>
      </c>
      <c r="L3469" s="1">
        <v>2</v>
      </c>
      <c r="M3469" s="18">
        <v>0</v>
      </c>
    </row>
    <row r="3470" spans="3:13" x14ac:dyDescent="0.25">
      <c r="C3470" s="112"/>
      <c r="D3470" s="109"/>
      <c r="E3470" s="9" t="s">
        <v>44</v>
      </c>
      <c r="F3470" s="12"/>
      <c r="G3470" s="13">
        <v>31</v>
      </c>
      <c r="H3470" s="24">
        <v>9</v>
      </c>
      <c r="I3470" s="3">
        <v>10</v>
      </c>
      <c r="J3470" s="3">
        <v>8</v>
      </c>
      <c r="K3470" s="3">
        <v>3</v>
      </c>
      <c r="L3470" s="3">
        <v>1</v>
      </c>
      <c r="M3470" s="26">
        <v>0</v>
      </c>
    </row>
    <row r="3471" spans="3:13" ht="25.2" x14ac:dyDescent="0.25">
      <c r="C3471" s="112"/>
      <c r="D3471" s="109"/>
      <c r="E3471" s="9" t="s">
        <v>45</v>
      </c>
      <c r="F3471" s="12"/>
      <c r="G3471" s="13">
        <v>23</v>
      </c>
      <c r="H3471" s="24">
        <v>7</v>
      </c>
      <c r="I3471" s="3">
        <v>8</v>
      </c>
      <c r="J3471" s="3">
        <v>4</v>
      </c>
      <c r="K3471" s="3">
        <v>3</v>
      </c>
      <c r="L3471" s="3">
        <v>1</v>
      </c>
      <c r="M3471" s="26">
        <v>0</v>
      </c>
    </row>
    <row r="3472" spans="3:13" x14ac:dyDescent="0.25">
      <c r="C3472" s="112"/>
      <c r="D3472" s="109"/>
      <c r="E3472" s="9" t="s">
        <v>38</v>
      </c>
      <c r="F3472" s="12"/>
      <c r="G3472" s="13">
        <v>14</v>
      </c>
      <c r="H3472" s="24">
        <v>8</v>
      </c>
      <c r="I3472" s="3">
        <v>2</v>
      </c>
      <c r="J3472" s="3">
        <v>4</v>
      </c>
      <c r="K3472" s="3">
        <v>0</v>
      </c>
      <c r="L3472" s="3">
        <v>0</v>
      </c>
      <c r="M3472" s="26">
        <v>0</v>
      </c>
    </row>
    <row r="3473" spans="3:13" x14ac:dyDescent="0.25">
      <c r="C3473" s="108" t="s">
        <v>46</v>
      </c>
      <c r="D3473" s="106" t="s">
        <v>21</v>
      </c>
      <c r="E3473" s="10" t="s">
        <v>47</v>
      </c>
      <c r="F3473" s="11"/>
      <c r="G3473" s="14">
        <v>815</v>
      </c>
      <c r="H3473" s="25">
        <v>310</v>
      </c>
      <c r="I3473" s="4">
        <v>307</v>
      </c>
      <c r="J3473" s="4">
        <v>162</v>
      </c>
      <c r="K3473" s="4">
        <v>27</v>
      </c>
      <c r="L3473" s="4">
        <v>8</v>
      </c>
      <c r="M3473" s="27">
        <v>1</v>
      </c>
    </row>
    <row r="3474" spans="3:13" ht="25.2" x14ac:dyDescent="0.25">
      <c r="C3474" s="112"/>
      <c r="D3474" s="107"/>
      <c r="E3474" s="9" t="s">
        <v>48</v>
      </c>
      <c r="F3474" s="12"/>
      <c r="G3474" s="8">
        <v>86</v>
      </c>
      <c r="H3474" s="16">
        <v>27</v>
      </c>
      <c r="I3474" s="1">
        <v>38</v>
      </c>
      <c r="J3474" s="1">
        <v>14</v>
      </c>
      <c r="K3474" s="1">
        <v>5</v>
      </c>
      <c r="L3474" s="1">
        <v>2</v>
      </c>
      <c r="M3474" s="18">
        <v>0</v>
      </c>
    </row>
    <row r="3475" spans="3:13" x14ac:dyDescent="0.25">
      <c r="C3475" s="112"/>
      <c r="D3475" s="107"/>
      <c r="E3475" s="9" t="s">
        <v>49</v>
      </c>
      <c r="F3475" s="12"/>
      <c r="G3475" s="13">
        <v>46</v>
      </c>
      <c r="H3475" s="24">
        <v>13</v>
      </c>
      <c r="I3475" s="3">
        <v>17</v>
      </c>
      <c r="J3475" s="3">
        <v>10</v>
      </c>
      <c r="K3475" s="3">
        <v>5</v>
      </c>
      <c r="L3475" s="3">
        <v>1</v>
      </c>
      <c r="M3475" s="26">
        <v>0</v>
      </c>
    </row>
    <row r="3476" spans="3:13" ht="25.2" x14ac:dyDescent="0.25">
      <c r="C3476" s="112"/>
      <c r="D3476" s="107"/>
      <c r="E3476" s="9" t="s">
        <v>50</v>
      </c>
      <c r="F3476" s="12"/>
      <c r="G3476" s="8">
        <v>95</v>
      </c>
      <c r="H3476" s="16">
        <v>24</v>
      </c>
      <c r="I3476" s="1">
        <v>32</v>
      </c>
      <c r="J3476" s="1">
        <v>29</v>
      </c>
      <c r="K3476" s="1">
        <v>8</v>
      </c>
      <c r="L3476" s="1">
        <v>2</v>
      </c>
      <c r="M3476" s="18">
        <v>0</v>
      </c>
    </row>
    <row r="3477" spans="3:13" ht="25.2" x14ac:dyDescent="0.25">
      <c r="C3477" s="112"/>
      <c r="D3477" s="107"/>
      <c r="E3477" s="9" t="s">
        <v>51</v>
      </c>
      <c r="F3477" s="12"/>
      <c r="G3477" s="13">
        <v>30</v>
      </c>
      <c r="H3477" s="24">
        <v>8</v>
      </c>
      <c r="I3477" s="3">
        <v>11</v>
      </c>
      <c r="J3477" s="3">
        <v>7</v>
      </c>
      <c r="K3477" s="3">
        <v>3</v>
      </c>
      <c r="L3477" s="3">
        <v>1</v>
      </c>
      <c r="M3477" s="26">
        <v>0</v>
      </c>
    </row>
    <row r="3478" spans="3:13" x14ac:dyDescent="0.25">
      <c r="C3478" s="112"/>
      <c r="D3478" s="107"/>
      <c r="E3478" s="9" t="s">
        <v>52</v>
      </c>
      <c r="F3478" s="12"/>
      <c r="G3478" s="13">
        <v>8</v>
      </c>
      <c r="H3478" s="24">
        <v>1</v>
      </c>
      <c r="I3478" s="3">
        <v>3</v>
      </c>
      <c r="J3478" s="3">
        <v>1</v>
      </c>
      <c r="K3478" s="3">
        <v>2</v>
      </c>
      <c r="L3478" s="3">
        <v>0</v>
      </c>
      <c r="M3478" s="26">
        <v>1</v>
      </c>
    </row>
    <row r="3479" spans="3:13" x14ac:dyDescent="0.25">
      <c r="C3479" s="112"/>
      <c r="D3479" s="107"/>
      <c r="E3479" s="9" t="s">
        <v>53</v>
      </c>
      <c r="F3479" s="12"/>
      <c r="G3479" s="13">
        <v>23</v>
      </c>
      <c r="H3479" s="24">
        <v>4</v>
      </c>
      <c r="I3479" s="3">
        <v>13</v>
      </c>
      <c r="J3479" s="3">
        <v>4</v>
      </c>
      <c r="K3479" s="3">
        <v>2</v>
      </c>
      <c r="L3479" s="3">
        <v>0</v>
      </c>
      <c r="M3479" s="26">
        <v>0</v>
      </c>
    </row>
    <row r="3480" spans="3:13" x14ac:dyDescent="0.25">
      <c r="C3480" s="112"/>
      <c r="D3480" s="107"/>
      <c r="E3480" s="9" t="s">
        <v>38</v>
      </c>
      <c r="F3480" s="12"/>
      <c r="G3480" s="13">
        <v>1</v>
      </c>
      <c r="H3480" s="24">
        <v>0</v>
      </c>
      <c r="I3480" s="3">
        <v>1</v>
      </c>
      <c r="J3480" s="3">
        <v>0</v>
      </c>
      <c r="K3480" s="3">
        <v>0</v>
      </c>
      <c r="L3480" s="3">
        <v>0</v>
      </c>
      <c r="M3480" s="26">
        <v>0</v>
      </c>
    </row>
    <row r="3481" spans="3:13" x14ac:dyDescent="0.25">
      <c r="C3481" s="112"/>
      <c r="D3481" s="107"/>
      <c r="E3481" s="9" t="s">
        <v>54</v>
      </c>
      <c r="F3481" s="12"/>
      <c r="G3481" s="8">
        <v>901</v>
      </c>
      <c r="H3481" s="16">
        <v>337</v>
      </c>
      <c r="I3481" s="1">
        <v>345</v>
      </c>
      <c r="J3481" s="1">
        <v>176</v>
      </c>
      <c r="K3481" s="1">
        <v>32</v>
      </c>
      <c r="L3481" s="1">
        <v>10</v>
      </c>
      <c r="M3481" s="18">
        <v>1</v>
      </c>
    </row>
    <row r="3482" spans="3:13" x14ac:dyDescent="0.25">
      <c r="C3482" s="112"/>
      <c r="D3482" s="107"/>
      <c r="E3482" s="9" t="s">
        <v>55</v>
      </c>
      <c r="F3482" s="12"/>
      <c r="G3482" s="8">
        <v>171</v>
      </c>
      <c r="H3482" s="16">
        <v>45</v>
      </c>
      <c r="I3482" s="1">
        <v>60</v>
      </c>
      <c r="J3482" s="1">
        <v>46</v>
      </c>
      <c r="K3482" s="1">
        <v>16</v>
      </c>
      <c r="L3482" s="1">
        <v>4</v>
      </c>
      <c r="M3482" s="18">
        <v>0</v>
      </c>
    </row>
    <row r="3483" spans="3:13" x14ac:dyDescent="0.25">
      <c r="C3483" s="108" t="s">
        <v>56</v>
      </c>
      <c r="D3483" s="106" t="s">
        <v>21</v>
      </c>
      <c r="E3483" s="10" t="s">
        <v>57</v>
      </c>
      <c r="F3483" s="11"/>
      <c r="G3483" s="14">
        <v>465</v>
      </c>
      <c r="H3483" s="25">
        <v>163</v>
      </c>
      <c r="I3483" s="4">
        <v>173</v>
      </c>
      <c r="J3483" s="4">
        <v>102</v>
      </c>
      <c r="K3483" s="4">
        <v>21</v>
      </c>
      <c r="L3483" s="4">
        <v>5</v>
      </c>
      <c r="M3483" s="27">
        <v>1</v>
      </c>
    </row>
    <row r="3484" spans="3:13" x14ac:dyDescent="0.25">
      <c r="C3484" s="112"/>
      <c r="D3484" s="107"/>
      <c r="E3484" s="9" t="s">
        <v>58</v>
      </c>
      <c r="F3484" s="12"/>
      <c r="G3484" s="8">
        <v>396</v>
      </c>
      <c r="H3484" s="16">
        <v>139</v>
      </c>
      <c r="I3484" s="1">
        <v>156</v>
      </c>
      <c r="J3484" s="1">
        <v>74</v>
      </c>
      <c r="K3484" s="1">
        <v>21</v>
      </c>
      <c r="L3484" s="1">
        <v>6</v>
      </c>
      <c r="M3484" s="18">
        <v>0</v>
      </c>
    </row>
    <row r="3485" spans="3:13" x14ac:dyDescent="0.25">
      <c r="C3485" s="112"/>
      <c r="D3485" s="107"/>
      <c r="E3485" s="9" t="s">
        <v>59</v>
      </c>
      <c r="F3485" s="12"/>
      <c r="G3485" s="8">
        <v>90</v>
      </c>
      <c r="H3485" s="16">
        <v>27</v>
      </c>
      <c r="I3485" s="1">
        <v>33</v>
      </c>
      <c r="J3485" s="1">
        <v>24</v>
      </c>
      <c r="K3485" s="1">
        <v>2</v>
      </c>
      <c r="L3485" s="1">
        <v>3</v>
      </c>
      <c r="M3485" s="18">
        <v>1</v>
      </c>
    </row>
    <row r="3486" spans="3:13" x14ac:dyDescent="0.25">
      <c r="C3486" s="112"/>
      <c r="D3486" s="107"/>
      <c r="E3486" s="9" t="s">
        <v>60</v>
      </c>
      <c r="F3486" s="12"/>
      <c r="G3486" s="8">
        <v>153</v>
      </c>
      <c r="H3486" s="16">
        <v>58</v>
      </c>
      <c r="I3486" s="1">
        <v>60</v>
      </c>
      <c r="J3486" s="1">
        <v>27</v>
      </c>
      <c r="K3486" s="1">
        <v>8</v>
      </c>
      <c r="L3486" s="1">
        <v>0</v>
      </c>
      <c r="M3486" s="18">
        <v>0</v>
      </c>
    </row>
    <row r="3487" spans="3:13" x14ac:dyDescent="0.25">
      <c r="C3487" s="108" t="s">
        <v>61</v>
      </c>
      <c r="D3487" s="106" t="s">
        <v>21</v>
      </c>
      <c r="E3487" s="10" t="s">
        <v>62</v>
      </c>
      <c r="F3487" s="11"/>
      <c r="G3487" s="14">
        <v>205</v>
      </c>
      <c r="H3487" s="25">
        <v>68</v>
      </c>
      <c r="I3487" s="4">
        <v>78</v>
      </c>
      <c r="J3487" s="4">
        <v>49</v>
      </c>
      <c r="K3487" s="4">
        <v>7</v>
      </c>
      <c r="L3487" s="4">
        <v>3</v>
      </c>
      <c r="M3487" s="27">
        <v>0</v>
      </c>
    </row>
    <row r="3488" spans="3:13" x14ac:dyDescent="0.25">
      <c r="C3488" s="109"/>
      <c r="D3488" s="107"/>
      <c r="E3488" s="9" t="s">
        <v>63</v>
      </c>
      <c r="F3488" s="12"/>
      <c r="G3488" s="8">
        <v>256</v>
      </c>
      <c r="H3488" s="16">
        <v>78</v>
      </c>
      <c r="I3488" s="1">
        <v>112</v>
      </c>
      <c r="J3488" s="1">
        <v>48</v>
      </c>
      <c r="K3488" s="1">
        <v>13</v>
      </c>
      <c r="L3488" s="1">
        <v>4</v>
      </c>
      <c r="M3488" s="18">
        <v>1</v>
      </c>
    </row>
    <row r="3489" spans="2:23" x14ac:dyDescent="0.25">
      <c r="C3489" s="109"/>
      <c r="D3489" s="107"/>
      <c r="E3489" s="9" t="s">
        <v>64</v>
      </c>
      <c r="F3489" s="12"/>
      <c r="G3489" s="8">
        <v>404</v>
      </c>
      <c r="H3489" s="16">
        <v>159</v>
      </c>
      <c r="I3489" s="1">
        <v>136</v>
      </c>
      <c r="J3489" s="1">
        <v>85</v>
      </c>
      <c r="K3489" s="1">
        <v>18</v>
      </c>
      <c r="L3489" s="1">
        <v>5</v>
      </c>
      <c r="M3489" s="18">
        <v>1</v>
      </c>
    </row>
    <row r="3490" spans="2:23" x14ac:dyDescent="0.25">
      <c r="C3490" s="113"/>
      <c r="D3490" s="110"/>
      <c r="E3490" s="56" t="s">
        <v>65</v>
      </c>
      <c r="F3490" s="48"/>
      <c r="G3490" s="61">
        <v>239</v>
      </c>
      <c r="H3490" s="65">
        <v>82</v>
      </c>
      <c r="I3490" s="35">
        <v>96</v>
      </c>
      <c r="J3490" s="35">
        <v>45</v>
      </c>
      <c r="K3490" s="35">
        <v>14</v>
      </c>
      <c r="L3490" s="35">
        <v>2</v>
      </c>
      <c r="M3490" s="66">
        <v>0</v>
      </c>
    </row>
    <row r="3492" spans="2:23" x14ac:dyDescent="0.25">
      <c r="B3492" s="54" t="str">
        <f xml:space="preserve"> HYPERLINK("#'目次'!B48", "[42]")</f>
        <v>[42]</v>
      </c>
      <c r="C3492" s="42" t="s">
        <v>516</v>
      </c>
    </row>
    <row r="3495" spans="2:23" x14ac:dyDescent="0.25">
      <c r="C3495" s="42" t="s">
        <v>14</v>
      </c>
    </row>
    <row r="3496" spans="2:23" ht="63" x14ac:dyDescent="0.25">
      <c r="C3496" s="102"/>
      <c r="D3496" s="103"/>
      <c r="E3496" s="103"/>
      <c r="F3496" s="103"/>
      <c r="G3496" s="53" t="s">
        <v>15</v>
      </c>
      <c r="H3496" s="50" t="s">
        <v>517</v>
      </c>
      <c r="I3496" s="21" t="s">
        <v>518</v>
      </c>
      <c r="J3496" s="21" t="s">
        <v>519</v>
      </c>
      <c r="K3496" s="21" t="s">
        <v>520</v>
      </c>
      <c r="L3496" s="21" t="s">
        <v>521</v>
      </c>
      <c r="M3496" s="21" t="s">
        <v>522</v>
      </c>
      <c r="N3496" s="21" t="s">
        <v>523</v>
      </c>
      <c r="O3496" s="21" t="s">
        <v>524</v>
      </c>
      <c r="P3496" s="21" t="s">
        <v>525</v>
      </c>
      <c r="Q3496" s="21" t="s">
        <v>526</v>
      </c>
      <c r="R3496" s="21" t="s">
        <v>53</v>
      </c>
      <c r="S3496" s="21" t="s">
        <v>527</v>
      </c>
      <c r="T3496" s="21" t="s">
        <v>528</v>
      </c>
      <c r="U3496" s="21" t="s">
        <v>38</v>
      </c>
      <c r="V3496" s="21" t="s">
        <v>529</v>
      </c>
      <c r="W3496" s="57" t="s">
        <v>530</v>
      </c>
    </row>
    <row r="3497" spans="2:23" x14ac:dyDescent="0.25">
      <c r="C3497" s="104"/>
      <c r="D3497" s="105"/>
      <c r="E3497" s="105"/>
      <c r="F3497" s="105"/>
      <c r="G3497" s="47"/>
      <c r="H3497" s="60"/>
      <c r="I3497" s="22"/>
      <c r="J3497" s="22"/>
      <c r="K3497" s="22"/>
      <c r="L3497" s="22"/>
      <c r="M3497" s="22"/>
      <c r="N3497" s="22"/>
      <c r="O3497" s="22"/>
      <c r="P3497" s="22"/>
      <c r="Q3497" s="22"/>
      <c r="R3497" s="22"/>
      <c r="S3497" s="22"/>
      <c r="T3497" s="22"/>
      <c r="U3497" s="22"/>
      <c r="V3497" s="22"/>
      <c r="W3497" s="55"/>
    </row>
    <row r="3498" spans="2:23" x14ac:dyDescent="0.25">
      <c r="C3498" s="52"/>
      <c r="D3498" s="49"/>
      <c r="E3498" s="46" t="s">
        <v>15</v>
      </c>
      <c r="F3498" s="51"/>
      <c r="G3498" s="59">
        <v>1104</v>
      </c>
      <c r="H3498" s="31">
        <v>48</v>
      </c>
      <c r="I3498" s="31">
        <v>123</v>
      </c>
      <c r="J3498" s="31">
        <v>65</v>
      </c>
      <c r="K3498" s="31">
        <v>12</v>
      </c>
      <c r="L3498" s="31">
        <v>64</v>
      </c>
      <c r="M3498" s="31">
        <v>72</v>
      </c>
      <c r="N3498" s="31">
        <v>19</v>
      </c>
      <c r="O3498" s="31">
        <v>15</v>
      </c>
      <c r="P3498" s="31">
        <v>282</v>
      </c>
      <c r="Q3498" s="31">
        <v>100</v>
      </c>
      <c r="R3498" s="31">
        <v>62</v>
      </c>
      <c r="S3498" s="31">
        <v>294</v>
      </c>
      <c r="T3498" s="31">
        <v>324</v>
      </c>
      <c r="U3498" s="31">
        <v>13</v>
      </c>
      <c r="V3498" s="31">
        <v>473</v>
      </c>
      <c r="W3498" s="67">
        <v>618</v>
      </c>
    </row>
    <row r="3499" spans="2:23" x14ac:dyDescent="0.25">
      <c r="C3499" s="111" t="s">
        <v>20</v>
      </c>
      <c r="D3499" s="106" t="s">
        <v>21</v>
      </c>
      <c r="E3499" s="10" t="s">
        <v>22</v>
      </c>
      <c r="F3499" s="11"/>
      <c r="G3499" s="14">
        <v>543</v>
      </c>
      <c r="H3499" s="25">
        <v>28</v>
      </c>
      <c r="I3499" s="4">
        <v>51</v>
      </c>
      <c r="J3499" s="4">
        <v>37</v>
      </c>
      <c r="K3499" s="4">
        <v>10</v>
      </c>
      <c r="L3499" s="4">
        <v>34</v>
      </c>
      <c r="M3499" s="4">
        <v>27</v>
      </c>
      <c r="N3499" s="4">
        <v>10</v>
      </c>
      <c r="O3499" s="4">
        <v>6</v>
      </c>
      <c r="P3499" s="4">
        <v>129</v>
      </c>
      <c r="Q3499" s="4">
        <v>48</v>
      </c>
      <c r="R3499" s="4">
        <v>22</v>
      </c>
      <c r="S3499" s="4">
        <v>138</v>
      </c>
      <c r="T3499" s="4">
        <v>184</v>
      </c>
      <c r="U3499" s="4">
        <v>3</v>
      </c>
      <c r="V3499" s="4">
        <v>218</v>
      </c>
      <c r="W3499" s="27">
        <v>322</v>
      </c>
    </row>
    <row r="3500" spans="2:23" x14ac:dyDescent="0.25">
      <c r="C3500" s="112"/>
      <c r="D3500" s="107"/>
      <c r="E3500" s="9" t="s">
        <v>23</v>
      </c>
      <c r="F3500" s="12"/>
      <c r="G3500" s="8">
        <v>561</v>
      </c>
      <c r="H3500" s="16">
        <v>20</v>
      </c>
      <c r="I3500" s="1">
        <v>72</v>
      </c>
      <c r="J3500" s="1">
        <v>28</v>
      </c>
      <c r="K3500" s="1">
        <v>2</v>
      </c>
      <c r="L3500" s="1">
        <v>30</v>
      </c>
      <c r="M3500" s="1">
        <v>45</v>
      </c>
      <c r="N3500" s="1">
        <v>9</v>
      </c>
      <c r="O3500" s="1">
        <v>9</v>
      </c>
      <c r="P3500" s="1">
        <v>153</v>
      </c>
      <c r="Q3500" s="1">
        <v>52</v>
      </c>
      <c r="R3500" s="1">
        <v>40</v>
      </c>
      <c r="S3500" s="1">
        <v>156</v>
      </c>
      <c r="T3500" s="1">
        <v>140</v>
      </c>
      <c r="U3500" s="1">
        <v>10</v>
      </c>
      <c r="V3500" s="1">
        <v>255</v>
      </c>
      <c r="W3500" s="18">
        <v>296</v>
      </c>
    </row>
    <row r="3501" spans="2:23" x14ac:dyDescent="0.25">
      <c r="C3501" s="108" t="s">
        <v>24</v>
      </c>
      <c r="D3501" s="108" t="s">
        <v>25</v>
      </c>
      <c r="E3501" s="10" t="s">
        <v>26</v>
      </c>
      <c r="F3501" s="11"/>
      <c r="G3501" s="14">
        <v>261</v>
      </c>
      <c r="H3501" s="25">
        <v>12</v>
      </c>
      <c r="I3501" s="4">
        <v>27</v>
      </c>
      <c r="J3501" s="4">
        <v>11</v>
      </c>
      <c r="K3501" s="4">
        <v>3</v>
      </c>
      <c r="L3501" s="4">
        <v>20</v>
      </c>
      <c r="M3501" s="4">
        <v>15</v>
      </c>
      <c r="N3501" s="4">
        <v>1</v>
      </c>
      <c r="O3501" s="4">
        <v>0</v>
      </c>
      <c r="P3501" s="4">
        <v>54</v>
      </c>
      <c r="Q3501" s="4">
        <v>30</v>
      </c>
      <c r="R3501" s="4">
        <v>17</v>
      </c>
      <c r="S3501" s="4">
        <v>56</v>
      </c>
      <c r="T3501" s="4">
        <v>97</v>
      </c>
      <c r="U3501" s="4">
        <v>2</v>
      </c>
      <c r="V3501" s="4">
        <v>106</v>
      </c>
      <c r="W3501" s="27">
        <v>153</v>
      </c>
    </row>
    <row r="3502" spans="2:23" x14ac:dyDescent="0.25">
      <c r="C3502" s="112"/>
      <c r="D3502" s="109"/>
      <c r="E3502" s="9" t="s">
        <v>27</v>
      </c>
      <c r="F3502" s="12"/>
      <c r="G3502" s="8">
        <v>267</v>
      </c>
      <c r="H3502" s="16">
        <v>14</v>
      </c>
      <c r="I3502" s="1">
        <v>21</v>
      </c>
      <c r="J3502" s="1">
        <v>18</v>
      </c>
      <c r="K3502" s="1">
        <v>4</v>
      </c>
      <c r="L3502" s="1">
        <v>17</v>
      </c>
      <c r="M3502" s="1">
        <v>15</v>
      </c>
      <c r="N3502" s="1">
        <v>1</v>
      </c>
      <c r="O3502" s="1">
        <v>3</v>
      </c>
      <c r="P3502" s="1">
        <v>63</v>
      </c>
      <c r="Q3502" s="1">
        <v>16</v>
      </c>
      <c r="R3502" s="1">
        <v>16</v>
      </c>
      <c r="S3502" s="1">
        <v>75</v>
      </c>
      <c r="T3502" s="1">
        <v>81</v>
      </c>
      <c r="U3502" s="1">
        <v>5</v>
      </c>
      <c r="V3502" s="1">
        <v>106</v>
      </c>
      <c r="W3502" s="18">
        <v>156</v>
      </c>
    </row>
    <row r="3503" spans="2:23" x14ac:dyDescent="0.25">
      <c r="C3503" s="112"/>
      <c r="D3503" s="109"/>
      <c r="E3503" s="9" t="s">
        <v>28</v>
      </c>
      <c r="F3503" s="12"/>
      <c r="G3503" s="8">
        <v>261</v>
      </c>
      <c r="H3503" s="16">
        <v>10</v>
      </c>
      <c r="I3503" s="1">
        <v>36</v>
      </c>
      <c r="J3503" s="1">
        <v>17</v>
      </c>
      <c r="K3503" s="1">
        <v>3</v>
      </c>
      <c r="L3503" s="1">
        <v>12</v>
      </c>
      <c r="M3503" s="1">
        <v>16</v>
      </c>
      <c r="N3503" s="1">
        <v>9</v>
      </c>
      <c r="O3503" s="1">
        <v>6</v>
      </c>
      <c r="P3503" s="1">
        <v>77</v>
      </c>
      <c r="Q3503" s="1">
        <v>18</v>
      </c>
      <c r="R3503" s="1">
        <v>14</v>
      </c>
      <c r="S3503" s="1">
        <v>66</v>
      </c>
      <c r="T3503" s="1">
        <v>69</v>
      </c>
      <c r="U3503" s="1">
        <v>3</v>
      </c>
      <c r="V3503" s="1">
        <v>123</v>
      </c>
      <c r="W3503" s="18">
        <v>135</v>
      </c>
    </row>
    <row r="3504" spans="2:23" x14ac:dyDescent="0.25">
      <c r="C3504" s="112"/>
      <c r="D3504" s="109"/>
      <c r="E3504" s="9" t="s">
        <v>29</v>
      </c>
      <c r="F3504" s="12"/>
      <c r="G3504" s="8">
        <v>195</v>
      </c>
      <c r="H3504" s="16">
        <v>6</v>
      </c>
      <c r="I3504" s="1">
        <v>22</v>
      </c>
      <c r="J3504" s="1">
        <v>12</v>
      </c>
      <c r="K3504" s="1">
        <v>2</v>
      </c>
      <c r="L3504" s="1">
        <v>8</v>
      </c>
      <c r="M3504" s="1">
        <v>14</v>
      </c>
      <c r="N3504" s="1">
        <v>3</v>
      </c>
      <c r="O3504" s="1">
        <v>2</v>
      </c>
      <c r="P3504" s="1">
        <v>47</v>
      </c>
      <c r="Q3504" s="1">
        <v>24</v>
      </c>
      <c r="R3504" s="1">
        <v>8</v>
      </c>
      <c r="S3504" s="1">
        <v>57</v>
      </c>
      <c r="T3504" s="1">
        <v>51</v>
      </c>
      <c r="U3504" s="1">
        <v>2</v>
      </c>
      <c r="V3504" s="1">
        <v>85</v>
      </c>
      <c r="W3504" s="18">
        <v>108</v>
      </c>
    </row>
    <row r="3505" spans="3:23" x14ac:dyDescent="0.25">
      <c r="C3505" s="112"/>
      <c r="D3505" s="109"/>
      <c r="E3505" s="9" t="s">
        <v>30</v>
      </c>
      <c r="F3505" s="12"/>
      <c r="G3505" s="8">
        <v>120</v>
      </c>
      <c r="H3505" s="16">
        <v>6</v>
      </c>
      <c r="I3505" s="1">
        <v>17</v>
      </c>
      <c r="J3505" s="1">
        <v>7</v>
      </c>
      <c r="K3505" s="1">
        <v>0</v>
      </c>
      <c r="L3505" s="1">
        <v>7</v>
      </c>
      <c r="M3505" s="1">
        <v>12</v>
      </c>
      <c r="N3505" s="1">
        <v>5</v>
      </c>
      <c r="O3505" s="1">
        <v>4</v>
      </c>
      <c r="P3505" s="1">
        <v>41</v>
      </c>
      <c r="Q3505" s="1">
        <v>12</v>
      </c>
      <c r="R3505" s="1">
        <v>7</v>
      </c>
      <c r="S3505" s="1">
        <v>40</v>
      </c>
      <c r="T3505" s="1">
        <v>26</v>
      </c>
      <c r="U3505" s="1">
        <v>1</v>
      </c>
      <c r="V3505" s="1">
        <v>53</v>
      </c>
      <c r="W3505" s="18">
        <v>66</v>
      </c>
    </row>
    <row r="3506" spans="3:23" x14ac:dyDescent="0.25">
      <c r="C3506" s="112"/>
      <c r="D3506" s="109"/>
      <c r="E3506" s="9" t="s">
        <v>31</v>
      </c>
      <c r="F3506" s="12"/>
      <c r="G3506" s="8">
        <v>843</v>
      </c>
      <c r="H3506" s="16">
        <v>36</v>
      </c>
      <c r="I3506" s="1">
        <v>96</v>
      </c>
      <c r="J3506" s="1">
        <v>54</v>
      </c>
      <c r="K3506" s="1">
        <v>9</v>
      </c>
      <c r="L3506" s="1">
        <v>44</v>
      </c>
      <c r="M3506" s="1">
        <v>57</v>
      </c>
      <c r="N3506" s="1">
        <v>18</v>
      </c>
      <c r="O3506" s="1">
        <v>15</v>
      </c>
      <c r="P3506" s="1">
        <v>228</v>
      </c>
      <c r="Q3506" s="1">
        <v>70</v>
      </c>
      <c r="R3506" s="1">
        <v>45</v>
      </c>
      <c r="S3506" s="1">
        <v>238</v>
      </c>
      <c r="T3506" s="1">
        <v>227</v>
      </c>
      <c r="U3506" s="1">
        <v>11</v>
      </c>
      <c r="V3506" s="1">
        <v>367</v>
      </c>
      <c r="W3506" s="18">
        <v>465</v>
      </c>
    </row>
    <row r="3507" spans="3:23" x14ac:dyDescent="0.25">
      <c r="C3507" s="112"/>
      <c r="D3507" s="109"/>
      <c r="E3507" s="9" t="s">
        <v>32</v>
      </c>
      <c r="F3507" s="12"/>
      <c r="G3507" s="8">
        <v>315</v>
      </c>
      <c r="H3507" s="16">
        <v>12</v>
      </c>
      <c r="I3507" s="1">
        <v>39</v>
      </c>
      <c r="J3507" s="1">
        <v>19</v>
      </c>
      <c r="K3507" s="1">
        <v>2</v>
      </c>
      <c r="L3507" s="1">
        <v>15</v>
      </c>
      <c r="M3507" s="1">
        <v>26</v>
      </c>
      <c r="N3507" s="1">
        <v>8</v>
      </c>
      <c r="O3507" s="1">
        <v>6</v>
      </c>
      <c r="P3507" s="1">
        <v>88</v>
      </c>
      <c r="Q3507" s="1">
        <v>36</v>
      </c>
      <c r="R3507" s="1">
        <v>15</v>
      </c>
      <c r="S3507" s="1">
        <v>97</v>
      </c>
      <c r="T3507" s="1">
        <v>77</v>
      </c>
      <c r="U3507" s="1">
        <v>3</v>
      </c>
      <c r="V3507" s="1">
        <v>138</v>
      </c>
      <c r="W3507" s="18">
        <v>174</v>
      </c>
    </row>
    <row r="3508" spans="3:23" x14ac:dyDescent="0.25">
      <c r="C3508" s="112"/>
      <c r="D3508" s="108" t="s">
        <v>22</v>
      </c>
      <c r="E3508" s="10" t="s">
        <v>26</v>
      </c>
      <c r="F3508" s="11"/>
      <c r="G3508" s="14">
        <v>120</v>
      </c>
      <c r="H3508" s="25">
        <v>8</v>
      </c>
      <c r="I3508" s="4">
        <v>13</v>
      </c>
      <c r="J3508" s="4">
        <v>6</v>
      </c>
      <c r="K3508" s="4">
        <v>3</v>
      </c>
      <c r="L3508" s="4">
        <v>15</v>
      </c>
      <c r="M3508" s="4">
        <v>7</v>
      </c>
      <c r="N3508" s="4">
        <v>0</v>
      </c>
      <c r="O3508" s="4">
        <v>0</v>
      </c>
      <c r="P3508" s="4">
        <v>26</v>
      </c>
      <c r="Q3508" s="4">
        <v>16</v>
      </c>
      <c r="R3508" s="4">
        <v>7</v>
      </c>
      <c r="S3508" s="4">
        <v>27</v>
      </c>
      <c r="T3508" s="4">
        <v>40</v>
      </c>
      <c r="U3508" s="4">
        <v>0</v>
      </c>
      <c r="V3508" s="4">
        <v>53</v>
      </c>
      <c r="W3508" s="27">
        <v>67</v>
      </c>
    </row>
    <row r="3509" spans="3:23" x14ac:dyDescent="0.25">
      <c r="C3509" s="112"/>
      <c r="D3509" s="109"/>
      <c r="E3509" s="9" t="s">
        <v>27</v>
      </c>
      <c r="F3509" s="12"/>
      <c r="G3509" s="8">
        <v>159</v>
      </c>
      <c r="H3509" s="16">
        <v>6</v>
      </c>
      <c r="I3509" s="1">
        <v>10</v>
      </c>
      <c r="J3509" s="1">
        <v>9</v>
      </c>
      <c r="K3509" s="1">
        <v>4</v>
      </c>
      <c r="L3509" s="1">
        <v>5</v>
      </c>
      <c r="M3509" s="1">
        <v>8</v>
      </c>
      <c r="N3509" s="1">
        <v>1</v>
      </c>
      <c r="O3509" s="1">
        <v>1</v>
      </c>
      <c r="P3509" s="1">
        <v>31</v>
      </c>
      <c r="Q3509" s="1">
        <v>6</v>
      </c>
      <c r="R3509" s="1">
        <v>4</v>
      </c>
      <c r="S3509" s="1">
        <v>46</v>
      </c>
      <c r="T3509" s="1">
        <v>61</v>
      </c>
      <c r="U3509" s="1">
        <v>1</v>
      </c>
      <c r="V3509" s="1">
        <v>51</v>
      </c>
      <c r="W3509" s="18">
        <v>107</v>
      </c>
    </row>
    <row r="3510" spans="3:23" x14ac:dyDescent="0.25">
      <c r="C3510" s="112"/>
      <c r="D3510" s="109"/>
      <c r="E3510" s="9" t="s">
        <v>28</v>
      </c>
      <c r="F3510" s="12"/>
      <c r="G3510" s="8">
        <v>113</v>
      </c>
      <c r="H3510" s="16">
        <v>8</v>
      </c>
      <c r="I3510" s="1">
        <v>9</v>
      </c>
      <c r="J3510" s="1">
        <v>9</v>
      </c>
      <c r="K3510" s="1">
        <v>1</v>
      </c>
      <c r="L3510" s="1">
        <v>6</v>
      </c>
      <c r="M3510" s="1">
        <v>4</v>
      </c>
      <c r="N3510" s="1">
        <v>5</v>
      </c>
      <c r="O3510" s="1">
        <v>3</v>
      </c>
      <c r="P3510" s="1">
        <v>33</v>
      </c>
      <c r="Q3510" s="1">
        <v>7</v>
      </c>
      <c r="R3510" s="1">
        <v>5</v>
      </c>
      <c r="S3510" s="1">
        <v>25</v>
      </c>
      <c r="T3510" s="1">
        <v>37</v>
      </c>
      <c r="U3510" s="1">
        <v>1</v>
      </c>
      <c r="V3510" s="1">
        <v>50</v>
      </c>
      <c r="W3510" s="18">
        <v>62</v>
      </c>
    </row>
    <row r="3511" spans="3:23" x14ac:dyDescent="0.25">
      <c r="C3511" s="112"/>
      <c r="D3511" s="109"/>
      <c r="E3511" s="9" t="s">
        <v>29</v>
      </c>
      <c r="F3511" s="12"/>
      <c r="G3511" s="8">
        <v>94</v>
      </c>
      <c r="H3511" s="16">
        <v>2</v>
      </c>
      <c r="I3511" s="1">
        <v>12</v>
      </c>
      <c r="J3511" s="1">
        <v>9</v>
      </c>
      <c r="K3511" s="1">
        <v>2</v>
      </c>
      <c r="L3511" s="1">
        <v>5</v>
      </c>
      <c r="M3511" s="1">
        <v>4</v>
      </c>
      <c r="N3511" s="1">
        <v>2</v>
      </c>
      <c r="O3511" s="1">
        <v>0</v>
      </c>
      <c r="P3511" s="1">
        <v>25</v>
      </c>
      <c r="Q3511" s="1">
        <v>11</v>
      </c>
      <c r="R3511" s="1">
        <v>3</v>
      </c>
      <c r="S3511" s="1">
        <v>23</v>
      </c>
      <c r="T3511" s="1">
        <v>28</v>
      </c>
      <c r="U3511" s="1">
        <v>0</v>
      </c>
      <c r="V3511" s="1">
        <v>43</v>
      </c>
      <c r="W3511" s="18">
        <v>51</v>
      </c>
    </row>
    <row r="3512" spans="3:23" x14ac:dyDescent="0.25">
      <c r="C3512" s="112"/>
      <c r="D3512" s="109"/>
      <c r="E3512" s="9" t="s">
        <v>30</v>
      </c>
      <c r="F3512" s="12"/>
      <c r="G3512" s="8">
        <v>57</v>
      </c>
      <c r="H3512" s="16">
        <v>4</v>
      </c>
      <c r="I3512" s="1">
        <v>7</v>
      </c>
      <c r="J3512" s="1">
        <v>4</v>
      </c>
      <c r="K3512" s="1">
        <v>0</v>
      </c>
      <c r="L3512" s="1">
        <v>3</v>
      </c>
      <c r="M3512" s="1">
        <v>4</v>
      </c>
      <c r="N3512" s="1">
        <v>2</v>
      </c>
      <c r="O3512" s="1">
        <v>2</v>
      </c>
      <c r="P3512" s="1">
        <v>14</v>
      </c>
      <c r="Q3512" s="1">
        <v>8</v>
      </c>
      <c r="R3512" s="1">
        <v>3</v>
      </c>
      <c r="S3512" s="1">
        <v>17</v>
      </c>
      <c r="T3512" s="1">
        <v>18</v>
      </c>
      <c r="U3512" s="1">
        <v>1</v>
      </c>
      <c r="V3512" s="1">
        <v>21</v>
      </c>
      <c r="W3512" s="18">
        <v>35</v>
      </c>
    </row>
    <row r="3513" spans="3:23" x14ac:dyDescent="0.25">
      <c r="C3513" s="112"/>
      <c r="D3513" s="109"/>
      <c r="E3513" s="9" t="s">
        <v>31</v>
      </c>
      <c r="F3513" s="12"/>
      <c r="G3513" s="8">
        <v>423</v>
      </c>
      <c r="H3513" s="16">
        <v>20</v>
      </c>
      <c r="I3513" s="1">
        <v>38</v>
      </c>
      <c r="J3513" s="1">
        <v>31</v>
      </c>
      <c r="K3513" s="1">
        <v>7</v>
      </c>
      <c r="L3513" s="1">
        <v>19</v>
      </c>
      <c r="M3513" s="1">
        <v>20</v>
      </c>
      <c r="N3513" s="1">
        <v>10</v>
      </c>
      <c r="O3513" s="1">
        <v>6</v>
      </c>
      <c r="P3513" s="1">
        <v>103</v>
      </c>
      <c r="Q3513" s="1">
        <v>32</v>
      </c>
      <c r="R3513" s="1">
        <v>15</v>
      </c>
      <c r="S3513" s="1">
        <v>111</v>
      </c>
      <c r="T3513" s="1">
        <v>144</v>
      </c>
      <c r="U3513" s="1">
        <v>3</v>
      </c>
      <c r="V3513" s="1">
        <v>165</v>
      </c>
      <c r="W3513" s="18">
        <v>255</v>
      </c>
    </row>
    <row r="3514" spans="3:23" x14ac:dyDescent="0.25">
      <c r="C3514" s="112"/>
      <c r="D3514" s="109"/>
      <c r="E3514" s="9" t="s">
        <v>32</v>
      </c>
      <c r="F3514" s="12"/>
      <c r="G3514" s="8">
        <v>151</v>
      </c>
      <c r="H3514" s="16">
        <v>6</v>
      </c>
      <c r="I3514" s="1">
        <v>19</v>
      </c>
      <c r="J3514" s="1">
        <v>13</v>
      </c>
      <c r="K3514" s="1">
        <v>2</v>
      </c>
      <c r="L3514" s="1">
        <v>8</v>
      </c>
      <c r="M3514" s="1">
        <v>8</v>
      </c>
      <c r="N3514" s="1">
        <v>4</v>
      </c>
      <c r="O3514" s="1">
        <v>2</v>
      </c>
      <c r="P3514" s="1">
        <v>39</v>
      </c>
      <c r="Q3514" s="1">
        <v>19</v>
      </c>
      <c r="R3514" s="1">
        <v>6</v>
      </c>
      <c r="S3514" s="1">
        <v>40</v>
      </c>
      <c r="T3514" s="1">
        <v>46</v>
      </c>
      <c r="U3514" s="1">
        <v>1</v>
      </c>
      <c r="V3514" s="1">
        <v>64</v>
      </c>
      <c r="W3514" s="18">
        <v>86</v>
      </c>
    </row>
    <row r="3515" spans="3:23" x14ac:dyDescent="0.25">
      <c r="C3515" s="112"/>
      <c r="D3515" s="108" t="s">
        <v>23</v>
      </c>
      <c r="E3515" s="10" t="s">
        <v>26</v>
      </c>
      <c r="F3515" s="11"/>
      <c r="G3515" s="14">
        <v>141</v>
      </c>
      <c r="H3515" s="25">
        <v>4</v>
      </c>
      <c r="I3515" s="4">
        <v>14</v>
      </c>
      <c r="J3515" s="4">
        <v>5</v>
      </c>
      <c r="K3515" s="4">
        <v>0</v>
      </c>
      <c r="L3515" s="4">
        <v>5</v>
      </c>
      <c r="M3515" s="4">
        <v>8</v>
      </c>
      <c r="N3515" s="4">
        <v>1</v>
      </c>
      <c r="O3515" s="4">
        <v>0</v>
      </c>
      <c r="P3515" s="4">
        <v>28</v>
      </c>
      <c r="Q3515" s="4">
        <v>14</v>
      </c>
      <c r="R3515" s="4">
        <v>10</v>
      </c>
      <c r="S3515" s="4">
        <v>29</v>
      </c>
      <c r="T3515" s="4">
        <v>57</v>
      </c>
      <c r="U3515" s="4">
        <v>2</v>
      </c>
      <c r="V3515" s="4">
        <v>53</v>
      </c>
      <c r="W3515" s="27">
        <v>86</v>
      </c>
    </row>
    <row r="3516" spans="3:23" x14ac:dyDescent="0.25">
      <c r="C3516" s="112"/>
      <c r="D3516" s="109"/>
      <c r="E3516" s="9" t="s">
        <v>27</v>
      </c>
      <c r="F3516" s="12"/>
      <c r="G3516" s="8">
        <v>108</v>
      </c>
      <c r="H3516" s="16">
        <v>8</v>
      </c>
      <c r="I3516" s="1">
        <v>11</v>
      </c>
      <c r="J3516" s="1">
        <v>9</v>
      </c>
      <c r="K3516" s="1">
        <v>0</v>
      </c>
      <c r="L3516" s="1">
        <v>12</v>
      </c>
      <c r="M3516" s="1">
        <v>7</v>
      </c>
      <c r="N3516" s="1">
        <v>0</v>
      </c>
      <c r="O3516" s="1">
        <v>2</v>
      </c>
      <c r="P3516" s="1">
        <v>32</v>
      </c>
      <c r="Q3516" s="1">
        <v>10</v>
      </c>
      <c r="R3516" s="1">
        <v>12</v>
      </c>
      <c r="S3516" s="1">
        <v>29</v>
      </c>
      <c r="T3516" s="1">
        <v>20</v>
      </c>
      <c r="U3516" s="1">
        <v>4</v>
      </c>
      <c r="V3516" s="1">
        <v>55</v>
      </c>
      <c r="W3516" s="18">
        <v>49</v>
      </c>
    </row>
    <row r="3517" spans="3:23" x14ac:dyDescent="0.25">
      <c r="C3517" s="112"/>
      <c r="D3517" s="109"/>
      <c r="E3517" s="9" t="s">
        <v>28</v>
      </c>
      <c r="F3517" s="12"/>
      <c r="G3517" s="8">
        <v>148</v>
      </c>
      <c r="H3517" s="16">
        <v>2</v>
      </c>
      <c r="I3517" s="1">
        <v>27</v>
      </c>
      <c r="J3517" s="1">
        <v>8</v>
      </c>
      <c r="K3517" s="1">
        <v>2</v>
      </c>
      <c r="L3517" s="1">
        <v>6</v>
      </c>
      <c r="M3517" s="1">
        <v>12</v>
      </c>
      <c r="N3517" s="1">
        <v>4</v>
      </c>
      <c r="O3517" s="1">
        <v>3</v>
      </c>
      <c r="P3517" s="1">
        <v>44</v>
      </c>
      <c r="Q3517" s="1">
        <v>11</v>
      </c>
      <c r="R3517" s="1">
        <v>9</v>
      </c>
      <c r="S3517" s="1">
        <v>41</v>
      </c>
      <c r="T3517" s="1">
        <v>32</v>
      </c>
      <c r="U3517" s="1">
        <v>2</v>
      </c>
      <c r="V3517" s="1">
        <v>73</v>
      </c>
      <c r="W3517" s="18">
        <v>73</v>
      </c>
    </row>
    <row r="3518" spans="3:23" x14ac:dyDescent="0.25">
      <c r="C3518" s="112"/>
      <c r="D3518" s="109"/>
      <c r="E3518" s="9" t="s">
        <v>29</v>
      </c>
      <c r="F3518" s="12"/>
      <c r="G3518" s="8">
        <v>101</v>
      </c>
      <c r="H3518" s="16">
        <v>4</v>
      </c>
      <c r="I3518" s="1">
        <v>10</v>
      </c>
      <c r="J3518" s="1">
        <v>3</v>
      </c>
      <c r="K3518" s="1">
        <v>0</v>
      </c>
      <c r="L3518" s="1">
        <v>3</v>
      </c>
      <c r="M3518" s="1">
        <v>10</v>
      </c>
      <c r="N3518" s="1">
        <v>1</v>
      </c>
      <c r="O3518" s="1">
        <v>2</v>
      </c>
      <c r="P3518" s="1">
        <v>22</v>
      </c>
      <c r="Q3518" s="1">
        <v>13</v>
      </c>
      <c r="R3518" s="1">
        <v>5</v>
      </c>
      <c r="S3518" s="1">
        <v>34</v>
      </c>
      <c r="T3518" s="1">
        <v>23</v>
      </c>
      <c r="U3518" s="1">
        <v>2</v>
      </c>
      <c r="V3518" s="1">
        <v>42</v>
      </c>
      <c r="W3518" s="18">
        <v>57</v>
      </c>
    </row>
    <row r="3519" spans="3:23" x14ac:dyDescent="0.25">
      <c r="C3519" s="112"/>
      <c r="D3519" s="109"/>
      <c r="E3519" s="9" t="s">
        <v>30</v>
      </c>
      <c r="F3519" s="12"/>
      <c r="G3519" s="8">
        <v>63</v>
      </c>
      <c r="H3519" s="16">
        <v>2</v>
      </c>
      <c r="I3519" s="1">
        <v>10</v>
      </c>
      <c r="J3519" s="1">
        <v>3</v>
      </c>
      <c r="K3519" s="1">
        <v>0</v>
      </c>
      <c r="L3519" s="1">
        <v>4</v>
      </c>
      <c r="M3519" s="1">
        <v>8</v>
      </c>
      <c r="N3519" s="1">
        <v>3</v>
      </c>
      <c r="O3519" s="1">
        <v>2</v>
      </c>
      <c r="P3519" s="1">
        <v>27</v>
      </c>
      <c r="Q3519" s="1">
        <v>4</v>
      </c>
      <c r="R3519" s="1">
        <v>4</v>
      </c>
      <c r="S3519" s="1">
        <v>23</v>
      </c>
      <c r="T3519" s="1">
        <v>8</v>
      </c>
      <c r="U3519" s="1">
        <v>0</v>
      </c>
      <c r="V3519" s="1">
        <v>32</v>
      </c>
      <c r="W3519" s="18">
        <v>31</v>
      </c>
    </row>
    <row r="3520" spans="3:23" x14ac:dyDescent="0.25">
      <c r="C3520" s="112"/>
      <c r="D3520" s="109"/>
      <c r="E3520" s="9" t="s">
        <v>31</v>
      </c>
      <c r="F3520" s="12"/>
      <c r="G3520" s="8">
        <v>420</v>
      </c>
      <c r="H3520" s="16">
        <v>16</v>
      </c>
      <c r="I3520" s="1">
        <v>58</v>
      </c>
      <c r="J3520" s="1">
        <v>23</v>
      </c>
      <c r="K3520" s="1">
        <v>2</v>
      </c>
      <c r="L3520" s="1">
        <v>25</v>
      </c>
      <c r="M3520" s="1">
        <v>37</v>
      </c>
      <c r="N3520" s="1">
        <v>8</v>
      </c>
      <c r="O3520" s="1">
        <v>9</v>
      </c>
      <c r="P3520" s="1">
        <v>125</v>
      </c>
      <c r="Q3520" s="1">
        <v>38</v>
      </c>
      <c r="R3520" s="1">
        <v>30</v>
      </c>
      <c r="S3520" s="1">
        <v>127</v>
      </c>
      <c r="T3520" s="1">
        <v>83</v>
      </c>
      <c r="U3520" s="1">
        <v>8</v>
      </c>
      <c r="V3520" s="1">
        <v>202</v>
      </c>
      <c r="W3520" s="18">
        <v>210</v>
      </c>
    </row>
    <row r="3521" spans="3:23" x14ac:dyDescent="0.25">
      <c r="C3521" s="112"/>
      <c r="D3521" s="109"/>
      <c r="E3521" s="9" t="s">
        <v>32</v>
      </c>
      <c r="F3521" s="12"/>
      <c r="G3521" s="8">
        <v>164</v>
      </c>
      <c r="H3521" s="16">
        <v>6</v>
      </c>
      <c r="I3521" s="1">
        <v>20</v>
      </c>
      <c r="J3521" s="1">
        <v>6</v>
      </c>
      <c r="K3521" s="1">
        <v>0</v>
      </c>
      <c r="L3521" s="1">
        <v>7</v>
      </c>
      <c r="M3521" s="1">
        <v>18</v>
      </c>
      <c r="N3521" s="1">
        <v>4</v>
      </c>
      <c r="O3521" s="1">
        <v>4</v>
      </c>
      <c r="P3521" s="1">
        <v>49</v>
      </c>
      <c r="Q3521" s="1">
        <v>17</v>
      </c>
      <c r="R3521" s="1">
        <v>9</v>
      </c>
      <c r="S3521" s="1">
        <v>57</v>
      </c>
      <c r="T3521" s="1">
        <v>31</v>
      </c>
      <c r="U3521" s="1">
        <v>2</v>
      </c>
      <c r="V3521" s="1">
        <v>74</v>
      </c>
      <c r="W3521" s="18">
        <v>88</v>
      </c>
    </row>
    <row r="3522" spans="3:23" ht="25.2" x14ac:dyDescent="0.25">
      <c r="C3522" s="108" t="s">
        <v>33</v>
      </c>
      <c r="D3522" s="108" t="s">
        <v>25</v>
      </c>
      <c r="E3522" s="10" t="s">
        <v>34</v>
      </c>
      <c r="F3522" s="11"/>
      <c r="G3522" s="14">
        <v>93</v>
      </c>
      <c r="H3522" s="25">
        <v>9</v>
      </c>
      <c r="I3522" s="4">
        <v>15</v>
      </c>
      <c r="J3522" s="4">
        <v>7</v>
      </c>
      <c r="K3522" s="4">
        <v>0</v>
      </c>
      <c r="L3522" s="4">
        <v>2</v>
      </c>
      <c r="M3522" s="4">
        <v>6</v>
      </c>
      <c r="N3522" s="4">
        <v>1</v>
      </c>
      <c r="O3522" s="4">
        <v>0</v>
      </c>
      <c r="P3522" s="4">
        <v>23</v>
      </c>
      <c r="Q3522" s="4">
        <v>8</v>
      </c>
      <c r="R3522" s="4">
        <v>3</v>
      </c>
      <c r="S3522" s="4">
        <v>20</v>
      </c>
      <c r="T3522" s="4">
        <v>32</v>
      </c>
      <c r="U3522" s="4">
        <v>0</v>
      </c>
      <c r="V3522" s="4">
        <v>41</v>
      </c>
      <c r="W3522" s="27">
        <v>52</v>
      </c>
    </row>
    <row r="3523" spans="3:23" ht="25.2" x14ac:dyDescent="0.25">
      <c r="C3523" s="112"/>
      <c r="D3523" s="109"/>
      <c r="E3523" s="9" t="s">
        <v>35</v>
      </c>
      <c r="F3523" s="12"/>
      <c r="G3523" s="8">
        <v>623</v>
      </c>
      <c r="H3523" s="16">
        <v>26</v>
      </c>
      <c r="I3523" s="1">
        <v>68</v>
      </c>
      <c r="J3523" s="1">
        <v>43</v>
      </c>
      <c r="K3523" s="1">
        <v>10</v>
      </c>
      <c r="L3523" s="1">
        <v>43</v>
      </c>
      <c r="M3523" s="1">
        <v>40</v>
      </c>
      <c r="N3523" s="1">
        <v>13</v>
      </c>
      <c r="O3523" s="1">
        <v>10</v>
      </c>
      <c r="P3523" s="1">
        <v>164</v>
      </c>
      <c r="Q3523" s="1">
        <v>61</v>
      </c>
      <c r="R3523" s="1">
        <v>38</v>
      </c>
      <c r="S3523" s="1">
        <v>163</v>
      </c>
      <c r="T3523" s="1">
        <v>174</v>
      </c>
      <c r="U3523" s="1">
        <v>9</v>
      </c>
      <c r="V3523" s="1">
        <v>277</v>
      </c>
      <c r="W3523" s="18">
        <v>337</v>
      </c>
    </row>
    <row r="3524" spans="3:23" ht="25.2" x14ac:dyDescent="0.25">
      <c r="C3524" s="112"/>
      <c r="D3524" s="109"/>
      <c r="E3524" s="9" t="s">
        <v>36</v>
      </c>
      <c r="F3524" s="12"/>
      <c r="G3524" s="8">
        <v>207</v>
      </c>
      <c r="H3524" s="16">
        <v>8</v>
      </c>
      <c r="I3524" s="1">
        <v>18</v>
      </c>
      <c r="J3524" s="1">
        <v>6</v>
      </c>
      <c r="K3524" s="1">
        <v>2</v>
      </c>
      <c r="L3524" s="1">
        <v>10</v>
      </c>
      <c r="M3524" s="1">
        <v>14</v>
      </c>
      <c r="N3524" s="1">
        <v>1</v>
      </c>
      <c r="O3524" s="1">
        <v>1</v>
      </c>
      <c r="P3524" s="1">
        <v>42</v>
      </c>
      <c r="Q3524" s="1">
        <v>16</v>
      </c>
      <c r="R3524" s="1">
        <v>14</v>
      </c>
      <c r="S3524" s="1">
        <v>60</v>
      </c>
      <c r="T3524" s="1">
        <v>64</v>
      </c>
      <c r="U3524" s="1">
        <v>2</v>
      </c>
      <c r="V3524" s="1">
        <v>81</v>
      </c>
      <c r="W3524" s="18">
        <v>124</v>
      </c>
    </row>
    <row r="3525" spans="3:23" ht="25.2" x14ac:dyDescent="0.25">
      <c r="C3525" s="112"/>
      <c r="D3525" s="109"/>
      <c r="E3525" s="9" t="s">
        <v>37</v>
      </c>
      <c r="F3525" s="12"/>
      <c r="G3525" s="8">
        <v>178</v>
      </c>
      <c r="H3525" s="16">
        <v>5</v>
      </c>
      <c r="I3525" s="1">
        <v>21</v>
      </c>
      <c r="J3525" s="1">
        <v>8</v>
      </c>
      <c r="K3525" s="1">
        <v>0</v>
      </c>
      <c r="L3525" s="1">
        <v>9</v>
      </c>
      <c r="M3525" s="1">
        <v>12</v>
      </c>
      <c r="N3525" s="1">
        <v>4</v>
      </c>
      <c r="O3525" s="1">
        <v>4</v>
      </c>
      <c r="P3525" s="1">
        <v>53</v>
      </c>
      <c r="Q3525" s="1">
        <v>15</v>
      </c>
      <c r="R3525" s="1">
        <v>7</v>
      </c>
      <c r="S3525" s="1">
        <v>50</v>
      </c>
      <c r="T3525" s="1">
        <v>53</v>
      </c>
      <c r="U3525" s="1">
        <v>2</v>
      </c>
      <c r="V3525" s="1">
        <v>73</v>
      </c>
      <c r="W3525" s="18">
        <v>103</v>
      </c>
    </row>
    <row r="3526" spans="3:23" x14ac:dyDescent="0.25">
      <c r="C3526" s="112"/>
      <c r="D3526" s="109"/>
      <c r="E3526" s="9" t="s">
        <v>38</v>
      </c>
      <c r="F3526" s="12"/>
      <c r="G3526" s="13">
        <v>3</v>
      </c>
      <c r="H3526" s="24">
        <v>0</v>
      </c>
      <c r="I3526" s="3">
        <v>1</v>
      </c>
      <c r="J3526" s="3">
        <v>1</v>
      </c>
      <c r="K3526" s="3">
        <v>0</v>
      </c>
      <c r="L3526" s="3">
        <v>0</v>
      </c>
      <c r="M3526" s="3">
        <v>0</v>
      </c>
      <c r="N3526" s="3">
        <v>0</v>
      </c>
      <c r="O3526" s="3">
        <v>0</v>
      </c>
      <c r="P3526" s="3">
        <v>0</v>
      </c>
      <c r="Q3526" s="3">
        <v>0</v>
      </c>
      <c r="R3526" s="3">
        <v>0</v>
      </c>
      <c r="S3526" s="3">
        <v>1</v>
      </c>
      <c r="T3526" s="3">
        <v>1</v>
      </c>
      <c r="U3526" s="3">
        <v>0</v>
      </c>
      <c r="V3526" s="3">
        <v>1</v>
      </c>
      <c r="W3526" s="26">
        <v>2</v>
      </c>
    </row>
    <row r="3527" spans="3:23" ht="25.2" x14ac:dyDescent="0.25">
      <c r="C3527" s="112"/>
      <c r="D3527" s="108" t="s">
        <v>22</v>
      </c>
      <c r="E3527" s="10" t="s">
        <v>34</v>
      </c>
      <c r="F3527" s="11"/>
      <c r="G3527" s="40">
        <v>48</v>
      </c>
      <c r="H3527" s="44">
        <v>5</v>
      </c>
      <c r="I3527" s="19">
        <v>5</v>
      </c>
      <c r="J3527" s="19">
        <v>4</v>
      </c>
      <c r="K3527" s="19">
        <v>0</v>
      </c>
      <c r="L3527" s="19">
        <v>0</v>
      </c>
      <c r="M3527" s="19">
        <v>2</v>
      </c>
      <c r="N3527" s="19">
        <v>0</v>
      </c>
      <c r="O3527" s="19">
        <v>0</v>
      </c>
      <c r="P3527" s="19">
        <v>11</v>
      </c>
      <c r="Q3527" s="19">
        <v>3</v>
      </c>
      <c r="R3527" s="19">
        <v>0</v>
      </c>
      <c r="S3527" s="19">
        <v>10</v>
      </c>
      <c r="T3527" s="19">
        <v>18</v>
      </c>
      <c r="U3527" s="19">
        <v>0</v>
      </c>
      <c r="V3527" s="19">
        <v>20</v>
      </c>
      <c r="W3527" s="45">
        <v>28</v>
      </c>
    </row>
    <row r="3528" spans="3:23" ht="25.2" x14ac:dyDescent="0.25">
      <c r="C3528" s="112"/>
      <c r="D3528" s="109"/>
      <c r="E3528" s="9" t="s">
        <v>35</v>
      </c>
      <c r="F3528" s="12"/>
      <c r="G3528" s="8">
        <v>365</v>
      </c>
      <c r="H3528" s="16">
        <v>18</v>
      </c>
      <c r="I3528" s="1">
        <v>36</v>
      </c>
      <c r="J3528" s="1">
        <v>26</v>
      </c>
      <c r="K3528" s="1">
        <v>8</v>
      </c>
      <c r="L3528" s="1">
        <v>26</v>
      </c>
      <c r="M3528" s="1">
        <v>17</v>
      </c>
      <c r="N3528" s="1">
        <v>8</v>
      </c>
      <c r="O3528" s="1">
        <v>5</v>
      </c>
      <c r="P3528" s="1">
        <v>95</v>
      </c>
      <c r="Q3528" s="1">
        <v>36</v>
      </c>
      <c r="R3528" s="1">
        <v>14</v>
      </c>
      <c r="S3528" s="1">
        <v>89</v>
      </c>
      <c r="T3528" s="1">
        <v>119</v>
      </c>
      <c r="U3528" s="1">
        <v>2</v>
      </c>
      <c r="V3528" s="1">
        <v>155</v>
      </c>
      <c r="W3528" s="18">
        <v>208</v>
      </c>
    </row>
    <row r="3529" spans="3:23" ht="25.2" x14ac:dyDescent="0.25">
      <c r="C3529" s="112"/>
      <c r="D3529" s="109"/>
      <c r="E3529" s="9" t="s">
        <v>36</v>
      </c>
      <c r="F3529" s="12"/>
      <c r="G3529" s="8">
        <v>80</v>
      </c>
      <c r="H3529" s="16">
        <v>4</v>
      </c>
      <c r="I3529" s="1">
        <v>6</v>
      </c>
      <c r="J3529" s="1">
        <v>5</v>
      </c>
      <c r="K3529" s="1">
        <v>2</v>
      </c>
      <c r="L3529" s="1">
        <v>7</v>
      </c>
      <c r="M3529" s="1">
        <v>6</v>
      </c>
      <c r="N3529" s="1">
        <v>0</v>
      </c>
      <c r="O3529" s="1">
        <v>0</v>
      </c>
      <c r="P3529" s="1">
        <v>15</v>
      </c>
      <c r="Q3529" s="1">
        <v>7</v>
      </c>
      <c r="R3529" s="1">
        <v>6</v>
      </c>
      <c r="S3529" s="1">
        <v>24</v>
      </c>
      <c r="T3529" s="1">
        <v>27</v>
      </c>
      <c r="U3529" s="1">
        <v>0</v>
      </c>
      <c r="V3529" s="1">
        <v>29</v>
      </c>
      <c r="W3529" s="18">
        <v>51</v>
      </c>
    </row>
    <row r="3530" spans="3:23" ht="25.2" x14ac:dyDescent="0.25">
      <c r="C3530" s="112"/>
      <c r="D3530" s="109"/>
      <c r="E3530" s="9" t="s">
        <v>37</v>
      </c>
      <c r="F3530" s="12"/>
      <c r="G3530" s="13">
        <v>49</v>
      </c>
      <c r="H3530" s="24">
        <v>1</v>
      </c>
      <c r="I3530" s="3">
        <v>4</v>
      </c>
      <c r="J3530" s="3">
        <v>2</v>
      </c>
      <c r="K3530" s="3">
        <v>0</v>
      </c>
      <c r="L3530" s="3">
        <v>1</v>
      </c>
      <c r="M3530" s="3">
        <v>2</v>
      </c>
      <c r="N3530" s="3">
        <v>2</v>
      </c>
      <c r="O3530" s="3">
        <v>1</v>
      </c>
      <c r="P3530" s="3">
        <v>8</v>
      </c>
      <c r="Q3530" s="3">
        <v>2</v>
      </c>
      <c r="R3530" s="3">
        <v>2</v>
      </c>
      <c r="S3530" s="3">
        <v>14</v>
      </c>
      <c r="T3530" s="3">
        <v>20</v>
      </c>
      <c r="U3530" s="3">
        <v>1</v>
      </c>
      <c r="V3530" s="3">
        <v>14</v>
      </c>
      <c r="W3530" s="26">
        <v>34</v>
      </c>
    </row>
    <row r="3531" spans="3:23" x14ac:dyDescent="0.25">
      <c r="C3531" s="112"/>
      <c r="D3531" s="109"/>
      <c r="E3531" s="9" t="s">
        <v>38</v>
      </c>
      <c r="F3531" s="12"/>
      <c r="G3531" s="13">
        <v>1</v>
      </c>
      <c r="H3531" s="24">
        <v>0</v>
      </c>
      <c r="I3531" s="3">
        <v>0</v>
      </c>
      <c r="J3531" s="3">
        <v>0</v>
      </c>
      <c r="K3531" s="3">
        <v>0</v>
      </c>
      <c r="L3531" s="3">
        <v>0</v>
      </c>
      <c r="M3531" s="3">
        <v>0</v>
      </c>
      <c r="N3531" s="3">
        <v>0</v>
      </c>
      <c r="O3531" s="3">
        <v>0</v>
      </c>
      <c r="P3531" s="3">
        <v>0</v>
      </c>
      <c r="Q3531" s="3">
        <v>0</v>
      </c>
      <c r="R3531" s="3">
        <v>0</v>
      </c>
      <c r="S3531" s="3">
        <v>1</v>
      </c>
      <c r="T3531" s="3">
        <v>0</v>
      </c>
      <c r="U3531" s="3">
        <v>0</v>
      </c>
      <c r="V3531" s="3">
        <v>0</v>
      </c>
      <c r="W3531" s="26">
        <v>1</v>
      </c>
    </row>
    <row r="3532" spans="3:23" ht="25.2" x14ac:dyDescent="0.25">
      <c r="C3532" s="112"/>
      <c r="D3532" s="108" t="s">
        <v>23</v>
      </c>
      <c r="E3532" s="10" t="s">
        <v>34</v>
      </c>
      <c r="F3532" s="11"/>
      <c r="G3532" s="40">
        <v>45</v>
      </c>
      <c r="H3532" s="44">
        <v>4</v>
      </c>
      <c r="I3532" s="19">
        <v>10</v>
      </c>
      <c r="J3532" s="19">
        <v>3</v>
      </c>
      <c r="K3532" s="19">
        <v>0</v>
      </c>
      <c r="L3532" s="19">
        <v>2</v>
      </c>
      <c r="M3532" s="19">
        <v>4</v>
      </c>
      <c r="N3532" s="19">
        <v>1</v>
      </c>
      <c r="O3532" s="19">
        <v>0</v>
      </c>
      <c r="P3532" s="19">
        <v>12</v>
      </c>
      <c r="Q3532" s="19">
        <v>5</v>
      </c>
      <c r="R3532" s="19">
        <v>3</v>
      </c>
      <c r="S3532" s="19">
        <v>10</v>
      </c>
      <c r="T3532" s="19">
        <v>14</v>
      </c>
      <c r="U3532" s="19">
        <v>0</v>
      </c>
      <c r="V3532" s="19">
        <v>21</v>
      </c>
      <c r="W3532" s="45">
        <v>24</v>
      </c>
    </row>
    <row r="3533" spans="3:23" ht="25.2" x14ac:dyDescent="0.25">
      <c r="C3533" s="112"/>
      <c r="D3533" s="109"/>
      <c r="E3533" s="9" t="s">
        <v>35</v>
      </c>
      <c r="F3533" s="12"/>
      <c r="G3533" s="8">
        <v>258</v>
      </c>
      <c r="H3533" s="16">
        <v>8</v>
      </c>
      <c r="I3533" s="1">
        <v>32</v>
      </c>
      <c r="J3533" s="1">
        <v>17</v>
      </c>
      <c r="K3533" s="1">
        <v>2</v>
      </c>
      <c r="L3533" s="1">
        <v>17</v>
      </c>
      <c r="M3533" s="1">
        <v>23</v>
      </c>
      <c r="N3533" s="1">
        <v>5</v>
      </c>
      <c r="O3533" s="1">
        <v>5</v>
      </c>
      <c r="P3533" s="1">
        <v>69</v>
      </c>
      <c r="Q3533" s="1">
        <v>25</v>
      </c>
      <c r="R3533" s="1">
        <v>24</v>
      </c>
      <c r="S3533" s="1">
        <v>74</v>
      </c>
      <c r="T3533" s="1">
        <v>55</v>
      </c>
      <c r="U3533" s="1">
        <v>7</v>
      </c>
      <c r="V3533" s="1">
        <v>122</v>
      </c>
      <c r="W3533" s="18">
        <v>129</v>
      </c>
    </row>
    <row r="3534" spans="3:23" ht="25.2" x14ac:dyDescent="0.25">
      <c r="C3534" s="112"/>
      <c r="D3534" s="109"/>
      <c r="E3534" s="9" t="s">
        <v>36</v>
      </c>
      <c r="F3534" s="12"/>
      <c r="G3534" s="8">
        <v>127</v>
      </c>
      <c r="H3534" s="16">
        <v>4</v>
      </c>
      <c r="I3534" s="1">
        <v>12</v>
      </c>
      <c r="J3534" s="1">
        <v>1</v>
      </c>
      <c r="K3534" s="1">
        <v>0</v>
      </c>
      <c r="L3534" s="1">
        <v>3</v>
      </c>
      <c r="M3534" s="1">
        <v>8</v>
      </c>
      <c r="N3534" s="1">
        <v>1</v>
      </c>
      <c r="O3534" s="1">
        <v>1</v>
      </c>
      <c r="P3534" s="1">
        <v>27</v>
      </c>
      <c r="Q3534" s="1">
        <v>9</v>
      </c>
      <c r="R3534" s="1">
        <v>8</v>
      </c>
      <c r="S3534" s="1">
        <v>36</v>
      </c>
      <c r="T3534" s="1">
        <v>37</v>
      </c>
      <c r="U3534" s="1">
        <v>2</v>
      </c>
      <c r="V3534" s="1">
        <v>52</v>
      </c>
      <c r="W3534" s="18">
        <v>73</v>
      </c>
    </row>
    <row r="3535" spans="3:23" ht="25.2" x14ac:dyDescent="0.25">
      <c r="C3535" s="112"/>
      <c r="D3535" s="109"/>
      <c r="E3535" s="9" t="s">
        <v>37</v>
      </c>
      <c r="F3535" s="12"/>
      <c r="G3535" s="8">
        <v>129</v>
      </c>
      <c r="H3535" s="16">
        <v>4</v>
      </c>
      <c r="I3535" s="1">
        <v>17</v>
      </c>
      <c r="J3535" s="1">
        <v>6</v>
      </c>
      <c r="K3535" s="1">
        <v>0</v>
      </c>
      <c r="L3535" s="1">
        <v>8</v>
      </c>
      <c r="M3535" s="1">
        <v>10</v>
      </c>
      <c r="N3535" s="1">
        <v>2</v>
      </c>
      <c r="O3535" s="1">
        <v>3</v>
      </c>
      <c r="P3535" s="1">
        <v>45</v>
      </c>
      <c r="Q3535" s="1">
        <v>13</v>
      </c>
      <c r="R3535" s="1">
        <v>5</v>
      </c>
      <c r="S3535" s="1">
        <v>36</v>
      </c>
      <c r="T3535" s="1">
        <v>33</v>
      </c>
      <c r="U3535" s="1">
        <v>1</v>
      </c>
      <c r="V3535" s="1">
        <v>59</v>
      </c>
      <c r="W3535" s="18">
        <v>69</v>
      </c>
    </row>
    <row r="3536" spans="3:23" x14ac:dyDescent="0.25">
      <c r="C3536" s="112"/>
      <c r="D3536" s="109"/>
      <c r="E3536" s="9" t="s">
        <v>38</v>
      </c>
      <c r="F3536" s="12"/>
      <c r="G3536" s="13">
        <v>2</v>
      </c>
      <c r="H3536" s="24">
        <v>0</v>
      </c>
      <c r="I3536" s="3">
        <v>1</v>
      </c>
      <c r="J3536" s="3">
        <v>1</v>
      </c>
      <c r="K3536" s="3">
        <v>0</v>
      </c>
      <c r="L3536" s="3">
        <v>0</v>
      </c>
      <c r="M3536" s="3">
        <v>0</v>
      </c>
      <c r="N3536" s="3">
        <v>0</v>
      </c>
      <c r="O3536" s="3">
        <v>0</v>
      </c>
      <c r="P3536" s="3">
        <v>0</v>
      </c>
      <c r="Q3536" s="3">
        <v>0</v>
      </c>
      <c r="R3536" s="3">
        <v>0</v>
      </c>
      <c r="S3536" s="3">
        <v>0</v>
      </c>
      <c r="T3536" s="3">
        <v>1</v>
      </c>
      <c r="U3536" s="3">
        <v>0</v>
      </c>
      <c r="V3536" s="3">
        <v>1</v>
      </c>
      <c r="W3536" s="26">
        <v>1</v>
      </c>
    </row>
    <row r="3537" spans="3:23" ht="25.2" x14ac:dyDescent="0.25">
      <c r="C3537" s="108" t="s">
        <v>39</v>
      </c>
      <c r="D3537" s="108" t="s">
        <v>25</v>
      </c>
      <c r="E3537" s="10" t="s">
        <v>40</v>
      </c>
      <c r="F3537" s="11"/>
      <c r="G3537" s="14">
        <v>320</v>
      </c>
      <c r="H3537" s="25">
        <v>18</v>
      </c>
      <c r="I3537" s="4">
        <v>41</v>
      </c>
      <c r="J3537" s="4">
        <v>17</v>
      </c>
      <c r="K3537" s="4">
        <v>1</v>
      </c>
      <c r="L3537" s="4">
        <v>12</v>
      </c>
      <c r="M3537" s="4">
        <v>21</v>
      </c>
      <c r="N3537" s="4">
        <v>4</v>
      </c>
      <c r="O3537" s="4">
        <v>4</v>
      </c>
      <c r="P3537" s="4">
        <v>83</v>
      </c>
      <c r="Q3537" s="4">
        <v>25</v>
      </c>
      <c r="R3537" s="4">
        <v>15</v>
      </c>
      <c r="S3537" s="4">
        <v>88</v>
      </c>
      <c r="T3537" s="4">
        <v>98</v>
      </c>
      <c r="U3537" s="4">
        <v>1</v>
      </c>
      <c r="V3537" s="4">
        <v>133</v>
      </c>
      <c r="W3537" s="27">
        <v>186</v>
      </c>
    </row>
    <row r="3538" spans="3:23" ht="25.2" x14ac:dyDescent="0.25">
      <c r="C3538" s="112"/>
      <c r="D3538" s="109"/>
      <c r="E3538" s="9" t="s">
        <v>41</v>
      </c>
      <c r="F3538" s="12"/>
      <c r="G3538" s="8">
        <v>604</v>
      </c>
      <c r="H3538" s="16">
        <v>25</v>
      </c>
      <c r="I3538" s="1">
        <v>67</v>
      </c>
      <c r="J3538" s="1">
        <v>41</v>
      </c>
      <c r="K3538" s="1">
        <v>10</v>
      </c>
      <c r="L3538" s="1">
        <v>44</v>
      </c>
      <c r="M3538" s="1">
        <v>39</v>
      </c>
      <c r="N3538" s="1">
        <v>13</v>
      </c>
      <c r="O3538" s="1">
        <v>10</v>
      </c>
      <c r="P3538" s="1">
        <v>158</v>
      </c>
      <c r="Q3538" s="1">
        <v>61</v>
      </c>
      <c r="R3538" s="1">
        <v>38</v>
      </c>
      <c r="S3538" s="1">
        <v>160</v>
      </c>
      <c r="T3538" s="1">
        <v>165</v>
      </c>
      <c r="U3538" s="1">
        <v>10</v>
      </c>
      <c r="V3538" s="1">
        <v>269</v>
      </c>
      <c r="W3538" s="18">
        <v>325</v>
      </c>
    </row>
    <row r="3539" spans="3:23" x14ac:dyDescent="0.25">
      <c r="C3539" s="112"/>
      <c r="D3539" s="109"/>
      <c r="E3539" s="9" t="s">
        <v>42</v>
      </c>
      <c r="F3539" s="12"/>
      <c r="G3539" s="13">
        <v>20</v>
      </c>
      <c r="H3539" s="24">
        <v>0</v>
      </c>
      <c r="I3539" s="3">
        <v>2</v>
      </c>
      <c r="J3539" s="3">
        <v>1</v>
      </c>
      <c r="K3539" s="3">
        <v>0</v>
      </c>
      <c r="L3539" s="3">
        <v>1</v>
      </c>
      <c r="M3539" s="3">
        <v>3</v>
      </c>
      <c r="N3539" s="3">
        <v>0</v>
      </c>
      <c r="O3539" s="3">
        <v>0</v>
      </c>
      <c r="P3539" s="3">
        <v>4</v>
      </c>
      <c r="Q3539" s="3">
        <v>3</v>
      </c>
      <c r="R3539" s="3">
        <v>1</v>
      </c>
      <c r="S3539" s="3">
        <v>4</v>
      </c>
      <c r="T3539" s="3">
        <v>9</v>
      </c>
      <c r="U3539" s="3">
        <v>0</v>
      </c>
      <c r="V3539" s="3">
        <v>7</v>
      </c>
      <c r="W3539" s="26">
        <v>13</v>
      </c>
    </row>
    <row r="3540" spans="3:23" x14ac:dyDescent="0.25">
      <c r="C3540" s="112"/>
      <c r="D3540" s="109"/>
      <c r="E3540" s="9" t="s">
        <v>43</v>
      </c>
      <c r="F3540" s="12"/>
      <c r="G3540" s="8">
        <v>162</v>
      </c>
      <c r="H3540" s="16">
        <v>2</v>
      </c>
      <c r="I3540" s="1">
        <v>13</v>
      </c>
      <c r="J3540" s="1">
        <v>4</v>
      </c>
      <c r="K3540" s="1">
        <v>3</v>
      </c>
      <c r="L3540" s="1">
        <v>11</v>
      </c>
      <c r="M3540" s="1">
        <v>12</v>
      </c>
      <c r="N3540" s="1">
        <v>1</v>
      </c>
      <c r="O3540" s="1">
        <v>4</v>
      </c>
      <c r="P3540" s="1">
        <v>45</v>
      </c>
      <c r="Q3540" s="1">
        <v>8</v>
      </c>
      <c r="R3540" s="1">
        <v>9</v>
      </c>
      <c r="S3540" s="1">
        <v>40</v>
      </c>
      <c r="T3540" s="1">
        <v>53</v>
      </c>
      <c r="U3540" s="1">
        <v>3</v>
      </c>
      <c r="V3540" s="1">
        <v>66</v>
      </c>
      <c r="W3540" s="18">
        <v>93</v>
      </c>
    </row>
    <row r="3541" spans="3:23" x14ac:dyDescent="0.25">
      <c r="C3541" s="112"/>
      <c r="D3541" s="109"/>
      <c r="E3541" s="9" t="s">
        <v>44</v>
      </c>
      <c r="F3541" s="12"/>
      <c r="G3541" s="8">
        <v>50</v>
      </c>
      <c r="H3541" s="16">
        <v>1</v>
      </c>
      <c r="I3541" s="1">
        <v>5</v>
      </c>
      <c r="J3541" s="1">
        <v>3</v>
      </c>
      <c r="K3541" s="1">
        <v>1</v>
      </c>
      <c r="L3541" s="1">
        <v>6</v>
      </c>
      <c r="M3541" s="1">
        <v>3</v>
      </c>
      <c r="N3541" s="1">
        <v>0</v>
      </c>
      <c r="O3541" s="1">
        <v>1</v>
      </c>
      <c r="P3541" s="1">
        <v>12</v>
      </c>
      <c r="Q3541" s="1">
        <v>3</v>
      </c>
      <c r="R3541" s="1">
        <v>5</v>
      </c>
      <c r="S3541" s="1">
        <v>18</v>
      </c>
      <c r="T3541" s="1">
        <v>8</v>
      </c>
      <c r="U3541" s="1">
        <v>0</v>
      </c>
      <c r="V3541" s="1">
        <v>24</v>
      </c>
      <c r="W3541" s="18">
        <v>26</v>
      </c>
    </row>
    <row r="3542" spans="3:23" ht="25.2" x14ac:dyDescent="0.25">
      <c r="C3542" s="112"/>
      <c r="D3542" s="109"/>
      <c r="E3542" s="9" t="s">
        <v>45</v>
      </c>
      <c r="F3542" s="12"/>
      <c r="G3542" s="8">
        <v>53</v>
      </c>
      <c r="H3542" s="16">
        <v>4</v>
      </c>
      <c r="I3542" s="1">
        <v>3</v>
      </c>
      <c r="J3542" s="1">
        <v>4</v>
      </c>
      <c r="K3542" s="1">
        <v>2</v>
      </c>
      <c r="L3542" s="1">
        <v>4</v>
      </c>
      <c r="M3542" s="1">
        <v>3</v>
      </c>
      <c r="N3542" s="1">
        <v>1</v>
      </c>
      <c r="O3542" s="1">
        <v>0</v>
      </c>
      <c r="P3542" s="1">
        <v>9</v>
      </c>
      <c r="Q3542" s="1">
        <v>6</v>
      </c>
      <c r="R3542" s="1">
        <v>4</v>
      </c>
      <c r="S3542" s="1">
        <v>12</v>
      </c>
      <c r="T3542" s="1">
        <v>15</v>
      </c>
      <c r="U3542" s="1">
        <v>1</v>
      </c>
      <c r="V3542" s="1">
        <v>25</v>
      </c>
      <c r="W3542" s="18">
        <v>27</v>
      </c>
    </row>
    <row r="3543" spans="3:23" x14ac:dyDescent="0.25">
      <c r="C3543" s="112"/>
      <c r="D3543" s="109"/>
      <c r="E3543" s="9" t="s">
        <v>38</v>
      </c>
      <c r="F3543" s="12"/>
      <c r="G3543" s="13">
        <v>37</v>
      </c>
      <c r="H3543" s="24">
        <v>1</v>
      </c>
      <c r="I3543" s="3">
        <v>5</v>
      </c>
      <c r="J3543" s="3">
        <v>4</v>
      </c>
      <c r="K3543" s="3">
        <v>0</v>
      </c>
      <c r="L3543" s="3">
        <v>2</v>
      </c>
      <c r="M3543" s="3">
        <v>2</v>
      </c>
      <c r="N3543" s="3">
        <v>0</v>
      </c>
      <c r="O3543" s="3">
        <v>0</v>
      </c>
      <c r="P3543" s="3">
        <v>10</v>
      </c>
      <c r="Q3543" s="3">
        <v>3</v>
      </c>
      <c r="R3543" s="3">
        <v>0</v>
      </c>
      <c r="S3543" s="3">
        <v>8</v>
      </c>
      <c r="T3543" s="3">
        <v>13</v>
      </c>
      <c r="U3543" s="3">
        <v>0</v>
      </c>
      <c r="V3543" s="3">
        <v>16</v>
      </c>
      <c r="W3543" s="26">
        <v>21</v>
      </c>
    </row>
    <row r="3544" spans="3:23" ht="25.2" x14ac:dyDescent="0.25">
      <c r="C3544" s="112"/>
      <c r="D3544" s="108" t="s">
        <v>22</v>
      </c>
      <c r="E3544" s="10" t="s">
        <v>40</v>
      </c>
      <c r="F3544" s="11"/>
      <c r="G3544" s="14">
        <v>118</v>
      </c>
      <c r="H3544" s="25">
        <v>8</v>
      </c>
      <c r="I3544" s="4">
        <v>7</v>
      </c>
      <c r="J3544" s="4">
        <v>7</v>
      </c>
      <c r="K3544" s="4">
        <v>1</v>
      </c>
      <c r="L3544" s="4">
        <v>3</v>
      </c>
      <c r="M3544" s="4">
        <v>7</v>
      </c>
      <c r="N3544" s="4">
        <v>2</v>
      </c>
      <c r="O3544" s="4">
        <v>0</v>
      </c>
      <c r="P3544" s="4">
        <v>26</v>
      </c>
      <c r="Q3544" s="4">
        <v>5</v>
      </c>
      <c r="R3544" s="4">
        <v>5</v>
      </c>
      <c r="S3544" s="4">
        <v>32</v>
      </c>
      <c r="T3544" s="4">
        <v>45</v>
      </c>
      <c r="U3544" s="4">
        <v>0</v>
      </c>
      <c r="V3544" s="4">
        <v>41</v>
      </c>
      <c r="W3544" s="27">
        <v>77</v>
      </c>
    </row>
    <row r="3545" spans="3:23" ht="25.2" x14ac:dyDescent="0.25">
      <c r="C3545" s="112"/>
      <c r="D3545" s="109"/>
      <c r="E3545" s="9" t="s">
        <v>41</v>
      </c>
      <c r="F3545" s="12"/>
      <c r="G3545" s="8">
        <v>351</v>
      </c>
      <c r="H3545" s="16">
        <v>17</v>
      </c>
      <c r="I3545" s="1">
        <v>36</v>
      </c>
      <c r="J3545" s="1">
        <v>26</v>
      </c>
      <c r="K3545" s="1">
        <v>8</v>
      </c>
      <c r="L3545" s="1">
        <v>27</v>
      </c>
      <c r="M3545" s="1">
        <v>16</v>
      </c>
      <c r="N3545" s="1">
        <v>8</v>
      </c>
      <c r="O3545" s="1">
        <v>5</v>
      </c>
      <c r="P3545" s="1">
        <v>91</v>
      </c>
      <c r="Q3545" s="1">
        <v>35</v>
      </c>
      <c r="R3545" s="1">
        <v>14</v>
      </c>
      <c r="S3545" s="1">
        <v>90</v>
      </c>
      <c r="T3545" s="1">
        <v>109</v>
      </c>
      <c r="U3545" s="1">
        <v>3</v>
      </c>
      <c r="V3545" s="1">
        <v>149</v>
      </c>
      <c r="W3545" s="18">
        <v>199</v>
      </c>
    </row>
    <row r="3546" spans="3:23" x14ac:dyDescent="0.25">
      <c r="C3546" s="112"/>
      <c r="D3546" s="109"/>
      <c r="E3546" s="9" t="s">
        <v>42</v>
      </c>
      <c r="F3546" s="12"/>
      <c r="G3546" s="13">
        <v>9</v>
      </c>
      <c r="H3546" s="24">
        <v>0</v>
      </c>
      <c r="I3546" s="3">
        <v>1</v>
      </c>
      <c r="J3546" s="3">
        <v>1</v>
      </c>
      <c r="K3546" s="3">
        <v>0</v>
      </c>
      <c r="L3546" s="3">
        <v>0</v>
      </c>
      <c r="M3546" s="3">
        <v>0</v>
      </c>
      <c r="N3546" s="3">
        <v>0</v>
      </c>
      <c r="O3546" s="3">
        <v>0</v>
      </c>
      <c r="P3546" s="3">
        <v>2</v>
      </c>
      <c r="Q3546" s="3">
        <v>0</v>
      </c>
      <c r="R3546" s="3">
        <v>0</v>
      </c>
      <c r="S3546" s="3">
        <v>2</v>
      </c>
      <c r="T3546" s="3">
        <v>5</v>
      </c>
      <c r="U3546" s="3">
        <v>0</v>
      </c>
      <c r="V3546" s="3">
        <v>2</v>
      </c>
      <c r="W3546" s="26">
        <v>7</v>
      </c>
    </row>
    <row r="3547" spans="3:23" x14ac:dyDescent="0.25">
      <c r="C3547" s="112"/>
      <c r="D3547" s="109"/>
      <c r="E3547" s="9" t="s">
        <v>43</v>
      </c>
      <c r="F3547" s="12"/>
      <c r="G3547" s="8">
        <v>64</v>
      </c>
      <c r="H3547" s="16">
        <v>1</v>
      </c>
      <c r="I3547" s="1">
        <v>5</v>
      </c>
      <c r="J3547" s="1">
        <v>2</v>
      </c>
      <c r="K3547" s="1">
        <v>1</v>
      </c>
      <c r="L3547" s="1">
        <v>7</v>
      </c>
      <c r="M3547" s="1">
        <v>5</v>
      </c>
      <c r="N3547" s="1">
        <v>0</v>
      </c>
      <c r="O3547" s="1">
        <v>3</v>
      </c>
      <c r="P3547" s="1">
        <v>14</v>
      </c>
      <c r="Q3547" s="1">
        <v>4</v>
      </c>
      <c r="R3547" s="1">
        <v>3</v>
      </c>
      <c r="S3547" s="1">
        <v>14</v>
      </c>
      <c r="T3547" s="1">
        <v>23</v>
      </c>
      <c r="U3547" s="1">
        <v>1</v>
      </c>
      <c r="V3547" s="1">
        <v>26</v>
      </c>
      <c r="W3547" s="18">
        <v>37</v>
      </c>
    </row>
    <row r="3548" spans="3:23" x14ac:dyDescent="0.25">
      <c r="C3548" s="112"/>
      <c r="D3548" s="109"/>
      <c r="E3548" s="9" t="s">
        <v>44</v>
      </c>
      <c r="F3548" s="12"/>
      <c r="G3548" s="13">
        <v>19</v>
      </c>
      <c r="H3548" s="24">
        <v>1</v>
      </c>
      <c r="I3548" s="3">
        <v>3</v>
      </c>
      <c r="J3548" s="3">
        <v>2</v>
      </c>
      <c r="K3548" s="3">
        <v>1</v>
      </c>
      <c r="L3548" s="3">
        <v>4</v>
      </c>
      <c r="M3548" s="3">
        <v>1</v>
      </c>
      <c r="N3548" s="3">
        <v>0</v>
      </c>
      <c r="O3548" s="3">
        <v>1</v>
      </c>
      <c r="P3548" s="3">
        <v>4</v>
      </c>
      <c r="Q3548" s="3">
        <v>3</v>
      </c>
      <c r="R3548" s="3">
        <v>2</v>
      </c>
      <c r="S3548" s="3">
        <v>4</v>
      </c>
      <c r="T3548" s="3">
        <v>3</v>
      </c>
      <c r="U3548" s="3">
        <v>0</v>
      </c>
      <c r="V3548" s="3">
        <v>12</v>
      </c>
      <c r="W3548" s="26">
        <v>7</v>
      </c>
    </row>
    <row r="3549" spans="3:23" ht="25.2" x14ac:dyDescent="0.25">
      <c r="C3549" s="112"/>
      <c r="D3549" s="109"/>
      <c r="E3549" s="9" t="s">
        <v>45</v>
      </c>
      <c r="F3549" s="12"/>
      <c r="G3549" s="13">
        <v>30</v>
      </c>
      <c r="H3549" s="24">
        <v>2</v>
      </c>
      <c r="I3549" s="3">
        <v>3</v>
      </c>
      <c r="J3549" s="3">
        <v>3</v>
      </c>
      <c r="K3549" s="3">
        <v>2</v>
      </c>
      <c r="L3549" s="3">
        <v>4</v>
      </c>
      <c r="M3549" s="3">
        <v>2</v>
      </c>
      <c r="N3549" s="3">
        <v>0</v>
      </c>
      <c r="O3549" s="3">
        <v>0</v>
      </c>
      <c r="P3549" s="3">
        <v>3</v>
      </c>
      <c r="Q3549" s="3">
        <v>5</v>
      </c>
      <c r="R3549" s="3">
        <v>1</v>
      </c>
      <c r="S3549" s="3">
        <v>8</v>
      </c>
      <c r="T3549" s="3">
        <v>10</v>
      </c>
      <c r="U3549" s="3">
        <v>0</v>
      </c>
      <c r="V3549" s="3">
        <v>12</v>
      </c>
      <c r="W3549" s="26">
        <v>18</v>
      </c>
    </row>
    <row r="3550" spans="3:23" x14ac:dyDescent="0.25">
      <c r="C3550" s="112"/>
      <c r="D3550" s="109"/>
      <c r="E3550" s="9" t="s">
        <v>38</v>
      </c>
      <c r="F3550" s="12"/>
      <c r="G3550" s="13">
        <v>23</v>
      </c>
      <c r="H3550" s="24">
        <v>1</v>
      </c>
      <c r="I3550" s="3">
        <v>2</v>
      </c>
      <c r="J3550" s="3">
        <v>1</v>
      </c>
      <c r="K3550" s="3">
        <v>0</v>
      </c>
      <c r="L3550" s="3">
        <v>1</v>
      </c>
      <c r="M3550" s="3">
        <v>1</v>
      </c>
      <c r="N3550" s="3">
        <v>0</v>
      </c>
      <c r="O3550" s="3">
        <v>0</v>
      </c>
      <c r="P3550" s="3">
        <v>7</v>
      </c>
      <c r="Q3550" s="3">
        <v>3</v>
      </c>
      <c r="R3550" s="3">
        <v>0</v>
      </c>
      <c r="S3550" s="3">
        <v>5</v>
      </c>
      <c r="T3550" s="3">
        <v>7</v>
      </c>
      <c r="U3550" s="3">
        <v>0</v>
      </c>
      <c r="V3550" s="3">
        <v>11</v>
      </c>
      <c r="W3550" s="26">
        <v>12</v>
      </c>
    </row>
    <row r="3551" spans="3:23" ht="25.2" x14ac:dyDescent="0.25">
      <c r="C3551" s="112"/>
      <c r="D3551" s="108" t="s">
        <v>23</v>
      </c>
      <c r="E3551" s="10" t="s">
        <v>40</v>
      </c>
      <c r="F3551" s="11"/>
      <c r="G3551" s="14">
        <v>202</v>
      </c>
      <c r="H3551" s="25">
        <v>10</v>
      </c>
      <c r="I3551" s="4">
        <v>34</v>
      </c>
      <c r="J3551" s="4">
        <v>10</v>
      </c>
      <c r="K3551" s="4">
        <v>0</v>
      </c>
      <c r="L3551" s="4">
        <v>9</v>
      </c>
      <c r="M3551" s="4">
        <v>14</v>
      </c>
      <c r="N3551" s="4">
        <v>2</v>
      </c>
      <c r="O3551" s="4">
        <v>4</v>
      </c>
      <c r="P3551" s="4">
        <v>57</v>
      </c>
      <c r="Q3551" s="4">
        <v>20</v>
      </c>
      <c r="R3551" s="4">
        <v>10</v>
      </c>
      <c r="S3551" s="4">
        <v>56</v>
      </c>
      <c r="T3551" s="4">
        <v>53</v>
      </c>
      <c r="U3551" s="4">
        <v>1</v>
      </c>
      <c r="V3551" s="4">
        <v>92</v>
      </c>
      <c r="W3551" s="27">
        <v>109</v>
      </c>
    </row>
    <row r="3552" spans="3:23" ht="25.2" x14ac:dyDescent="0.25">
      <c r="C3552" s="112"/>
      <c r="D3552" s="109"/>
      <c r="E3552" s="9" t="s">
        <v>41</v>
      </c>
      <c r="F3552" s="12"/>
      <c r="G3552" s="8">
        <v>253</v>
      </c>
      <c r="H3552" s="16">
        <v>8</v>
      </c>
      <c r="I3552" s="1">
        <v>31</v>
      </c>
      <c r="J3552" s="1">
        <v>15</v>
      </c>
      <c r="K3552" s="1">
        <v>2</v>
      </c>
      <c r="L3552" s="1">
        <v>17</v>
      </c>
      <c r="M3552" s="1">
        <v>23</v>
      </c>
      <c r="N3552" s="1">
        <v>5</v>
      </c>
      <c r="O3552" s="1">
        <v>5</v>
      </c>
      <c r="P3552" s="1">
        <v>67</v>
      </c>
      <c r="Q3552" s="1">
        <v>26</v>
      </c>
      <c r="R3552" s="1">
        <v>24</v>
      </c>
      <c r="S3552" s="1">
        <v>70</v>
      </c>
      <c r="T3552" s="1">
        <v>56</v>
      </c>
      <c r="U3552" s="1">
        <v>7</v>
      </c>
      <c r="V3552" s="1">
        <v>120</v>
      </c>
      <c r="W3552" s="18">
        <v>126</v>
      </c>
    </row>
    <row r="3553" spans="3:23" x14ac:dyDescent="0.25">
      <c r="C3553" s="112"/>
      <c r="D3553" s="109"/>
      <c r="E3553" s="9" t="s">
        <v>42</v>
      </c>
      <c r="F3553" s="12"/>
      <c r="G3553" s="13">
        <v>11</v>
      </c>
      <c r="H3553" s="24">
        <v>0</v>
      </c>
      <c r="I3553" s="3">
        <v>1</v>
      </c>
      <c r="J3553" s="3">
        <v>0</v>
      </c>
      <c r="K3553" s="3">
        <v>0</v>
      </c>
      <c r="L3553" s="3">
        <v>1</v>
      </c>
      <c r="M3553" s="3">
        <v>3</v>
      </c>
      <c r="N3553" s="3">
        <v>0</v>
      </c>
      <c r="O3553" s="3">
        <v>0</v>
      </c>
      <c r="P3553" s="3">
        <v>2</v>
      </c>
      <c r="Q3553" s="3">
        <v>3</v>
      </c>
      <c r="R3553" s="3">
        <v>1</v>
      </c>
      <c r="S3553" s="3">
        <v>2</v>
      </c>
      <c r="T3553" s="3">
        <v>4</v>
      </c>
      <c r="U3553" s="3">
        <v>0</v>
      </c>
      <c r="V3553" s="3">
        <v>5</v>
      </c>
      <c r="W3553" s="26">
        <v>6</v>
      </c>
    </row>
    <row r="3554" spans="3:23" x14ac:dyDescent="0.25">
      <c r="C3554" s="112"/>
      <c r="D3554" s="109"/>
      <c r="E3554" s="9" t="s">
        <v>43</v>
      </c>
      <c r="F3554" s="12"/>
      <c r="G3554" s="8">
        <v>98</v>
      </c>
      <c r="H3554" s="16">
        <v>1</v>
      </c>
      <c r="I3554" s="1">
        <v>8</v>
      </c>
      <c r="J3554" s="1">
        <v>2</v>
      </c>
      <c r="K3554" s="1">
        <v>2</v>
      </c>
      <c r="L3554" s="1">
        <v>4</v>
      </c>
      <c r="M3554" s="1">
        <v>7</v>
      </c>
      <c r="N3554" s="1">
        <v>1</v>
      </c>
      <c r="O3554" s="1">
        <v>1</v>
      </c>
      <c r="P3554" s="1">
        <v>31</v>
      </c>
      <c r="Q3554" s="1">
        <v>4</v>
      </c>
      <c r="R3554" s="1">
        <v>6</v>
      </c>
      <c r="S3554" s="1">
        <v>26</v>
      </c>
      <c r="T3554" s="1">
        <v>30</v>
      </c>
      <c r="U3554" s="1">
        <v>2</v>
      </c>
      <c r="V3554" s="1">
        <v>40</v>
      </c>
      <c r="W3554" s="18">
        <v>56</v>
      </c>
    </row>
    <row r="3555" spans="3:23" x14ac:dyDescent="0.25">
      <c r="C3555" s="112"/>
      <c r="D3555" s="109"/>
      <c r="E3555" s="9" t="s">
        <v>44</v>
      </c>
      <c r="F3555" s="12"/>
      <c r="G3555" s="13">
        <v>31</v>
      </c>
      <c r="H3555" s="24">
        <v>0</v>
      </c>
      <c r="I3555" s="3">
        <v>2</v>
      </c>
      <c r="J3555" s="3">
        <v>1</v>
      </c>
      <c r="K3555" s="3">
        <v>0</v>
      </c>
      <c r="L3555" s="3">
        <v>2</v>
      </c>
      <c r="M3555" s="3">
        <v>2</v>
      </c>
      <c r="N3555" s="3">
        <v>0</v>
      </c>
      <c r="O3555" s="3">
        <v>0</v>
      </c>
      <c r="P3555" s="3">
        <v>8</v>
      </c>
      <c r="Q3555" s="3">
        <v>0</v>
      </c>
      <c r="R3555" s="3">
        <v>3</v>
      </c>
      <c r="S3555" s="3">
        <v>14</v>
      </c>
      <c r="T3555" s="3">
        <v>5</v>
      </c>
      <c r="U3555" s="3">
        <v>0</v>
      </c>
      <c r="V3555" s="3">
        <v>12</v>
      </c>
      <c r="W3555" s="26">
        <v>19</v>
      </c>
    </row>
    <row r="3556" spans="3:23" ht="25.2" x14ac:dyDescent="0.25">
      <c r="C3556" s="112"/>
      <c r="D3556" s="109"/>
      <c r="E3556" s="9" t="s">
        <v>45</v>
      </c>
      <c r="F3556" s="12"/>
      <c r="G3556" s="13">
        <v>23</v>
      </c>
      <c r="H3556" s="24">
        <v>2</v>
      </c>
      <c r="I3556" s="3">
        <v>0</v>
      </c>
      <c r="J3556" s="3">
        <v>1</v>
      </c>
      <c r="K3556" s="3">
        <v>0</v>
      </c>
      <c r="L3556" s="3">
        <v>0</v>
      </c>
      <c r="M3556" s="3">
        <v>1</v>
      </c>
      <c r="N3556" s="3">
        <v>1</v>
      </c>
      <c r="O3556" s="3">
        <v>0</v>
      </c>
      <c r="P3556" s="3">
        <v>6</v>
      </c>
      <c r="Q3556" s="3">
        <v>1</v>
      </c>
      <c r="R3556" s="3">
        <v>3</v>
      </c>
      <c r="S3556" s="3">
        <v>4</v>
      </c>
      <c r="T3556" s="3">
        <v>5</v>
      </c>
      <c r="U3556" s="3">
        <v>1</v>
      </c>
      <c r="V3556" s="3">
        <v>13</v>
      </c>
      <c r="W3556" s="26">
        <v>9</v>
      </c>
    </row>
    <row r="3557" spans="3:23" x14ac:dyDescent="0.25">
      <c r="C3557" s="112"/>
      <c r="D3557" s="109"/>
      <c r="E3557" s="9" t="s">
        <v>38</v>
      </c>
      <c r="F3557" s="12"/>
      <c r="G3557" s="13">
        <v>14</v>
      </c>
      <c r="H3557" s="24">
        <v>0</v>
      </c>
      <c r="I3557" s="3">
        <v>3</v>
      </c>
      <c r="J3557" s="3">
        <v>3</v>
      </c>
      <c r="K3557" s="3">
        <v>0</v>
      </c>
      <c r="L3557" s="3">
        <v>1</v>
      </c>
      <c r="M3557" s="3">
        <v>1</v>
      </c>
      <c r="N3557" s="3">
        <v>0</v>
      </c>
      <c r="O3557" s="3">
        <v>0</v>
      </c>
      <c r="P3557" s="3">
        <v>3</v>
      </c>
      <c r="Q3557" s="3">
        <v>0</v>
      </c>
      <c r="R3557" s="3">
        <v>0</v>
      </c>
      <c r="S3557" s="3">
        <v>3</v>
      </c>
      <c r="T3557" s="3">
        <v>6</v>
      </c>
      <c r="U3557" s="3">
        <v>0</v>
      </c>
      <c r="V3557" s="3">
        <v>5</v>
      </c>
      <c r="W3557" s="26">
        <v>9</v>
      </c>
    </row>
    <row r="3558" spans="3:23" x14ac:dyDescent="0.25">
      <c r="C3558" s="108" t="s">
        <v>46</v>
      </c>
      <c r="D3558" s="106" t="s">
        <v>21</v>
      </c>
      <c r="E3558" s="10" t="s">
        <v>47</v>
      </c>
      <c r="F3558" s="11"/>
      <c r="G3558" s="14">
        <v>815</v>
      </c>
      <c r="H3558" s="25">
        <v>39</v>
      </c>
      <c r="I3558" s="4">
        <v>85</v>
      </c>
      <c r="J3558" s="4">
        <v>52</v>
      </c>
      <c r="K3558" s="4">
        <v>8</v>
      </c>
      <c r="L3558" s="4">
        <v>51</v>
      </c>
      <c r="M3558" s="4">
        <v>56</v>
      </c>
      <c r="N3558" s="4">
        <v>15</v>
      </c>
      <c r="O3558" s="4">
        <v>13</v>
      </c>
      <c r="P3558" s="4">
        <v>221</v>
      </c>
      <c r="Q3558" s="4">
        <v>83</v>
      </c>
      <c r="R3558" s="4">
        <v>49</v>
      </c>
      <c r="S3558" s="4">
        <v>215</v>
      </c>
      <c r="T3558" s="4">
        <v>235</v>
      </c>
      <c r="U3558" s="4">
        <v>9</v>
      </c>
      <c r="V3558" s="4">
        <v>356</v>
      </c>
      <c r="W3558" s="27">
        <v>450</v>
      </c>
    </row>
    <row r="3559" spans="3:23" ht="25.2" x14ac:dyDescent="0.25">
      <c r="C3559" s="112"/>
      <c r="D3559" s="107"/>
      <c r="E3559" s="9" t="s">
        <v>48</v>
      </c>
      <c r="F3559" s="12"/>
      <c r="G3559" s="8">
        <v>86</v>
      </c>
      <c r="H3559" s="16">
        <v>7</v>
      </c>
      <c r="I3559" s="1">
        <v>15</v>
      </c>
      <c r="J3559" s="1">
        <v>5</v>
      </c>
      <c r="K3559" s="1">
        <v>3</v>
      </c>
      <c r="L3559" s="1">
        <v>4</v>
      </c>
      <c r="M3559" s="1">
        <v>5</v>
      </c>
      <c r="N3559" s="1">
        <v>3</v>
      </c>
      <c r="O3559" s="1">
        <v>2</v>
      </c>
      <c r="P3559" s="1">
        <v>17</v>
      </c>
      <c r="Q3559" s="1">
        <v>4</v>
      </c>
      <c r="R3559" s="1">
        <v>2</v>
      </c>
      <c r="S3559" s="1">
        <v>28</v>
      </c>
      <c r="T3559" s="1">
        <v>20</v>
      </c>
      <c r="U3559" s="1">
        <v>0</v>
      </c>
      <c r="V3559" s="1">
        <v>38</v>
      </c>
      <c r="W3559" s="18">
        <v>48</v>
      </c>
    </row>
    <row r="3560" spans="3:23" x14ac:dyDescent="0.25">
      <c r="C3560" s="112"/>
      <c r="D3560" s="107"/>
      <c r="E3560" s="9" t="s">
        <v>49</v>
      </c>
      <c r="F3560" s="12"/>
      <c r="G3560" s="13">
        <v>46</v>
      </c>
      <c r="H3560" s="24">
        <v>0</v>
      </c>
      <c r="I3560" s="3">
        <v>4</v>
      </c>
      <c r="J3560" s="3">
        <v>1</v>
      </c>
      <c r="K3560" s="3">
        <v>0</v>
      </c>
      <c r="L3560" s="3">
        <v>3</v>
      </c>
      <c r="M3560" s="3">
        <v>3</v>
      </c>
      <c r="N3560" s="3">
        <v>0</v>
      </c>
      <c r="O3560" s="3">
        <v>0</v>
      </c>
      <c r="P3560" s="3">
        <v>8</v>
      </c>
      <c r="Q3560" s="3">
        <v>6</v>
      </c>
      <c r="R3560" s="3">
        <v>1</v>
      </c>
      <c r="S3560" s="3">
        <v>12</v>
      </c>
      <c r="T3560" s="3">
        <v>12</v>
      </c>
      <c r="U3560" s="3">
        <v>2</v>
      </c>
      <c r="V3560" s="3">
        <v>20</v>
      </c>
      <c r="W3560" s="26">
        <v>24</v>
      </c>
    </row>
    <row r="3561" spans="3:23" ht="25.2" x14ac:dyDescent="0.25">
      <c r="C3561" s="112"/>
      <c r="D3561" s="107"/>
      <c r="E3561" s="9" t="s">
        <v>50</v>
      </c>
      <c r="F3561" s="12"/>
      <c r="G3561" s="8">
        <v>95</v>
      </c>
      <c r="H3561" s="16">
        <v>1</v>
      </c>
      <c r="I3561" s="1">
        <v>10</v>
      </c>
      <c r="J3561" s="1">
        <v>4</v>
      </c>
      <c r="K3561" s="1">
        <v>0</v>
      </c>
      <c r="L3561" s="1">
        <v>2</v>
      </c>
      <c r="M3561" s="1">
        <v>4</v>
      </c>
      <c r="N3561" s="1">
        <v>0</v>
      </c>
      <c r="O3561" s="1">
        <v>0</v>
      </c>
      <c r="P3561" s="1">
        <v>22</v>
      </c>
      <c r="Q3561" s="1">
        <v>2</v>
      </c>
      <c r="R3561" s="1">
        <v>6</v>
      </c>
      <c r="S3561" s="1">
        <v>28</v>
      </c>
      <c r="T3561" s="1">
        <v>34</v>
      </c>
      <c r="U3561" s="1">
        <v>1</v>
      </c>
      <c r="V3561" s="1">
        <v>32</v>
      </c>
      <c r="W3561" s="18">
        <v>62</v>
      </c>
    </row>
    <row r="3562" spans="3:23" ht="25.2" x14ac:dyDescent="0.25">
      <c r="C3562" s="112"/>
      <c r="D3562" s="107"/>
      <c r="E3562" s="9" t="s">
        <v>51</v>
      </c>
      <c r="F3562" s="12"/>
      <c r="G3562" s="13">
        <v>30</v>
      </c>
      <c r="H3562" s="24">
        <v>1</v>
      </c>
      <c r="I3562" s="3">
        <v>7</v>
      </c>
      <c r="J3562" s="3">
        <v>1</v>
      </c>
      <c r="K3562" s="3">
        <v>1</v>
      </c>
      <c r="L3562" s="3">
        <v>2</v>
      </c>
      <c r="M3562" s="3">
        <v>2</v>
      </c>
      <c r="N3562" s="3">
        <v>0</v>
      </c>
      <c r="O3562" s="3">
        <v>0</v>
      </c>
      <c r="P3562" s="3">
        <v>9</v>
      </c>
      <c r="Q3562" s="3">
        <v>3</v>
      </c>
      <c r="R3562" s="3">
        <v>1</v>
      </c>
      <c r="S3562" s="3">
        <v>5</v>
      </c>
      <c r="T3562" s="3">
        <v>10</v>
      </c>
      <c r="U3562" s="3">
        <v>1</v>
      </c>
      <c r="V3562" s="3">
        <v>14</v>
      </c>
      <c r="W3562" s="26">
        <v>15</v>
      </c>
    </row>
    <row r="3563" spans="3:23" x14ac:dyDescent="0.25">
      <c r="C3563" s="112"/>
      <c r="D3563" s="107"/>
      <c r="E3563" s="9" t="s">
        <v>52</v>
      </c>
      <c r="F3563" s="12"/>
      <c r="G3563" s="13">
        <v>8</v>
      </c>
      <c r="H3563" s="24">
        <v>0</v>
      </c>
      <c r="I3563" s="3">
        <v>2</v>
      </c>
      <c r="J3563" s="3">
        <v>1</v>
      </c>
      <c r="K3563" s="3">
        <v>0</v>
      </c>
      <c r="L3563" s="3">
        <v>1</v>
      </c>
      <c r="M3563" s="3">
        <v>1</v>
      </c>
      <c r="N3563" s="3">
        <v>1</v>
      </c>
      <c r="O3563" s="3">
        <v>0</v>
      </c>
      <c r="P3563" s="3">
        <v>3</v>
      </c>
      <c r="Q3563" s="3">
        <v>1</v>
      </c>
      <c r="R3563" s="3">
        <v>0</v>
      </c>
      <c r="S3563" s="3">
        <v>1</v>
      </c>
      <c r="T3563" s="3">
        <v>1</v>
      </c>
      <c r="U3563" s="3">
        <v>0</v>
      </c>
      <c r="V3563" s="3">
        <v>6</v>
      </c>
      <c r="W3563" s="26">
        <v>2</v>
      </c>
    </row>
    <row r="3564" spans="3:23" x14ac:dyDescent="0.25">
      <c r="C3564" s="112"/>
      <c r="D3564" s="107"/>
      <c r="E3564" s="9" t="s">
        <v>53</v>
      </c>
      <c r="F3564" s="12"/>
      <c r="G3564" s="13">
        <v>23</v>
      </c>
      <c r="H3564" s="24">
        <v>0</v>
      </c>
      <c r="I3564" s="3">
        <v>0</v>
      </c>
      <c r="J3564" s="3">
        <v>1</v>
      </c>
      <c r="K3564" s="3">
        <v>0</v>
      </c>
      <c r="L3564" s="3">
        <v>1</v>
      </c>
      <c r="M3564" s="3">
        <v>1</v>
      </c>
      <c r="N3564" s="3">
        <v>0</v>
      </c>
      <c r="O3564" s="3">
        <v>0</v>
      </c>
      <c r="P3564" s="3">
        <v>2</v>
      </c>
      <c r="Q3564" s="3">
        <v>1</v>
      </c>
      <c r="R3564" s="3">
        <v>3</v>
      </c>
      <c r="S3564" s="3">
        <v>5</v>
      </c>
      <c r="T3564" s="3">
        <v>11</v>
      </c>
      <c r="U3564" s="3">
        <v>0</v>
      </c>
      <c r="V3564" s="3">
        <v>7</v>
      </c>
      <c r="W3564" s="26">
        <v>16</v>
      </c>
    </row>
    <row r="3565" spans="3:23" x14ac:dyDescent="0.25">
      <c r="C3565" s="112"/>
      <c r="D3565" s="107"/>
      <c r="E3565" s="9" t="s">
        <v>38</v>
      </c>
      <c r="F3565" s="12"/>
      <c r="G3565" s="13">
        <v>1</v>
      </c>
      <c r="H3565" s="24">
        <v>0</v>
      </c>
      <c r="I3565" s="3">
        <v>0</v>
      </c>
      <c r="J3565" s="3">
        <v>0</v>
      </c>
      <c r="K3565" s="3">
        <v>0</v>
      </c>
      <c r="L3565" s="3">
        <v>0</v>
      </c>
      <c r="M3565" s="3">
        <v>0</v>
      </c>
      <c r="N3565" s="3">
        <v>0</v>
      </c>
      <c r="O3565" s="3">
        <v>0</v>
      </c>
      <c r="P3565" s="3">
        <v>0</v>
      </c>
      <c r="Q3565" s="3">
        <v>0</v>
      </c>
      <c r="R3565" s="3">
        <v>0</v>
      </c>
      <c r="S3565" s="3">
        <v>0</v>
      </c>
      <c r="T3565" s="3">
        <v>1</v>
      </c>
      <c r="U3565" s="3">
        <v>0</v>
      </c>
      <c r="V3565" s="3">
        <v>0</v>
      </c>
      <c r="W3565" s="26">
        <v>1</v>
      </c>
    </row>
    <row r="3566" spans="3:23" x14ac:dyDescent="0.25">
      <c r="C3566" s="112"/>
      <c r="D3566" s="107"/>
      <c r="E3566" s="9" t="s">
        <v>54</v>
      </c>
      <c r="F3566" s="12"/>
      <c r="G3566" s="8">
        <v>901</v>
      </c>
      <c r="H3566" s="16">
        <v>46</v>
      </c>
      <c r="I3566" s="1">
        <v>100</v>
      </c>
      <c r="J3566" s="1">
        <v>57</v>
      </c>
      <c r="K3566" s="1">
        <v>11</v>
      </c>
      <c r="L3566" s="1">
        <v>55</v>
      </c>
      <c r="M3566" s="1">
        <v>61</v>
      </c>
      <c r="N3566" s="1">
        <v>18</v>
      </c>
      <c r="O3566" s="1">
        <v>15</v>
      </c>
      <c r="P3566" s="1">
        <v>238</v>
      </c>
      <c r="Q3566" s="1">
        <v>87</v>
      </c>
      <c r="R3566" s="1">
        <v>51</v>
      </c>
      <c r="S3566" s="1">
        <v>243</v>
      </c>
      <c r="T3566" s="1">
        <v>255</v>
      </c>
      <c r="U3566" s="1">
        <v>9</v>
      </c>
      <c r="V3566" s="1">
        <v>394</v>
      </c>
      <c r="W3566" s="18">
        <v>498</v>
      </c>
    </row>
    <row r="3567" spans="3:23" x14ac:dyDescent="0.25">
      <c r="C3567" s="112"/>
      <c r="D3567" s="107"/>
      <c r="E3567" s="9" t="s">
        <v>55</v>
      </c>
      <c r="F3567" s="12"/>
      <c r="G3567" s="8">
        <v>171</v>
      </c>
      <c r="H3567" s="16">
        <v>2</v>
      </c>
      <c r="I3567" s="1">
        <v>21</v>
      </c>
      <c r="J3567" s="1">
        <v>6</v>
      </c>
      <c r="K3567" s="1">
        <v>1</v>
      </c>
      <c r="L3567" s="1">
        <v>7</v>
      </c>
      <c r="M3567" s="1">
        <v>9</v>
      </c>
      <c r="N3567" s="1">
        <v>0</v>
      </c>
      <c r="O3567" s="1">
        <v>0</v>
      </c>
      <c r="P3567" s="1">
        <v>39</v>
      </c>
      <c r="Q3567" s="1">
        <v>11</v>
      </c>
      <c r="R3567" s="1">
        <v>8</v>
      </c>
      <c r="S3567" s="1">
        <v>45</v>
      </c>
      <c r="T3567" s="1">
        <v>56</v>
      </c>
      <c r="U3567" s="1">
        <v>4</v>
      </c>
      <c r="V3567" s="1">
        <v>66</v>
      </c>
      <c r="W3567" s="18">
        <v>101</v>
      </c>
    </row>
    <row r="3568" spans="3:23" x14ac:dyDescent="0.25">
      <c r="C3568" s="108" t="s">
        <v>56</v>
      </c>
      <c r="D3568" s="106" t="s">
        <v>21</v>
      </c>
      <c r="E3568" s="10" t="s">
        <v>57</v>
      </c>
      <c r="F3568" s="11"/>
      <c r="G3568" s="14">
        <v>465</v>
      </c>
      <c r="H3568" s="25">
        <v>21</v>
      </c>
      <c r="I3568" s="4">
        <v>48</v>
      </c>
      <c r="J3568" s="4">
        <v>28</v>
      </c>
      <c r="K3568" s="4">
        <v>6</v>
      </c>
      <c r="L3568" s="4">
        <v>25</v>
      </c>
      <c r="M3568" s="4">
        <v>32</v>
      </c>
      <c r="N3568" s="4">
        <v>7</v>
      </c>
      <c r="O3568" s="4">
        <v>8</v>
      </c>
      <c r="P3568" s="4">
        <v>117</v>
      </c>
      <c r="Q3568" s="4">
        <v>43</v>
      </c>
      <c r="R3568" s="4">
        <v>22</v>
      </c>
      <c r="S3568" s="4">
        <v>134</v>
      </c>
      <c r="T3568" s="4">
        <v>123</v>
      </c>
      <c r="U3568" s="4">
        <v>6</v>
      </c>
      <c r="V3568" s="4">
        <v>202</v>
      </c>
      <c r="W3568" s="27">
        <v>257</v>
      </c>
    </row>
    <row r="3569" spans="2:23" x14ac:dyDescent="0.25">
      <c r="C3569" s="112"/>
      <c r="D3569" s="107"/>
      <c r="E3569" s="9" t="s">
        <v>58</v>
      </c>
      <c r="F3569" s="12"/>
      <c r="G3569" s="8">
        <v>396</v>
      </c>
      <c r="H3569" s="16">
        <v>18</v>
      </c>
      <c r="I3569" s="1">
        <v>54</v>
      </c>
      <c r="J3569" s="1">
        <v>24</v>
      </c>
      <c r="K3569" s="1">
        <v>4</v>
      </c>
      <c r="L3569" s="1">
        <v>26</v>
      </c>
      <c r="M3569" s="1">
        <v>27</v>
      </c>
      <c r="N3569" s="1">
        <v>8</v>
      </c>
      <c r="O3569" s="1">
        <v>3</v>
      </c>
      <c r="P3569" s="1">
        <v>101</v>
      </c>
      <c r="Q3569" s="1">
        <v>35</v>
      </c>
      <c r="R3569" s="1">
        <v>21</v>
      </c>
      <c r="S3569" s="1">
        <v>102</v>
      </c>
      <c r="T3569" s="1">
        <v>126</v>
      </c>
      <c r="U3569" s="1">
        <v>3</v>
      </c>
      <c r="V3569" s="1">
        <v>165</v>
      </c>
      <c r="W3569" s="18">
        <v>228</v>
      </c>
    </row>
    <row r="3570" spans="2:23" x14ac:dyDescent="0.25">
      <c r="C3570" s="112"/>
      <c r="D3570" s="107"/>
      <c r="E3570" s="9" t="s">
        <v>59</v>
      </c>
      <c r="F3570" s="12"/>
      <c r="G3570" s="8">
        <v>90</v>
      </c>
      <c r="H3570" s="16">
        <v>4</v>
      </c>
      <c r="I3570" s="1">
        <v>8</v>
      </c>
      <c r="J3570" s="1">
        <v>4</v>
      </c>
      <c r="K3570" s="1">
        <v>0</v>
      </c>
      <c r="L3570" s="1">
        <v>3</v>
      </c>
      <c r="M3570" s="1">
        <v>3</v>
      </c>
      <c r="N3570" s="1">
        <v>0</v>
      </c>
      <c r="O3570" s="1">
        <v>0</v>
      </c>
      <c r="P3570" s="1">
        <v>16</v>
      </c>
      <c r="Q3570" s="1">
        <v>5</v>
      </c>
      <c r="R3570" s="1">
        <v>7</v>
      </c>
      <c r="S3570" s="1">
        <v>24</v>
      </c>
      <c r="T3570" s="1">
        <v>30</v>
      </c>
      <c r="U3570" s="1">
        <v>3</v>
      </c>
      <c r="V3570" s="1">
        <v>33</v>
      </c>
      <c r="W3570" s="18">
        <v>54</v>
      </c>
    </row>
    <row r="3571" spans="2:23" x14ac:dyDescent="0.25">
      <c r="C3571" s="112"/>
      <c r="D3571" s="107"/>
      <c r="E3571" s="9" t="s">
        <v>60</v>
      </c>
      <c r="F3571" s="12"/>
      <c r="G3571" s="8">
        <v>153</v>
      </c>
      <c r="H3571" s="16">
        <v>5</v>
      </c>
      <c r="I3571" s="1">
        <v>13</v>
      </c>
      <c r="J3571" s="1">
        <v>9</v>
      </c>
      <c r="K3571" s="1">
        <v>2</v>
      </c>
      <c r="L3571" s="1">
        <v>10</v>
      </c>
      <c r="M3571" s="1">
        <v>10</v>
      </c>
      <c r="N3571" s="1">
        <v>4</v>
      </c>
      <c r="O3571" s="1">
        <v>4</v>
      </c>
      <c r="P3571" s="1">
        <v>48</v>
      </c>
      <c r="Q3571" s="1">
        <v>17</v>
      </c>
      <c r="R3571" s="1">
        <v>12</v>
      </c>
      <c r="S3571" s="1">
        <v>34</v>
      </c>
      <c r="T3571" s="1">
        <v>45</v>
      </c>
      <c r="U3571" s="1">
        <v>1</v>
      </c>
      <c r="V3571" s="1">
        <v>73</v>
      </c>
      <c r="W3571" s="18">
        <v>79</v>
      </c>
    </row>
    <row r="3572" spans="2:23" x14ac:dyDescent="0.25">
      <c r="C3572" s="108" t="s">
        <v>61</v>
      </c>
      <c r="D3572" s="106" t="s">
        <v>21</v>
      </c>
      <c r="E3572" s="10" t="s">
        <v>62</v>
      </c>
      <c r="F3572" s="11"/>
      <c r="G3572" s="14">
        <v>205</v>
      </c>
      <c r="H3572" s="25">
        <v>11</v>
      </c>
      <c r="I3572" s="4">
        <v>22</v>
      </c>
      <c r="J3572" s="4">
        <v>13</v>
      </c>
      <c r="K3572" s="4">
        <v>2</v>
      </c>
      <c r="L3572" s="4">
        <v>12</v>
      </c>
      <c r="M3572" s="4">
        <v>22</v>
      </c>
      <c r="N3572" s="4">
        <v>3</v>
      </c>
      <c r="O3572" s="4">
        <v>2</v>
      </c>
      <c r="P3572" s="4">
        <v>53</v>
      </c>
      <c r="Q3572" s="4">
        <v>20</v>
      </c>
      <c r="R3572" s="4">
        <v>13</v>
      </c>
      <c r="S3572" s="4">
        <v>50</v>
      </c>
      <c r="T3572" s="4">
        <v>62</v>
      </c>
      <c r="U3572" s="4">
        <v>2</v>
      </c>
      <c r="V3572" s="4">
        <v>91</v>
      </c>
      <c r="W3572" s="27">
        <v>112</v>
      </c>
    </row>
    <row r="3573" spans="2:23" x14ac:dyDescent="0.25">
      <c r="C3573" s="109"/>
      <c r="D3573" s="107"/>
      <c r="E3573" s="9" t="s">
        <v>63</v>
      </c>
      <c r="F3573" s="12"/>
      <c r="G3573" s="8">
        <v>256</v>
      </c>
      <c r="H3573" s="16">
        <v>13</v>
      </c>
      <c r="I3573" s="1">
        <v>30</v>
      </c>
      <c r="J3573" s="1">
        <v>16</v>
      </c>
      <c r="K3573" s="1">
        <v>3</v>
      </c>
      <c r="L3573" s="1">
        <v>21</v>
      </c>
      <c r="M3573" s="1">
        <v>14</v>
      </c>
      <c r="N3573" s="1">
        <v>8</v>
      </c>
      <c r="O3573" s="1">
        <v>8</v>
      </c>
      <c r="P3573" s="1">
        <v>67</v>
      </c>
      <c r="Q3573" s="1">
        <v>25</v>
      </c>
      <c r="R3573" s="1">
        <v>22</v>
      </c>
      <c r="S3573" s="1">
        <v>68</v>
      </c>
      <c r="T3573" s="1">
        <v>67</v>
      </c>
      <c r="U3573" s="1">
        <v>4</v>
      </c>
      <c r="V3573" s="1">
        <v>117</v>
      </c>
      <c r="W3573" s="18">
        <v>135</v>
      </c>
    </row>
    <row r="3574" spans="2:23" x14ac:dyDescent="0.25">
      <c r="C3574" s="109"/>
      <c r="D3574" s="107"/>
      <c r="E3574" s="9" t="s">
        <v>64</v>
      </c>
      <c r="F3574" s="12"/>
      <c r="G3574" s="8">
        <v>404</v>
      </c>
      <c r="H3574" s="16">
        <v>14</v>
      </c>
      <c r="I3574" s="1">
        <v>44</v>
      </c>
      <c r="J3574" s="1">
        <v>20</v>
      </c>
      <c r="K3574" s="1">
        <v>5</v>
      </c>
      <c r="L3574" s="1">
        <v>16</v>
      </c>
      <c r="M3574" s="1">
        <v>18</v>
      </c>
      <c r="N3574" s="1">
        <v>6</v>
      </c>
      <c r="O3574" s="1">
        <v>3</v>
      </c>
      <c r="P3574" s="1">
        <v>112</v>
      </c>
      <c r="Q3574" s="1">
        <v>28</v>
      </c>
      <c r="R3574" s="1">
        <v>18</v>
      </c>
      <c r="S3574" s="1">
        <v>103</v>
      </c>
      <c r="T3574" s="1">
        <v>129</v>
      </c>
      <c r="U3574" s="1">
        <v>5</v>
      </c>
      <c r="V3574" s="1">
        <v>167</v>
      </c>
      <c r="W3574" s="18">
        <v>232</v>
      </c>
    </row>
    <row r="3575" spans="2:23" x14ac:dyDescent="0.25">
      <c r="C3575" s="113"/>
      <c r="D3575" s="110"/>
      <c r="E3575" s="56" t="s">
        <v>65</v>
      </c>
      <c r="F3575" s="48"/>
      <c r="G3575" s="61">
        <v>239</v>
      </c>
      <c r="H3575" s="65">
        <v>10</v>
      </c>
      <c r="I3575" s="35">
        <v>27</v>
      </c>
      <c r="J3575" s="35">
        <v>16</v>
      </c>
      <c r="K3575" s="35">
        <v>2</v>
      </c>
      <c r="L3575" s="35">
        <v>15</v>
      </c>
      <c r="M3575" s="35">
        <v>18</v>
      </c>
      <c r="N3575" s="35">
        <v>2</v>
      </c>
      <c r="O3575" s="35">
        <v>2</v>
      </c>
      <c r="P3575" s="35">
        <v>50</v>
      </c>
      <c r="Q3575" s="35">
        <v>27</v>
      </c>
      <c r="R3575" s="35">
        <v>9</v>
      </c>
      <c r="S3575" s="35">
        <v>73</v>
      </c>
      <c r="T3575" s="35">
        <v>66</v>
      </c>
      <c r="U3575" s="35">
        <v>2</v>
      </c>
      <c r="V3575" s="35">
        <v>98</v>
      </c>
      <c r="W3575" s="66">
        <v>139</v>
      </c>
    </row>
    <row r="3577" spans="2:23" x14ac:dyDescent="0.25">
      <c r="B3577" s="54" t="str">
        <f xml:space="preserve"> HYPERLINK("#'目次'!B49", "[43]")</f>
        <v>[43]</v>
      </c>
      <c r="C3577" s="42" t="s">
        <v>533</v>
      </c>
    </row>
    <row r="3578" spans="2:23" x14ac:dyDescent="0.25">
      <c r="C3578" s="42" t="s">
        <v>534</v>
      </c>
    </row>
    <row r="3580" spans="2:23" x14ac:dyDescent="0.25">
      <c r="C3580" s="42" t="s">
        <v>14</v>
      </c>
    </row>
    <row r="3581" spans="2:23" ht="37.799999999999997" x14ac:dyDescent="0.25">
      <c r="C3581" s="102"/>
      <c r="D3581" s="103"/>
      <c r="E3581" s="103"/>
      <c r="F3581" s="103"/>
      <c r="G3581" s="53" t="s">
        <v>15</v>
      </c>
      <c r="H3581" s="50" t="s">
        <v>535</v>
      </c>
      <c r="I3581" s="21" t="s">
        <v>536</v>
      </c>
      <c r="J3581" s="21" t="s">
        <v>537</v>
      </c>
      <c r="K3581" s="21" t="s">
        <v>538</v>
      </c>
      <c r="L3581" s="21" t="s">
        <v>539</v>
      </c>
      <c r="M3581" s="21" t="s">
        <v>540</v>
      </c>
      <c r="N3581" s="21" t="s">
        <v>541</v>
      </c>
      <c r="O3581" s="21" t="s">
        <v>542</v>
      </c>
      <c r="P3581" s="21" t="s">
        <v>543</v>
      </c>
      <c r="Q3581" s="21" t="s">
        <v>544</v>
      </c>
      <c r="R3581" s="21" t="s">
        <v>545</v>
      </c>
      <c r="S3581" s="21" t="s">
        <v>546</v>
      </c>
      <c r="T3581" s="21" t="s">
        <v>53</v>
      </c>
      <c r="U3581" s="57" t="s">
        <v>38</v>
      </c>
    </row>
    <row r="3582" spans="2:23" x14ac:dyDescent="0.25">
      <c r="C3582" s="104"/>
      <c r="D3582" s="105"/>
      <c r="E3582" s="105"/>
      <c r="F3582" s="105"/>
      <c r="G3582" s="47"/>
      <c r="H3582" s="60"/>
      <c r="I3582" s="22"/>
      <c r="J3582" s="22"/>
      <c r="K3582" s="22"/>
      <c r="L3582" s="22"/>
      <c r="M3582" s="22"/>
      <c r="N3582" s="22"/>
      <c r="O3582" s="22"/>
      <c r="P3582" s="22"/>
      <c r="Q3582" s="22"/>
      <c r="R3582" s="22"/>
      <c r="S3582" s="22"/>
      <c r="T3582" s="22"/>
      <c r="U3582" s="55"/>
    </row>
    <row r="3583" spans="2:23" x14ac:dyDescent="0.25">
      <c r="C3583" s="52"/>
      <c r="D3583" s="49"/>
      <c r="E3583" s="46" t="s">
        <v>15</v>
      </c>
      <c r="F3583" s="51"/>
      <c r="G3583" s="59">
        <v>618</v>
      </c>
      <c r="H3583" s="31">
        <v>194</v>
      </c>
      <c r="I3583" s="31">
        <v>142</v>
      </c>
      <c r="J3583" s="31">
        <v>76</v>
      </c>
      <c r="K3583" s="31">
        <v>64</v>
      </c>
      <c r="L3583" s="31">
        <v>9</v>
      </c>
      <c r="M3583" s="31">
        <v>36</v>
      </c>
      <c r="N3583" s="31">
        <v>4</v>
      </c>
      <c r="O3583" s="31">
        <v>148</v>
      </c>
      <c r="P3583" s="31">
        <v>103</v>
      </c>
      <c r="Q3583" s="31">
        <v>109</v>
      </c>
      <c r="R3583" s="31">
        <v>22</v>
      </c>
      <c r="S3583" s="31">
        <v>61</v>
      </c>
      <c r="T3583" s="31">
        <v>47</v>
      </c>
      <c r="U3583" s="67">
        <v>5</v>
      </c>
    </row>
    <row r="3584" spans="2:23" x14ac:dyDescent="0.25">
      <c r="C3584" s="111" t="s">
        <v>20</v>
      </c>
      <c r="D3584" s="106" t="s">
        <v>21</v>
      </c>
      <c r="E3584" s="10" t="s">
        <v>22</v>
      </c>
      <c r="F3584" s="11"/>
      <c r="G3584" s="14">
        <v>322</v>
      </c>
      <c r="H3584" s="25">
        <v>127</v>
      </c>
      <c r="I3584" s="4">
        <v>83</v>
      </c>
      <c r="J3584" s="4">
        <v>41</v>
      </c>
      <c r="K3584" s="4">
        <v>36</v>
      </c>
      <c r="L3584" s="4">
        <v>7</v>
      </c>
      <c r="M3584" s="4">
        <v>11</v>
      </c>
      <c r="N3584" s="4">
        <v>4</v>
      </c>
      <c r="O3584" s="4">
        <v>84</v>
      </c>
      <c r="P3584" s="4">
        <v>63</v>
      </c>
      <c r="Q3584" s="4">
        <v>42</v>
      </c>
      <c r="R3584" s="4">
        <v>13</v>
      </c>
      <c r="S3584" s="4">
        <v>25</v>
      </c>
      <c r="T3584" s="4">
        <v>18</v>
      </c>
      <c r="U3584" s="27">
        <v>3</v>
      </c>
    </row>
    <row r="3585" spans="3:21" x14ac:dyDescent="0.25">
      <c r="C3585" s="112"/>
      <c r="D3585" s="107"/>
      <c r="E3585" s="9" t="s">
        <v>23</v>
      </c>
      <c r="F3585" s="12"/>
      <c r="G3585" s="8">
        <v>296</v>
      </c>
      <c r="H3585" s="16">
        <v>67</v>
      </c>
      <c r="I3585" s="1">
        <v>59</v>
      </c>
      <c r="J3585" s="1">
        <v>35</v>
      </c>
      <c r="K3585" s="1">
        <v>28</v>
      </c>
      <c r="L3585" s="1">
        <v>2</v>
      </c>
      <c r="M3585" s="1">
        <v>25</v>
      </c>
      <c r="N3585" s="1">
        <v>0</v>
      </c>
      <c r="O3585" s="1">
        <v>64</v>
      </c>
      <c r="P3585" s="1">
        <v>40</v>
      </c>
      <c r="Q3585" s="1">
        <v>67</v>
      </c>
      <c r="R3585" s="1">
        <v>9</v>
      </c>
      <c r="S3585" s="1">
        <v>36</v>
      </c>
      <c r="T3585" s="1">
        <v>29</v>
      </c>
      <c r="U3585" s="18">
        <v>2</v>
      </c>
    </row>
    <row r="3586" spans="3:21" x14ac:dyDescent="0.25">
      <c r="C3586" s="108" t="s">
        <v>24</v>
      </c>
      <c r="D3586" s="108" t="s">
        <v>25</v>
      </c>
      <c r="E3586" s="10" t="s">
        <v>26</v>
      </c>
      <c r="F3586" s="11"/>
      <c r="G3586" s="14">
        <v>153</v>
      </c>
      <c r="H3586" s="25">
        <v>50</v>
      </c>
      <c r="I3586" s="4">
        <v>34</v>
      </c>
      <c r="J3586" s="4">
        <v>23</v>
      </c>
      <c r="K3586" s="4">
        <v>13</v>
      </c>
      <c r="L3586" s="4">
        <v>0</v>
      </c>
      <c r="M3586" s="4">
        <v>4</v>
      </c>
      <c r="N3586" s="4">
        <v>1</v>
      </c>
      <c r="O3586" s="4">
        <v>22</v>
      </c>
      <c r="P3586" s="4">
        <v>41</v>
      </c>
      <c r="Q3586" s="4">
        <v>22</v>
      </c>
      <c r="R3586" s="4">
        <v>4</v>
      </c>
      <c r="S3586" s="4">
        <v>21</v>
      </c>
      <c r="T3586" s="4">
        <v>13</v>
      </c>
      <c r="U3586" s="27">
        <v>0</v>
      </c>
    </row>
    <row r="3587" spans="3:21" x14ac:dyDescent="0.25">
      <c r="C3587" s="112"/>
      <c r="D3587" s="109"/>
      <c r="E3587" s="9" t="s">
        <v>27</v>
      </c>
      <c r="F3587" s="12"/>
      <c r="G3587" s="8">
        <v>156</v>
      </c>
      <c r="H3587" s="16">
        <v>51</v>
      </c>
      <c r="I3587" s="1">
        <v>32</v>
      </c>
      <c r="J3587" s="1">
        <v>15</v>
      </c>
      <c r="K3587" s="1">
        <v>15</v>
      </c>
      <c r="L3587" s="1">
        <v>4</v>
      </c>
      <c r="M3587" s="1">
        <v>15</v>
      </c>
      <c r="N3587" s="1">
        <v>3</v>
      </c>
      <c r="O3587" s="1">
        <v>40</v>
      </c>
      <c r="P3587" s="1">
        <v>26</v>
      </c>
      <c r="Q3587" s="1">
        <v>21</v>
      </c>
      <c r="R3587" s="1">
        <v>4</v>
      </c>
      <c r="S3587" s="1">
        <v>15</v>
      </c>
      <c r="T3587" s="1">
        <v>12</v>
      </c>
      <c r="U3587" s="18">
        <v>1</v>
      </c>
    </row>
    <row r="3588" spans="3:21" x14ac:dyDescent="0.25">
      <c r="C3588" s="112"/>
      <c r="D3588" s="109"/>
      <c r="E3588" s="9" t="s">
        <v>28</v>
      </c>
      <c r="F3588" s="12"/>
      <c r="G3588" s="8">
        <v>135</v>
      </c>
      <c r="H3588" s="16">
        <v>35</v>
      </c>
      <c r="I3588" s="1">
        <v>37</v>
      </c>
      <c r="J3588" s="1">
        <v>17</v>
      </c>
      <c r="K3588" s="1">
        <v>16</v>
      </c>
      <c r="L3588" s="1">
        <v>1</v>
      </c>
      <c r="M3588" s="1">
        <v>9</v>
      </c>
      <c r="N3588" s="1">
        <v>0</v>
      </c>
      <c r="O3588" s="1">
        <v>43</v>
      </c>
      <c r="P3588" s="1">
        <v>19</v>
      </c>
      <c r="Q3588" s="1">
        <v>27</v>
      </c>
      <c r="R3588" s="1">
        <v>5</v>
      </c>
      <c r="S3588" s="1">
        <v>10</v>
      </c>
      <c r="T3588" s="1">
        <v>6</v>
      </c>
      <c r="U3588" s="18">
        <v>2</v>
      </c>
    </row>
    <row r="3589" spans="3:21" x14ac:dyDescent="0.25">
      <c r="C3589" s="112"/>
      <c r="D3589" s="109"/>
      <c r="E3589" s="9" t="s">
        <v>29</v>
      </c>
      <c r="F3589" s="12"/>
      <c r="G3589" s="8">
        <v>108</v>
      </c>
      <c r="H3589" s="16">
        <v>39</v>
      </c>
      <c r="I3589" s="1">
        <v>28</v>
      </c>
      <c r="J3589" s="1">
        <v>16</v>
      </c>
      <c r="K3589" s="1">
        <v>16</v>
      </c>
      <c r="L3589" s="1">
        <v>3</v>
      </c>
      <c r="M3589" s="1">
        <v>2</v>
      </c>
      <c r="N3589" s="1">
        <v>0</v>
      </c>
      <c r="O3589" s="1">
        <v>27</v>
      </c>
      <c r="P3589" s="1">
        <v>9</v>
      </c>
      <c r="Q3589" s="1">
        <v>21</v>
      </c>
      <c r="R3589" s="1">
        <v>8</v>
      </c>
      <c r="S3589" s="1">
        <v>9</v>
      </c>
      <c r="T3589" s="1">
        <v>7</v>
      </c>
      <c r="U3589" s="18">
        <v>1</v>
      </c>
    </row>
    <row r="3590" spans="3:21" x14ac:dyDescent="0.25">
      <c r="C3590" s="112"/>
      <c r="D3590" s="109"/>
      <c r="E3590" s="9" t="s">
        <v>30</v>
      </c>
      <c r="F3590" s="12"/>
      <c r="G3590" s="8">
        <v>66</v>
      </c>
      <c r="H3590" s="16">
        <v>19</v>
      </c>
      <c r="I3590" s="1">
        <v>11</v>
      </c>
      <c r="J3590" s="1">
        <v>5</v>
      </c>
      <c r="K3590" s="1">
        <v>4</v>
      </c>
      <c r="L3590" s="1">
        <v>1</v>
      </c>
      <c r="M3590" s="1">
        <v>6</v>
      </c>
      <c r="N3590" s="1">
        <v>0</v>
      </c>
      <c r="O3590" s="1">
        <v>16</v>
      </c>
      <c r="P3590" s="1">
        <v>8</v>
      </c>
      <c r="Q3590" s="1">
        <v>18</v>
      </c>
      <c r="R3590" s="1">
        <v>1</v>
      </c>
      <c r="S3590" s="1">
        <v>6</v>
      </c>
      <c r="T3590" s="1">
        <v>9</v>
      </c>
      <c r="U3590" s="18">
        <v>1</v>
      </c>
    </row>
    <row r="3591" spans="3:21" x14ac:dyDescent="0.25">
      <c r="C3591" s="112"/>
      <c r="D3591" s="109"/>
      <c r="E3591" s="9" t="s">
        <v>31</v>
      </c>
      <c r="F3591" s="12"/>
      <c r="G3591" s="8">
        <v>465</v>
      </c>
      <c r="H3591" s="16">
        <v>144</v>
      </c>
      <c r="I3591" s="1">
        <v>108</v>
      </c>
      <c r="J3591" s="1">
        <v>53</v>
      </c>
      <c r="K3591" s="1">
        <v>51</v>
      </c>
      <c r="L3591" s="1">
        <v>9</v>
      </c>
      <c r="M3591" s="1">
        <v>32</v>
      </c>
      <c r="N3591" s="1">
        <v>3</v>
      </c>
      <c r="O3591" s="1">
        <v>126</v>
      </c>
      <c r="P3591" s="1">
        <v>62</v>
      </c>
      <c r="Q3591" s="1">
        <v>87</v>
      </c>
      <c r="R3591" s="1">
        <v>18</v>
      </c>
      <c r="S3591" s="1">
        <v>40</v>
      </c>
      <c r="T3591" s="1">
        <v>34</v>
      </c>
      <c r="U3591" s="18">
        <v>5</v>
      </c>
    </row>
    <row r="3592" spans="3:21" x14ac:dyDescent="0.25">
      <c r="C3592" s="112"/>
      <c r="D3592" s="109"/>
      <c r="E3592" s="9" t="s">
        <v>32</v>
      </c>
      <c r="F3592" s="12"/>
      <c r="G3592" s="8">
        <v>174</v>
      </c>
      <c r="H3592" s="16">
        <v>58</v>
      </c>
      <c r="I3592" s="1">
        <v>39</v>
      </c>
      <c r="J3592" s="1">
        <v>21</v>
      </c>
      <c r="K3592" s="1">
        <v>20</v>
      </c>
      <c r="L3592" s="1">
        <v>4</v>
      </c>
      <c r="M3592" s="1">
        <v>8</v>
      </c>
      <c r="N3592" s="1">
        <v>0</v>
      </c>
      <c r="O3592" s="1">
        <v>43</v>
      </c>
      <c r="P3592" s="1">
        <v>17</v>
      </c>
      <c r="Q3592" s="1">
        <v>39</v>
      </c>
      <c r="R3592" s="1">
        <v>9</v>
      </c>
      <c r="S3592" s="1">
        <v>15</v>
      </c>
      <c r="T3592" s="1">
        <v>16</v>
      </c>
      <c r="U3592" s="18">
        <v>2</v>
      </c>
    </row>
    <row r="3593" spans="3:21" x14ac:dyDescent="0.25">
      <c r="C3593" s="112"/>
      <c r="D3593" s="108" t="s">
        <v>22</v>
      </c>
      <c r="E3593" s="10" t="s">
        <v>26</v>
      </c>
      <c r="F3593" s="11"/>
      <c r="G3593" s="14">
        <v>67</v>
      </c>
      <c r="H3593" s="25">
        <v>24</v>
      </c>
      <c r="I3593" s="4">
        <v>16</v>
      </c>
      <c r="J3593" s="4">
        <v>11</v>
      </c>
      <c r="K3593" s="4">
        <v>4</v>
      </c>
      <c r="L3593" s="4">
        <v>0</v>
      </c>
      <c r="M3593" s="4">
        <v>1</v>
      </c>
      <c r="N3593" s="4">
        <v>1</v>
      </c>
      <c r="O3593" s="4">
        <v>15</v>
      </c>
      <c r="P3593" s="4">
        <v>20</v>
      </c>
      <c r="Q3593" s="4">
        <v>5</v>
      </c>
      <c r="R3593" s="4">
        <v>2</v>
      </c>
      <c r="S3593" s="4">
        <v>6</v>
      </c>
      <c r="T3593" s="4">
        <v>4</v>
      </c>
      <c r="U3593" s="27">
        <v>0</v>
      </c>
    </row>
    <row r="3594" spans="3:21" x14ac:dyDescent="0.25">
      <c r="C3594" s="112"/>
      <c r="D3594" s="109"/>
      <c r="E3594" s="9" t="s">
        <v>27</v>
      </c>
      <c r="F3594" s="12"/>
      <c r="G3594" s="8">
        <v>107</v>
      </c>
      <c r="H3594" s="16">
        <v>41</v>
      </c>
      <c r="I3594" s="1">
        <v>25</v>
      </c>
      <c r="J3594" s="1">
        <v>12</v>
      </c>
      <c r="K3594" s="1">
        <v>14</v>
      </c>
      <c r="L3594" s="1">
        <v>4</v>
      </c>
      <c r="M3594" s="1">
        <v>7</v>
      </c>
      <c r="N3594" s="1">
        <v>3</v>
      </c>
      <c r="O3594" s="1">
        <v>24</v>
      </c>
      <c r="P3594" s="1">
        <v>21</v>
      </c>
      <c r="Q3594" s="1">
        <v>12</v>
      </c>
      <c r="R3594" s="1">
        <v>4</v>
      </c>
      <c r="S3594" s="1">
        <v>10</v>
      </c>
      <c r="T3594" s="1">
        <v>4</v>
      </c>
      <c r="U3594" s="18">
        <v>1</v>
      </c>
    </row>
    <row r="3595" spans="3:21" x14ac:dyDescent="0.25">
      <c r="C3595" s="112"/>
      <c r="D3595" s="109"/>
      <c r="E3595" s="9" t="s">
        <v>28</v>
      </c>
      <c r="F3595" s="12"/>
      <c r="G3595" s="8">
        <v>62</v>
      </c>
      <c r="H3595" s="16">
        <v>22</v>
      </c>
      <c r="I3595" s="1">
        <v>21</v>
      </c>
      <c r="J3595" s="1">
        <v>9</v>
      </c>
      <c r="K3595" s="1">
        <v>7</v>
      </c>
      <c r="L3595" s="1">
        <v>0</v>
      </c>
      <c r="M3595" s="1">
        <v>2</v>
      </c>
      <c r="N3595" s="1">
        <v>0</v>
      </c>
      <c r="O3595" s="1">
        <v>25</v>
      </c>
      <c r="P3595" s="1">
        <v>12</v>
      </c>
      <c r="Q3595" s="1">
        <v>9</v>
      </c>
      <c r="R3595" s="1">
        <v>2</v>
      </c>
      <c r="S3595" s="1">
        <v>3</v>
      </c>
      <c r="T3595" s="1">
        <v>2</v>
      </c>
      <c r="U3595" s="18">
        <v>0</v>
      </c>
    </row>
    <row r="3596" spans="3:21" x14ac:dyDescent="0.25">
      <c r="C3596" s="112"/>
      <c r="D3596" s="109"/>
      <c r="E3596" s="9" t="s">
        <v>29</v>
      </c>
      <c r="F3596" s="12"/>
      <c r="G3596" s="8">
        <v>51</v>
      </c>
      <c r="H3596" s="16">
        <v>25</v>
      </c>
      <c r="I3596" s="1">
        <v>13</v>
      </c>
      <c r="J3596" s="1">
        <v>7</v>
      </c>
      <c r="K3596" s="1">
        <v>8</v>
      </c>
      <c r="L3596" s="1">
        <v>2</v>
      </c>
      <c r="M3596" s="1">
        <v>0</v>
      </c>
      <c r="N3596" s="1">
        <v>0</v>
      </c>
      <c r="O3596" s="1">
        <v>12</v>
      </c>
      <c r="P3596" s="1">
        <v>8</v>
      </c>
      <c r="Q3596" s="1">
        <v>6</v>
      </c>
      <c r="R3596" s="1">
        <v>5</v>
      </c>
      <c r="S3596" s="1">
        <v>4</v>
      </c>
      <c r="T3596" s="1">
        <v>3</v>
      </c>
      <c r="U3596" s="18">
        <v>1</v>
      </c>
    </row>
    <row r="3597" spans="3:21" x14ac:dyDescent="0.25">
      <c r="C3597" s="112"/>
      <c r="D3597" s="109"/>
      <c r="E3597" s="9" t="s">
        <v>30</v>
      </c>
      <c r="F3597" s="12"/>
      <c r="G3597" s="13">
        <v>35</v>
      </c>
      <c r="H3597" s="24">
        <v>15</v>
      </c>
      <c r="I3597" s="3">
        <v>8</v>
      </c>
      <c r="J3597" s="3">
        <v>2</v>
      </c>
      <c r="K3597" s="3">
        <v>3</v>
      </c>
      <c r="L3597" s="3">
        <v>1</v>
      </c>
      <c r="M3597" s="3">
        <v>1</v>
      </c>
      <c r="N3597" s="3">
        <v>0</v>
      </c>
      <c r="O3597" s="3">
        <v>8</v>
      </c>
      <c r="P3597" s="3">
        <v>2</v>
      </c>
      <c r="Q3597" s="3">
        <v>10</v>
      </c>
      <c r="R3597" s="3">
        <v>0</v>
      </c>
      <c r="S3597" s="3">
        <v>2</v>
      </c>
      <c r="T3597" s="3">
        <v>5</v>
      </c>
      <c r="U3597" s="26">
        <v>1</v>
      </c>
    </row>
    <row r="3598" spans="3:21" x14ac:dyDescent="0.25">
      <c r="C3598" s="112"/>
      <c r="D3598" s="109"/>
      <c r="E3598" s="9" t="s">
        <v>31</v>
      </c>
      <c r="F3598" s="12"/>
      <c r="G3598" s="8">
        <v>255</v>
      </c>
      <c r="H3598" s="16">
        <v>103</v>
      </c>
      <c r="I3598" s="1">
        <v>67</v>
      </c>
      <c r="J3598" s="1">
        <v>30</v>
      </c>
      <c r="K3598" s="1">
        <v>32</v>
      </c>
      <c r="L3598" s="1">
        <v>7</v>
      </c>
      <c r="M3598" s="1">
        <v>10</v>
      </c>
      <c r="N3598" s="1">
        <v>3</v>
      </c>
      <c r="O3598" s="1">
        <v>69</v>
      </c>
      <c r="P3598" s="1">
        <v>43</v>
      </c>
      <c r="Q3598" s="1">
        <v>37</v>
      </c>
      <c r="R3598" s="1">
        <v>11</v>
      </c>
      <c r="S3598" s="1">
        <v>19</v>
      </c>
      <c r="T3598" s="1">
        <v>14</v>
      </c>
      <c r="U3598" s="18">
        <v>3</v>
      </c>
    </row>
    <row r="3599" spans="3:21" x14ac:dyDescent="0.25">
      <c r="C3599" s="112"/>
      <c r="D3599" s="109"/>
      <c r="E3599" s="9" t="s">
        <v>32</v>
      </c>
      <c r="F3599" s="12"/>
      <c r="G3599" s="8">
        <v>86</v>
      </c>
      <c r="H3599" s="16">
        <v>40</v>
      </c>
      <c r="I3599" s="1">
        <v>21</v>
      </c>
      <c r="J3599" s="1">
        <v>9</v>
      </c>
      <c r="K3599" s="1">
        <v>11</v>
      </c>
      <c r="L3599" s="1">
        <v>3</v>
      </c>
      <c r="M3599" s="1">
        <v>1</v>
      </c>
      <c r="N3599" s="1">
        <v>0</v>
      </c>
      <c r="O3599" s="1">
        <v>20</v>
      </c>
      <c r="P3599" s="1">
        <v>10</v>
      </c>
      <c r="Q3599" s="1">
        <v>16</v>
      </c>
      <c r="R3599" s="1">
        <v>5</v>
      </c>
      <c r="S3599" s="1">
        <v>6</v>
      </c>
      <c r="T3599" s="1">
        <v>8</v>
      </c>
      <c r="U3599" s="18">
        <v>2</v>
      </c>
    </row>
    <row r="3600" spans="3:21" x14ac:dyDescent="0.25">
      <c r="C3600" s="112"/>
      <c r="D3600" s="108" t="s">
        <v>23</v>
      </c>
      <c r="E3600" s="10" t="s">
        <v>26</v>
      </c>
      <c r="F3600" s="11"/>
      <c r="G3600" s="14">
        <v>86</v>
      </c>
      <c r="H3600" s="25">
        <v>26</v>
      </c>
      <c r="I3600" s="4">
        <v>18</v>
      </c>
      <c r="J3600" s="4">
        <v>12</v>
      </c>
      <c r="K3600" s="4">
        <v>9</v>
      </c>
      <c r="L3600" s="4">
        <v>0</v>
      </c>
      <c r="M3600" s="4">
        <v>3</v>
      </c>
      <c r="N3600" s="4">
        <v>0</v>
      </c>
      <c r="O3600" s="4">
        <v>7</v>
      </c>
      <c r="P3600" s="4">
        <v>21</v>
      </c>
      <c r="Q3600" s="4">
        <v>17</v>
      </c>
      <c r="R3600" s="4">
        <v>2</v>
      </c>
      <c r="S3600" s="4">
        <v>15</v>
      </c>
      <c r="T3600" s="4">
        <v>9</v>
      </c>
      <c r="U3600" s="27">
        <v>0</v>
      </c>
    </row>
    <row r="3601" spans="3:21" x14ac:dyDescent="0.25">
      <c r="C3601" s="112"/>
      <c r="D3601" s="109"/>
      <c r="E3601" s="9" t="s">
        <v>27</v>
      </c>
      <c r="F3601" s="12"/>
      <c r="G3601" s="13">
        <v>49</v>
      </c>
      <c r="H3601" s="24">
        <v>10</v>
      </c>
      <c r="I3601" s="3">
        <v>7</v>
      </c>
      <c r="J3601" s="3">
        <v>3</v>
      </c>
      <c r="K3601" s="3">
        <v>1</v>
      </c>
      <c r="L3601" s="3">
        <v>0</v>
      </c>
      <c r="M3601" s="3">
        <v>8</v>
      </c>
      <c r="N3601" s="3">
        <v>0</v>
      </c>
      <c r="O3601" s="3">
        <v>16</v>
      </c>
      <c r="P3601" s="3">
        <v>5</v>
      </c>
      <c r="Q3601" s="3">
        <v>9</v>
      </c>
      <c r="R3601" s="3">
        <v>0</v>
      </c>
      <c r="S3601" s="3">
        <v>5</v>
      </c>
      <c r="T3601" s="3">
        <v>8</v>
      </c>
      <c r="U3601" s="26">
        <v>0</v>
      </c>
    </row>
    <row r="3602" spans="3:21" x14ac:dyDescent="0.25">
      <c r="C3602" s="112"/>
      <c r="D3602" s="109"/>
      <c r="E3602" s="9" t="s">
        <v>28</v>
      </c>
      <c r="F3602" s="12"/>
      <c r="G3602" s="8">
        <v>73</v>
      </c>
      <c r="H3602" s="16">
        <v>13</v>
      </c>
      <c r="I3602" s="1">
        <v>16</v>
      </c>
      <c r="J3602" s="1">
        <v>8</v>
      </c>
      <c r="K3602" s="1">
        <v>9</v>
      </c>
      <c r="L3602" s="1">
        <v>1</v>
      </c>
      <c r="M3602" s="1">
        <v>7</v>
      </c>
      <c r="N3602" s="1">
        <v>0</v>
      </c>
      <c r="O3602" s="1">
        <v>18</v>
      </c>
      <c r="P3602" s="1">
        <v>7</v>
      </c>
      <c r="Q3602" s="1">
        <v>18</v>
      </c>
      <c r="R3602" s="1">
        <v>3</v>
      </c>
      <c r="S3602" s="1">
        <v>7</v>
      </c>
      <c r="T3602" s="1">
        <v>4</v>
      </c>
      <c r="U3602" s="18">
        <v>2</v>
      </c>
    </row>
    <row r="3603" spans="3:21" x14ac:dyDescent="0.25">
      <c r="C3603" s="112"/>
      <c r="D3603" s="109"/>
      <c r="E3603" s="9" t="s">
        <v>29</v>
      </c>
      <c r="F3603" s="12"/>
      <c r="G3603" s="8">
        <v>57</v>
      </c>
      <c r="H3603" s="16">
        <v>14</v>
      </c>
      <c r="I3603" s="1">
        <v>15</v>
      </c>
      <c r="J3603" s="1">
        <v>9</v>
      </c>
      <c r="K3603" s="1">
        <v>8</v>
      </c>
      <c r="L3603" s="1">
        <v>1</v>
      </c>
      <c r="M3603" s="1">
        <v>2</v>
      </c>
      <c r="N3603" s="1">
        <v>0</v>
      </c>
      <c r="O3603" s="1">
        <v>15</v>
      </c>
      <c r="P3603" s="1">
        <v>1</v>
      </c>
      <c r="Q3603" s="1">
        <v>15</v>
      </c>
      <c r="R3603" s="1">
        <v>3</v>
      </c>
      <c r="S3603" s="1">
        <v>5</v>
      </c>
      <c r="T3603" s="1">
        <v>4</v>
      </c>
      <c r="U3603" s="18">
        <v>0</v>
      </c>
    </row>
    <row r="3604" spans="3:21" x14ac:dyDescent="0.25">
      <c r="C3604" s="112"/>
      <c r="D3604" s="109"/>
      <c r="E3604" s="9" t="s">
        <v>30</v>
      </c>
      <c r="F3604" s="12"/>
      <c r="G3604" s="13">
        <v>31</v>
      </c>
      <c r="H3604" s="24">
        <v>4</v>
      </c>
      <c r="I3604" s="3">
        <v>3</v>
      </c>
      <c r="J3604" s="3">
        <v>3</v>
      </c>
      <c r="K3604" s="3">
        <v>1</v>
      </c>
      <c r="L3604" s="3">
        <v>0</v>
      </c>
      <c r="M3604" s="3">
        <v>5</v>
      </c>
      <c r="N3604" s="3">
        <v>0</v>
      </c>
      <c r="O3604" s="3">
        <v>8</v>
      </c>
      <c r="P3604" s="3">
        <v>6</v>
      </c>
      <c r="Q3604" s="3">
        <v>8</v>
      </c>
      <c r="R3604" s="3">
        <v>1</v>
      </c>
      <c r="S3604" s="3">
        <v>4</v>
      </c>
      <c r="T3604" s="3">
        <v>4</v>
      </c>
      <c r="U3604" s="26">
        <v>0</v>
      </c>
    </row>
    <row r="3605" spans="3:21" x14ac:dyDescent="0.25">
      <c r="C3605" s="112"/>
      <c r="D3605" s="109"/>
      <c r="E3605" s="9" t="s">
        <v>31</v>
      </c>
      <c r="F3605" s="12"/>
      <c r="G3605" s="8">
        <v>210</v>
      </c>
      <c r="H3605" s="16">
        <v>41</v>
      </c>
      <c r="I3605" s="1">
        <v>41</v>
      </c>
      <c r="J3605" s="1">
        <v>23</v>
      </c>
      <c r="K3605" s="1">
        <v>19</v>
      </c>
      <c r="L3605" s="1">
        <v>2</v>
      </c>
      <c r="M3605" s="1">
        <v>22</v>
      </c>
      <c r="N3605" s="1">
        <v>0</v>
      </c>
      <c r="O3605" s="1">
        <v>57</v>
      </c>
      <c r="P3605" s="1">
        <v>19</v>
      </c>
      <c r="Q3605" s="1">
        <v>50</v>
      </c>
      <c r="R3605" s="1">
        <v>7</v>
      </c>
      <c r="S3605" s="1">
        <v>21</v>
      </c>
      <c r="T3605" s="1">
        <v>20</v>
      </c>
      <c r="U3605" s="18">
        <v>2</v>
      </c>
    </row>
    <row r="3606" spans="3:21" x14ac:dyDescent="0.25">
      <c r="C3606" s="112"/>
      <c r="D3606" s="109"/>
      <c r="E3606" s="9" t="s">
        <v>32</v>
      </c>
      <c r="F3606" s="12"/>
      <c r="G3606" s="8">
        <v>88</v>
      </c>
      <c r="H3606" s="16">
        <v>18</v>
      </c>
      <c r="I3606" s="1">
        <v>18</v>
      </c>
      <c r="J3606" s="1">
        <v>12</v>
      </c>
      <c r="K3606" s="1">
        <v>9</v>
      </c>
      <c r="L3606" s="1">
        <v>1</v>
      </c>
      <c r="M3606" s="1">
        <v>7</v>
      </c>
      <c r="N3606" s="1">
        <v>0</v>
      </c>
      <c r="O3606" s="1">
        <v>23</v>
      </c>
      <c r="P3606" s="1">
        <v>7</v>
      </c>
      <c r="Q3606" s="1">
        <v>23</v>
      </c>
      <c r="R3606" s="1">
        <v>4</v>
      </c>
      <c r="S3606" s="1">
        <v>9</v>
      </c>
      <c r="T3606" s="1">
        <v>8</v>
      </c>
      <c r="U3606" s="18">
        <v>0</v>
      </c>
    </row>
    <row r="3607" spans="3:21" ht="25.2" x14ac:dyDescent="0.25">
      <c r="C3607" s="108" t="s">
        <v>33</v>
      </c>
      <c r="D3607" s="108" t="s">
        <v>25</v>
      </c>
      <c r="E3607" s="10" t="s">
        <v>34</v>
      </c>
      <c r="F3607" s="11"/>
      <c r="G3607" s="14">
        <v>52</v>
      </c>
      <c r="H3607" s="25">
        <v>19</v>
      </c>
      <c r="I3607" s="4">
        <v>16</v>
      </c>
      <c r="J3607" s="4">
        <v>10</v>
      </c>
      <c r="K3607" s="4">
        <v>6</v>
      </c>
      <c r="L3607" s="4">
        <v>2</v>
      </c>
      <c r="M3607" s="4">
        <v>3</v>
      </c>
      <c r="N3607" s="4">
        <v>1</v>
      </c>
      <c r="O3607" s="4">
        <v>12</v>
      </c>
      <c r="P3607" s="4">
        <v>9</v>
      </c>
      <c r="Q3607" s="4">
        <v>13</v>
      </c>
      <c r="R3607" s="4">
        <v>3</v>
      </c>
      <c r="S3607" s="4">
        <v>5</v>
      </c>
      <c r="T3607" s="4">
        <v>4</v>
      </c>
      <c r="U3607" s="27">
        <v>1</v>
      </c>
    </row>
    <row r="3608" spans="3:21" ht="25.2" x14ac:dyDescent="0.25">
      <c r="C3608" s="112"/>
      <c r="D3608" s="109"/>
      <c r="E3608" s="9" t="s">
        <v>35</v>
      </c>
      <c r="F3608" s="12"/>
      <c r="G3608" s="8">
        <v>337</v>
      </c>
      <c r="H3608" s="16">
        <v>100</v>
      </c>
      <c r="I3608" s="1">
        <v>84</v>
      </c>
      <c r="J3608" s="1">
        <v>35</v>
      </c>
      <c r="K3608" s="1">
        <v>29</v>
      </c>
      <c r="L3608" s="1">
        <v>4</v>
      </c>
      <c r="M3608" s="1">
        <v>25</v>
      </c>
      <c r="N3608" s="1">
        <v>2</v>
      </c>
      <c r="O3608" s="1">
        <v>85</v>
      </c>
      <c r="P3608" s="1">
        <v>61</v>
      </c>
      <c r="Q3608" s="1">
        <v>46</v>
      </c>
      <c r="R3608" s="1">
        <v>9</v>
      </c>
      <c r="S3608" s="1">
        <v>19</v>
      </c>
      <c r="T3608" s="1">
        <v>18</v>
      </c>
      <c r="U3608" s="18">
        <v>3</v>
      </c>
    </row>
    <row r="3609" spans="3:21" ht="25.2" x14ac:dyDescent="0.25">
      <c r="C3609" s="112"/>
      <c r="D3609" s="109"/>
      <c r="E3609" s="9" t="s">
        <v>36</v>
      </c>
      <c r="F3609" s="12"/>
      <c r="G3609" s="8">
        <v>124</v>
      </c>
      <c r="H3609" s="16">
        <v>36</v>
      </c>
      <c r="I3609" s="1">
        <v>21</v>
      </c>
      <c r="J3609" s="1">
        <v>17</v>
      </c>
      <c r="K3609" s="1">
        <v>17</v>
      </c>
      <c r="L3609" s="1">
        <v>0</v>
      </c>
      <c r="M3609" s="1">
        <v>2</v>
      </c>
      <c r="N3609" s="1">
        <v>0</v>
      </c>
      <c r="O3609" s="1">
        <v>31</v>
      </c>
      <c r="P3609" s="1">
        <v>20</v>
      </c>
      <c r="Q3609" s="1">
        <v>28</v>
      </c>
      <c r="R3609" s="1">
        <v>4</v>
      </c>
      <c r="S3609" s="1">
        <v>19</v>
      </c>
      <c r="T3609" s="1">
        <v>13</v>
      </c>
      <c r="U3609" s="18">
        <v>0</v>
      </c>
    </row>
    <row r="3610" spans="3:21" ht="25.2" x14ac:dyDescent="0.25">
      <c r="C3610" s="112"/>
      <c r="D3610" s="109"/>
      <c r="E3610" s="9" t="s">
        <v>37</v>
      </c>
      <c r="F3610" s="12"/>
      <c r="G3610" s="8">
        <v>103</v>
      </c>
      <c r="H3610" s="16">
        <v>38</v>
      </c>
      <c r="I3610" s="1">
        <v>20</v>
      </c>
      <c r="J3610" s="1">
        <v>14</v>
      </c>
      <c r="K3610" s="1">
        <v>12</v>
      </c>
      <c r="L3610" s="1">
        <v>3</v>
      </c>
      <c r="M3610" s="1">
        <v>6</v>
      </c>
      <c r="N3610" s="1">
        <v>1</v>
      </c>
      <c r="O3610" s="1">
        <v>20</v>
      </c>
      <c r="P3610" s="1">
        <v>12</v>
      </c>
      <c r="Q3610" s="1">
        <v>22</v>
      </c>
      <c r="R3610" s="1">
        <v>6</v>
      </c>
      <c r="S3610" s="1">
        <v>17</v>
      </c>
      <c r="T3610" s="1">
        <v>12</v>
      </c>
      <c r="U3610" s="18">
        <v>1</v>
      </c>
    </row>
    <row r="3611" spans="3:21" x14ac:dyDescent="0.25">
      <c r="C3611" s="112"/>
      <c r="D3611" s="109"/>
      <c r="E3611" s="9" t="s">
        <v>38</v>
      </c>
      <c r="F3611" s="12"/>
      <c r="G3611" s="13">
        <v>2</v>
      </c>
      <c r="H3611" s="24">
        <v>1</v>
      </c>
      <c r="I3611" s="3">
        <v>1</v>
      </c>
      <c r="J3611" s="3">
        <v>0</v>
      </c>
      <c r="K3611" s="3">
        <v>0</v>
      </c>
      <c r="L3611" s="3">
        <v>0</v>
      </c>
      <c r="M3611" s="3">
        <v>0</v>
      </c>
      <c r="N3611" s="3">
        <v>0</v>
      </c>
      <c r="O3611" s="3">
        <v>0</v>
      </c>
      <c r="P3611" s="3">
        <v>1</v>
      </c>
      <c r="Q3611" s="3">
        <v>0</v>
      </c>
      <c r="R3611" s="3">
        <v>0</v>
      </c>
      <c r="S3611" s="3">
        <v>1</v>
      </c>
      <c r="T3611" s="3">
        <v>0</v>
      </c>
      <c r="U3611" s="26">
        <v>0</v>
      </c>
    </row>
    <row r="3612" spans="3:21" ht="25.2" x14ac:dyDescent="0.25">
      <c r="C3612" s="112"/>
      <c r="D3612" s="108" t="s">
        <v>22</v>
      </c>
      <c r="E3612" s="10" t="s">
        <v>34</v>
      </c>
      <c r="F3612" s="11"/>
      <c r="G3612" s="40">
        <v>28</v>
      </c>
      <c r="H3612" s="44">
        <v>10</v>
      </c>
      <c r="I3612" s="19">
        <v>10</v>
      </c>
      <c r="J3612" s="19">
        <v>8</v>
      </c>
      <c r="K3612" s="19">
        <v>4</v>
      </c>
      <c r="L3612" s="19">
        <v>1</v>
      </c>
      <c r="M3612" s="19">
        <v>1</v>
      </c>
      <c r="N3612" s="19">
        <v>1</v>
      </c>
      <c r="O3612" s="19">
        <v>6</v>
      </c>
      <c r="P3612" s="19">
        <v>6</v>
      </c>
      <c r="Q3612" s="19">
        <v>6</v>
      </c>
      <c r="R3612" s="19">
        <v>3</v>
      </c>
      <c r="S3612" s="19">
        <v>4</v>
      </c>
      <c r="T3612" s="19">
        <v>1</v>
      </c>
      <c r="U3612" s="45">
        <v>1</v>
      </c>
    </row>
    <row r="3613" spans="3:21" ht="25.2" x14ac:dyDescent="0.25">
      <c r="C3613" s="112"/>
      <c r="D3613" s="109"/>
      <c r="E3613" s="9" t="s">
        <v>35</v>
      </c>
      <c r="F3613" s="12"/>
      <c r="G3613" s="8">
        <v>208</v>
      </c>
      <c r="H3613" s="16">
        <v>78</v>
      </c>
      <c r="I3613" s="1">
        <v>56</v>
      </c>
      <c r="J3613" s="1">
        <v>24</v>
      </c>
      <c r="K3613" s="1">
        <v>19</v>
      </c>
      <c r="L3613" s="1">
        <v>4</v>
      </c>
      <c r="M3613" s="1">
        <v>8</v>
      </c>
      <c r="N3613" s="1">
        <v>2</v>
      </c>
      <c r="O3613" s="1">
        <v>49</v>
      </c>
      <c r="P3613" s="1">
        <v>44</v>
      </c>
      <c r="Q3613" s="1">
        <v>25</v>
      </c>
      <c r="R3613" s="1">
        <v>6</v>
      </c>
      <c r="S3613" s="1">
        <v>8</v>
      </c>
      <c r="T3613" s="1">
        <v>10</v>
      </c>
      <c r="U3613" s="18">
        <v>2</v>
      </c>
    </row>
    <row r="3614" spans="3:21" ht="25.2" x14ac:dyDescent="0.25">
      <c r="C3614" s="112"/>
      <c r="D3614" s="109"/>
      <c r="E3614" s="9" t="s">
        <v>36</v>
      </c>
      <c r="F3614" s="12"/>
      <c r="G3614" s="8">
        <v>51</v>
      </c>
      <c r="H3614" s="16">
        <v>21</v>
      </c>
      <c r="I3614" s="1">
        <v>10</v>
      </c>
      <c r="J3614" s="1">
        <v>3</v>
      </c>
      <c r="K3614" s="1">
        <v>6</v>
      </c>
      <c r="L3614" s="1">
        <v>0</v>
      </c>
      <c r="M3614" s="1">
        <v>1</v>
      </c>
      <c r="N3614" s="1">
        <v>0</v>
      </c>
      <c r="O3614" s="1">
        <v>20</v>
      </c>
      <c r="P3614" s="1">
        <v>9</v>
      </c>
      <c r="Q3614" s="1">
        <v>9</v>
      </c>
      <c r="R3614" s="1">
        <v>2</v>
      </c>
      <c r="S3614" s="1">
        <v>7</v>
      </c>
      <c r="T3614" s="1">
        <v>3</v>
      </c>
      <c r="U3614" s="18">
        <v>0</v>
      </c>
    </row>
    <row r="3615" spans="3:21" ht="25.2" x14ac:dyDescent="0.25">
      <c r="C3615" s="112"/>
      <c r="D3615" s="109"/>
      <c r="E3615" s="9" t="s">
        <v>37</v>
      </c>
      <c r="F3615" s="12"/>
      <c r="G3615" s="13">
        <v>34</v>
      </c>
      <c r="H3615" s="24">
        <v>17</v>
      </c>
      <c r="I3615" s="3">
        <v>7</v>
      </c>
      <c r="J3615" s="3">
        <v>6</v>
      </c>
      <c r="K3615" s="3">
        <v>7</v>
      </c>
      <c r="L3615" s="3">
        <v>2</v>
      </c>
      <c r="M3615" s="3">
        <v>1</v>
      </c>
      <c r="N3615" s="3">
        <v>1</v>
      </c>
      <c r="O3615" s="3">
        <v>9</v>
      </c>
      <c r="P3615" s="3">
        <v>4</v>
      </c>
      <c r="Q3615" s="3">
        <v>2</v>
      </c>
      <c r="R3615" s="3">
        <v>2</v>
      </c>
      <c r="S3615" s="3">
        <v>5</v>
      </c>
      <c r="T3615" s="3">
        <v>4</v>
      </c>
      <c r="U3615" s="26">
        <v>0</v>
      </c>
    </row>
    <row r="3616" spans="3:21" x14ac:dyDescent="0.25">
      <c r="C3616" s="112"/>
      <c r="D3616" s="109"/>
      <c r="E3616" s="9" t="s">
        <v>38</v>
      </c>
      <c r="F3616" s="12"/>
      <c r="G3616" s="13">
        <v>1</v>
      </c>
      <c r="H3616" s="24">
        <v>1</v>
      </c>
      <c r="I3616" s="3">
        <v>0</v>
      </c>
      <c r="J3616" s="3">
        <v>0</v>
      </c>
      <c r="K3616" s="3">
        <v>0</v>
      </c>
      <c r="L3616" s="3">
        <v>0</v>
      </c>
      <c r="M3616" s="3">
        <v>0</v>
      </c>
      <c r="N3616" s="3">
        <v>0</v>
      </c>
      <c r="O3616" s="3">
        <v>0</v>
      </c>
      <c r="P3616" s="3">
        <v>0</v>
      </c>
      <c r="Q3616" s="3">
        <v>0</v>
      </c>
      <c r="R3616" s="3">
        <v>0</v>
      </c>
      <c r="S3616" s="3">
        <v>1</v>
      </c>
      <c r="T3616" s="3">
        <v>0</v>
      </c>
      <c r="U3616" s="26">
        <v>0</v>
      </c>
    </row>
    <row r="3617" spans="3:21" ht="25.2" x14ac:dyDescent="0.25">
      <c r="C3617" s="112"/>
      <c r="D3617" s="108" t="s">
        <v>23</v>
      </c>
      <c r="E3617" s="10" t="s">
        <v>34</v>
      </c>
      <c r="F3617" s="11"/>
      <c r="G3617" s="40">
        <v>24</v>
      </c>
      <c r="H3617" s="44">
        <v>9</v>
      </c>
      <c r="I3617" s="19">
        <v>6</v>
      </c>
      <c r="J3617" s="19">
        <v>2</v>
      </c>
      <c r="K3617" s="19">
        <v>2</v>
      </c>
      <c r="L3617" s="19">
        <v>1</v>
      </c>
      <c r="M3617" s="19">
        <v>2</v>
      </c>
      <c r="N3617" s="19">
        <v>0</v>
      </c>
      <c r="O3617" s="19">
        <v>6</v>
      </c>
      <c r="P3617" s="19">
        <v>3</v>
      </c>
      <c r="Q3617" s="19">
        <v>7</v>
      </c>
      <c r="R3617" s="19">
        <v>0</v>
      </c>
      <c r="S3617" s="19">
        <v>1</v>
      </c>
      <c r="T3617" s="19">
        <v>3</v>
      </c>
      <c r="U3617" s="45">
        <v>0</v>
      </c>
    </row>
    <row r="3618" spans="3:21" ht="25.2" x14ac:dyDescent="0.25">
      <c r="C3618" s="112"/>
      <c r="D3618" s="109"/>
      <c r="E3618" s="9" t="s">
        <v>35</v>
      </c>
      <c r="F3618" s="12"/>
      <c r="G3618" s="8">
        <v>129</v>
      </c>
      <c r="H3618" s="16">
        <v>22</v>
      </c>
      <c r="I3618" s="1">
        <v>28</v>
      </c>
      <c r="J3618" s="1">
        <v>11</v>
      </c>
      <c r="K3618" s="1">
        <v>10</v>
      </c>
      <c r="L3618" s="1">
        <v>0</v>
      </c>
      <c r="M3618" s="1">
        <v>17</v>
      </c>
      <c r="N3618" s="1">
        <v>0</v>
      </c>
      <c r="O3618" s="1">
        <v>36</v>
      </c>
      <c r="P3618" s="1">
        <v>17</v>
      </c>
      <c r="Q3618" s="1">
        <v>21</v>
      </c>
      <c r="R3618" s="1">
        <v>3</v>
      </c>
      <c r="S3618" s="1">
        <v>11</v>
      </c>
      <c r="T3618" s="1">
        <v>8</v>
      </c>
      <c r="U3618" s="18">
        <v>1</v>
      </c>
    </row>
    <row r="3619" spans="3:21" ht="25.2" x14ac:dyDescent="0.25">
      <c r="C3619" s="112"/>
      <c r="D3619" s="109"/>
      <c r="E3619" s="9" t="s">
        <v>36</v>
      </c>
      <c r="F3619" s="12"/>
      <c r="G3619" s="8">
        <v>73</v>
      </c>
      <c r="H3619" s="16">
        <v>15</v>
      </c>
      <c r="I3619" s="1">
        <v>11</v>
      </c>
      <c r="J3619" s="1">
        <v>14</v>
      </c>
      <c r="K3619" s="1">
        <v>11</v>
      </c>
      <c r="L3619" s="1">
        <v>0</v>
      </c>
      <c r="M3619" s="1">
        <v>1</v>
      </c>
      <c r="N3619" s="1">
        <v>0</v>
      </c>
      <c r="O3619" s="1">
        <v>11</v>
      </c>
      <c r="P3619" s="1">
        <v>11</v>
      </c>
      <c r="Q3619" s="1">
        <v>19</v>
      </c>
      <c r="R3619" s="1">
        <v>2</v>
      </c>
      <c r="S3619" s="1">
        <v>12</v>
      </c>
      <c r="T3619" s="1">
        <v>10</v>
      </c>
      <c r="U3619" s="18">
        <v>0</v>
      </c>
    </row>
    <row r="3620" spans="3:21" ht="25.2" x14ac:dyDescent="0.25">
      <c r="C3620" s="112"/>
      <c r="D3620" s="109"/>
      <c r="E3620" s="9" t="s">
        <v>37</v>
      </c>
      <c r="F3620" s="12"/>
      <c r="G3620" s="8">
        <v>69</v>
      </c>
      <c r="H3620" s="16">
        <v>21</v>
      </c>
      <c r="I3620" s="1">
        <v>13</v>
      </c>
      <c r="J3620" s="1">
        <v>8</v>
      </c>
      <c r="K3620" s="1">
        <v>5</v>
      </c>
      <c r="L3620" s="1">
        <v>1</v>
      </c>
      <c r="M3620" s="1">
        <v>5</v>
      </c>
      <c r="N3620" s="1">
        <v>0</v>
      </c>
      <c r="O3620" s="1">
        <v>11</v>
      </c>
      <c r="P3620" s="1">
        <v>8</v>
      </c>
      <c r="Q3620" s="1">
        <v>20</v>
      </c>
      <c r="R3620" s="1">
        <v>4</v>
      </c>
      <c r="S3620" s="1">
        <v>12</v>
      </c>
      <c r="T3620" s="1">
        <v>8</v>
      </c>
      <c r="U3620" s="18">
        <v>1</v>
      </c>
    </row>
    <row r="3621" spans="3:21" x14ac:dyDescent="0.25">
      <c r="C3621" s="112"/>
      <c r="D3621" s="109"/>
      <c r="E3621" s="9" t="s">
        <v>38</v>
      </c>
      <c r="F3621" s="12"/>
      <c r="G3621" s="13">
        <v>1</v>
      </c>
      <c r="H3621" s="24">
        <v>0</v>
      </c>
      <c r="I3621" s="3">
        <v>1</v>
      </c>
      <c r="J3621" s="3">
        <v>0</v>
      </c>
      <c r="K3621" s="3">
        <v>0</v>
      </c>
      <c r="L3621" s="3">
        <v>0</v>
      </c>
      <c r="M3621" s="3">
        <v>0</v>
      </c>
      <c r="N3621" s="3">
        <v>0</v>
      </c>
      <c r="O3621" s="3">
        <v>0</v>
      </c>
      <c r="P3621" s="3">
        <v>1</v>
      </c>
      <c r="Q3621" s="3">
        <v>0</v>
      </c>
      <c r="R3621" s="3">
        <v>0</v>
      </c>
      <c r="S3621" s="3">
        <v>0</v>
      </c>
      <c r="T3621" s="3">
        <v>0</v>
      </c>
      <c r="U3621" s="26">
        <v>0</v>
      </c>
    </row>
    <row r="3622" spans="3:21" ht="25.2" x14ac:dyDescent="0.25">
      <c r="C3622" s="108" t="s">
        <v>39</v>
      </c>
      <c r="D3622" s="108" t="s">
        <v>25</v>
      </c>
      <c r="E3622" s="10" t="s">
        <v>40</v>
      </c>
      <c r="F3622" s="11"/>
      <c r="G3622" s="14">
        <v>186</v>
      </c>
      <c r="H3622" s="25">
        <v>65</v>
      </c>
      <c r="I3622" s="4">
        <v>34</v>
      </c>
      <c r="J3622" s="4">
        <v>26</v>
      </c>
      <c r="K3622" s="4">
        <v>25</v>
      </c>
      <c r="L3622" s="4">
        <v>3</v>
      </c>
      <c r="M3622" s="4">
        <v>4</v>
      </c>
      <c r="N3622" s="4">
        <v>1</v>
      </c>
      <c r="O3622" s="4">
        <v>47</v>
      </c>
      <c r="P3622" s="4">
        <v>22</v>
      </c>
      <c r="Q3622" s="4">
        <v>46</v>
      </c>
      <c r="R3622" s="4">
        <v>10</v>
      </c>
      <c r="S3622" s="4">
        <v>30</v>
      </c>
      <c r="T3622" s="4">
        <v>18</v>
      </c>
      <c r="U3622" s="27">
        <v>2</v>
      </c>
    </row>
    <row r="3623" spans="3:21" ht="25.2" x14ac:dyDescent="0.25">
      <c r="C3623" s="112"/>
      <c r="D3623" s="109"/>
      <c r="E3623" s="9" t="s">
        <v>41</v>
      </c>
      <c r="F3623" s="12"/>
      <c r="G3623" s="8">
        <v>325</v>
      </c>
      <c r="H3623" s="16">
        <v>95</v>
      </c>
      <c r="I3623" s="1">
        <v>79</v>
      </c>
      <c r="J3623" s="1">
        <v>33</v>
      </c>
      <c r="K3623" s="1">
        <v>27</v>
      </c>
      <c r="L3623" s="1">
        <v>3</v>
      </c>
      <c r="M3623" s="1">
        <v>22</v>
      </c>
      <c r="N3623" s="1">
        <v>1</v>
      </c>
      <c r="O3623" s="1">
        <v>84</v>
      </c>
      <c r="P3623" s="1">
        <v>61</v>
      </c>
      <c r="Q3623" s="1">
        <v>44</v>
      </c>
      <c r="R3623" s="1">
        <v>9</v>
      </c>
      <c r="S3623" s="1">
        <v>18</v>
      </c>
      <c r="T3623" s="1">
        <v>17</v>
      </c>
      <c r="U3623" s="18">
        <v>3</v>
      </c>
    </row>
    <row r="3624" spans="3:21" x14ac:dyDescent="0.25">
      <c r="C3624" s="112"/>
      <c r="D3624" s="109"/>
      <c r="E3624" s="9" t="s">
        <v>42</v>
      </c>
      <c r="F3624" s="12"/>
      <c r="G3624" s="13">
        <v>13</v>
      </c>
      <c r="H3624" s="24">
        <v>5</v>
      </c>
      <c r="I3624" s="3">
        <v>2</v>
      </c>
      <c r="J3624" s="3">
        <v>3</v>
      </c>
      <c r="K3624" s="3">
        <v>0</v>
      </c>
      <c r="L3624" s="3">
        <v>0</v>
      </c>
      <c r="M3624" s="3">
        <v>3</v>
      </c>
      <c r="N3624" s="3">
        <v>0</v>
      </c>
      <c r="O3624" s="3">
        <v>3</v>
      </c>
      <c r="P3624" s="3">
        <v>7</v>
      </c>
      <c r="Q3624" s="3">
        <v>2</v>
      </c>
      <c r="R3624" s="3">
        <v>0</v>
      </c>
      <c r="S3624" s="3">
        <v>1</v>
      </c>
      <c r="T3624" s="3">
        <v>1</v>
      </c>
      <c r="U3624" s="26">
        <v>0</v>
      </c>
    </row>
    <row r="3625" spans="3:21" x14ac:dyDescent="0.25">
      <c r="C3625" s="112"/>
      <c r="D3625" s="109"/>
      <c r="E3625" s="9" t="s">
        <v>43</v>
      </c>
      <c r="F3625" s="12"/>
      <c r="G3625" s="8">
        <v>93</v>
      </c>
      <c r="H3625" s="16">
        <v>27</v>
      </c>
      <c r="I3625" s="1">
        <v>21</v>
      </c>
      <c r="J3625" s="1">
        <v>12</v>
      </c>
      <c r="K3625" s="1">
        <v>10</v>
      </c>
      <c r="L3625" s="1">
        <v>0</v>
      </c>
      <c r="M3625" s="1">
        <v>7</v>
      </c>
      <c r="N3625" s="1">
        <v>1</v>
      </c>
      <c r="O3625" s="1">
        <v>14</v>
      </c>
      <c r="P3625" s="1">
        <v>18</v>
      </c>
      <c r="Q3625" s="1">
        <v>15</v>
      </c>
      <c r="R3625" s="1">
        <v>1</v>
      </c>
      <c r="S3625" s="1">
        <v>6</v>
      </c>
      <c r="T3625" s="1">
        <v>9</v>
      </c>
      <c r="U3625" s="18">
        <v>1</v>
      </c>
    </row>
    <row r="3626" spans="3:21" x14ac:dyDescent="0.25">
      <c r="C3626" s="112"/>
      <c r="D3626" s="109"/>
      <c r="E3626" s="9" t="s">
        <v>44</v>
      </c>
      <c r="F3626" s="12"/>
      <c r="G3626" s="13">
        <v>26</v>
      </c>
      <c r="H3626" s="24">
        <v>5</v>
      </c>
      <c r="I3626" s="3">
        <v>5</v>
      </c>
      <c r="J3626" s="3">
        <v>3</v>
      </c>
      <c r="K3626" s="3">
        <v>4</v>
      </c>
      <c r="L3626" s="3">
        <v>1</v>
      </c>
      <c r="M3626" s="3">
        <v>3</v>
      </c>
      <c r="N3626" s="3">
        <v>0</v>
      </c>
      <c r="O3626" s="3">
        <v>4</v>
      </c>
      <c r="P3626" s="3">
        <v>6</v>
      </c>
      <c r="Q3626" s="3">
        <v>9</v>
      </c>
      <c r="R3626" s="3">
        <v>0</v>
      </c>
      <c r="S3626" s="3">
        <v>5</v>
      </c>
      <c r="T3626" s="3">
        <v>2</v>
      </c>
      <c r="U3626" s="26">
        <v>0</v>
      </c>
    </row>
    <row r="3627" spans="3:21" ht="25.2" x14ac:dyDescent="0.25">
      <c r="C3627" s="112"/>
      <c r="D3627" s="109"/>
      <c r="E3627" s="9" t="s">
        <v>45</v>
      </c>
      <c r="F3627" s="12"/>
      <c r="G3627" s="13">
        <v>27</v>
      </c>
      <c r="H3627" s="24">
        <v>7</v>
      </c>
      <c r="I3627" s="3">
        <v>6</v>
      </c>
      <c r="J3627" s="3">
        <v>5</v>
      </c>
      <c r="K3627" s="3">
        <v>2</v>
      </c>
      <c r="L3627" s="3">
        <v>0</v>
      </c>
      <c r="M3627" s="3">
        <v>4</v>
      </c>
      <c r="N3627" s="3">
        <v>0</v>
      </c>
      <c r="O3627" s="3">
        <v>5</v>
      </c>
      <c r="P3627" s="3">
        <v>5</v>
      </c>
      <c r="Q3627" s="3">
        <v>5</v>
      </c>
      <c r="R3627" s="3">
        <v>1</v>
      </c>
      <c r="S3627" s="3">
        <v>1</v>
      </c>
      <c r="T3627" s="3">
        <v>2</v>
      </c>
      <c r="U3627" s="26">
        <v>0</v>
      </c>
    </row>
    <row r="3628" spans="3:21" x14ac:dyDescent="0.25">
      <c r="C3628" s="112"/>
      <c r="D3628" s="109"/>
      <c r="E3628" s="9" t="s">
        <v>38</v>
      </c>
      <c r="F3628" s="12"/>
      <c r="G3628" s="13">
        <v>21</v>
      </c>
      <c r="H3628" s="24">
        <v>10</v>
      </c>
      <c r="I3628" s="3">
        <v>6</v>
      </c>
      <c r="J3628" s="3">
        <v>2</v>
      </c>
      <c r="K3628" s="3">
        <v>3</v>
      </c>
      <c r="L3628" s="3">
        <v>2</v>
      </c>
      <c r="M3628" s="3">
        <v>2</v>
      </c>
      <c r="N3628" s="3">
        <v>2</v>
      </c>
      <c r="O3628" s="3">
        <v>6</v>
      </c>
      <c r="P3628" s="3">
        <v>5</v>
      </c>
      <c r="Q3628" s="3">
        <v>2</v>
      </c>
      <c r="R3628" s="3">
        <v>2</v>
      </c>
      <c r="S3628" s="3">
        <v>4</v>
      </c>
      <c r="T3628" s="3">
        <v>1</v>
      </c>
      <c r="U3628" s="26">
        <v>0</v>
      </c>
    </row>
    <row r="3629" spans="3:21" ht="25.2" x14ac:dyDescent="0.25">
      <c r="C3629" s="112"/>
      <c r="D3629" s="108" t="s">
        <v>22</v>
      </c>
      <c r="E3629" s="10" t="s">
        <v>40</v>
      </c>
      <c r="F3629" s="11"/>
      <c r="G3629" s="14">
        <v>77</v>
      </c>
      <c r="H3629" s="25">
        <v>39</v>
      </c>
      <c r="I3629" s="4">
        <v>16</v>
      </c>
      <c r="J3629" s="4">
        <v>11</v>
      </c>
      <c r="K3629" s="4">
        <v>13</v>
      </c>
      <c r="L3629" s="4">
        <v>2</v>
      </c>
      <c r="M3629" s="4">
        <v>1</v>
      </c>
      <c r="N3629" s="4">
        <v>1</v>
      </c>
      <c r="O3629" s="4">
        <v>26</v>
      </c>
      <c r="P3629" s="4">
        <v>12</v>
      </c>
      <c r="Q3629" s="4">
        <v>12</v>
      </c>
      <c r="R3629" s="4">
        <v>5</v>
      </c>
      <c r="S3629" s="4">
        <v>14</v>
      </c>
      <c r="T3629" s="4">
        <v>5</v>
      </c>
      <c r="U3629" s="27">
        <v>1</v>
      </c>
    </row>
    <row r="3630" spans="3:21" ht="25.2" x14ac:dyDescent="0.25">
      <c r="C3630" s="112"/>
      <c r="D3630" s="109"/>
      <c r="E3630" s="9" t="s">
        <v>41</v>
      </c>
      <c r="F3630" s="12"/>
      <c r="G3630" s="8">
        <v>199</v>
      </c>
      <c r="H3630" s="16">
        <v>73</v>
      </c>
      <c r="I3630" s="1">
        <v>51</v>
      </c>
      <c r="J3630" s="1">
        <v>22</v>
      </c>
      <c r="K3630" s="1">
        <v>17</v>
      </c>
      <c r="L3630" s="1">
        <v>3</v>
      </c>
      <c r="M3630" s="1">
        <v>7</v>
      </c>
      <c r="N3630" s="1">
        <v>1</v>
      </c>
      <c r="O3630" s="1">
        <v>48</v>
      </c>
      <c r="P3630" s="1">
        <v>44</v>
      </c>
      <c r="Q3630" s="1">
        <v>23</v>
      </c>
      <c r="R3630" s="1">
        <v>6</v>
      </c>
      <c r="S3630" s="1">
        <v>7</v>
      </c>
      <c r="T3630" s="1">
        <v>9</v>
      </c>
      <c r="U3630" s="18">
        <v>2</v>
      </c>
    </row>
    <row r="3631" spans="3:21" x14ac:dyDescent="0.25">
      <c r="C3631" s="112"/>
      <c r="D3631" s="109"/>
      <c r="E3631" s="9" t="s">
        <v>42</v>
      </c>
      <c r="F3631" s="12"/>
      <c r="G3631" s="13">
        <v>7</v>
      </c>
      <c r="H3631" s="24">
        <v>2</v>
      </c>
      <c r="I3631" s="3">
        <v>1</v>
      </c>
      <c r="J3631" s="3">
        <v>1</v>
      </c>
      <c r="K3631" s="3">
        <v>0</v>
      </c>
      <c r="L3631" s="3">
        <v>0</v>
      </c>
      <c r="M3631" s="3">
        <v>2</v>
      </c>
      <c r="N3631" s="3">
        <v>0</v>
      </c>
      <c r="O3631" s="3">
        <v>2</v>
      </c>
      <c r="P3631" s="3">
        <v>2</v>
      </c>
      <c r="Q3631" s="3">
        <v>1</v>
      </c>
      <c r="R3631" s="3">
        <v>0</v>
      </c>
      <c r="S3631" s="3">
        <v>0</v>
      </c>
      <c r="T3631" s="3">
        <v>1</v>
      </c>
      <c r="U3631" s="26">
        <v>0</v>
      </c>
    </row>
    <row r="3632" spans="3:21" x14ac:dyDescent="0.25">
      <c r="C3632" s="112"/>
      <c r="D3632" s="109"/>
      <c r="E3632" s="9" t="s">
        <v>43</v>
      </c>
      <c r="F3632" s="12"/>
      <c r="G3632" s="13">
        <v>37</v>
      </c>
      <c r="H3632" s="24">
        <v>11</v>
      </c>
      <c r="I3632" s="3">
        <v>9</v>
      </c>
      <c r="J3632" s="3">
        <v>2</v>
      </c>
      <c r="K3632" s="3">
        <v>4</v>
      </c>
      <c r="L3632" s="3">
        <v>0</v>
      </c>
      <c r="M3632" s="3">
        <v>1</v>
      </c>
      <c r="N3632" s="3">
        <v>1</v>
      </c>
      <c r="O3632" s="3">
        <v>7</v>
      </c>
      <c r="P3632" s="3">
        <v>11</v>
      </c>
      <c r="Q3632" s="3">
        <v>5</v>
      </c>
      <c r="R3632" s="3">
        <v>1</v>
      </c>
      <c r="S3632" s="3">
        <v>1</v>
      </c>
      <c r="T3632" s="3">
        <v>2</v>
      </c>
      <c r="U3632" s="26">
        <v>0</v>
      </c>
    </row>
    <row r="3633" spans="3:21" x14ac:dyDescent="0.25">
      <c r="C3633" s="112"/>
      <c r="D3633" s="109"/>
      <c r="E3633" s="9" t="s">
        <v>44</v>
      </c>
      <c r="F3633" s="12"/>
      <c r="G3633" s="13">
        <v>7</v>
      </c>
      <c r="H3633" s="24">
        <v>0</v>
      </c>
      <c r="I3633" s="3">
        <v>2</v>
      </c>
      <c r="J3633" s="3">
        <v>0</v>
      </c>
      <c r="K3633" s="3">
        <v>0</v>
      </c>
      <c r="L3633" s="3">
        <v>0</v>
      </c>
      <c r="M3633" s="3">
        <v>0</v>
      </c>
      <c r="N3633" s="3">
        <v>0</v>
      </c>
      <c r="O3633" s="3">
        <v>3</v>
      </c>
      <c r="P3633" s="3">
        <v>3</v>
      </c>
      <c r="Q3633" s="3">
        <v>2</v>
      </c>
      <c r="R3633" s="3">
        <v>0</v>
      </c>
      <c r="S3633" s="3">
        <v>0</v>
      </c>
      <c r="T3633" s="3">
        <v>1</v>
      </c>
      <c r="U3633" s="26">
        <v>0</v>
      </c>
    </row>
    <row r="3634" spans="3:21" ht="25.2" x14ac:dyDescent="0.25">
      <c r="C3634" s="112"/>
      <c r="D3634" s="109"/>
      <c r="E3634" s="9" t="s">
        <v>45</v>
      </c>
      <c r="F3634" s="12"/>
      <c r="G3634" s="13">
        <v>18</v>
      </c>
      <c r="H3634" s="24">
        <v>6</v>
      </c>
      <c r="I3634" s="3">
        <v>5</v>
      </c>
      <c r="J3634" s="3">
        <v>4</v>
      </c>
      <c r="K3634" s="3">
        <v>2</v>
      </c>
      <c r="L3634" s="3">
        <v>0</v>
      </c>
      <c r="M3634" s="3">
        <v>0</v>
      </c>
      <c r="N3634" s="3">
        <v>0</v>
      </c>
      <c r="O3634" s="3">
        <v>4</v>
      </c>
      <c r="P3634" s="3">
        <v>4</v>
      </c>
      <c r="Q3634" s="3">
        <v>3</v>
      </c>
      <c r="R3634" s="3">
        <v>1</v>
      </c>
      <c r="S3634" s="3">
        <v>0</v>
      </c>
      <c r="T3634" s="3">
        <v>1</v>
      </c>
      <c r="U3634" s="26">
        <v>0</v>
      </c>
    </row>
    <row r="3635" spans="3:21" x14ac:dyDescent="0.25">
      <c r="C3635" s="112"/>
      <c r="D3635" s="109"/>
      <c r="E3635" s="9" t="s">
        <v>38</v>
      </c>
      <c r="F3635" s="12"/>
      <c r="G3635" s="13">
        <v>12</v>
      </c>
      <c r="H3635" s="24">
        <v>5</v>
      </c>
      <c r="I3635" s="3">
        <v>4</v>
      </c>
      <c r="J3635" s="3">
        <v>2</v>
      </c>
      <c r="K3635" s="3">
        <v>3</v>
      </c>
      <c r="L3635" s="3">
        <v>2</v>
      </c>
      <c r="M3635" s="3">
        <v>1</v>
      </c>
      <c r="N3635" s="3">
        <v>2</v>
      </c>
      <c r="O3635" s="3">
        <v>4</v>
      </c>
      <c r="P3635" s="3">
        <v>2</v>
      </c>
      <c r="Q3635" s="3">
        <v>2</v>
      </c>
      <c r="R3635" s="3">
        <v>1</v>
      </c>
      <c r="S3635" s="3">
        <v>3</v>
      </c>
      <c r="T3635" s="3">
        <v>1</v>
      </c>
      <c r="U3635" s="26">
        <v>0</v>
      </c>
    </row>
    <row r="3636" spans="3:21" ht="25.2" x14ac:dyDescent="0.25">
      <c r="C3636" s="112"/>
      <c r="D3636" s="108" t="s">
        <v>23</v>
      </c>
      <c r="E3636" s="10" t="s">
        <v>40</v>
      </c>
      <c r="F3636" s="11"/>
      <c r="G3636" s="14">
        <v>109</v>
      </c>
      <c r="H3636" s="25">
        <v>26</v>
      </c>
      <c r="I3636" s="4">
        <v>18</v>
      </c>
      <c r="J3636" s="4">
        <v>15</v>
      </c>
      <c r="K3636" s="4">
        <v>12</v>
      </c>
      <c r="L3636" s="4">
        <v>1</v>
      </c>
      <c r="M3636" s="4">
        <v>3</v>
      </c>
      <c r="N3636" s="4">
        <v>0</v>
      </c>
      <c r="O3636" s="4">
        <v>21</v>
      </c>
      <c r="P3636" s="4">
        <v>10</v>
      </c>
      <c r="Q3636" s="4">
        <v>34</v>
      </c>
      <c r="R3636" s="4">
        <v>5</v>
      </c>
      <c r="S3636" s="4">
        <v>16</v>
      </c>
      <c r="T3636" s="4">
        <v>13</v>
      </c>
      <c r="U3636" s="27">
        <v>1</v>
      </c>
    </row>
    <row r="3637" spans="3:21" ht="25.2" x14ac:dyDescent="0.25">
      <c r="C3637" s="112"/>
      <c r="D3637" s="109"/>
      <c r="E3637" s="9" t="s">
        <v>41</v>
      </c>
      <c r="F3637" s="12"/>
      <c r="G3637" s="8">
        <v>126</v>
      </c>
      <c r="H3637" s="16">
        <v>22</v>
      </c>
      <c r="I3637" s="1">
        <v>28</v>
      </c>
      <c r="J3637" s="1">
        <v>11</v>
      </c>
      <c r="K3637" s="1">
        <v>10</v>
      </c>
      <c r="L3637" s="1">
        <v>0</v>
      </c>
      <c r="M3637" s="1">
        <v>15</v>
      </c>
      <c r="N3637" s="1">
        <v>0</v>
      </c>
      <c r="O3637" s="1">
        <v>36</v>
      </c>
      <c r="P3637" s="1">
        <v>17</v>
      </c>
      <c r="Q3637" s="1">
        <v>21</v>
      </c>
      <c r="R3637" s="1">
        <v>3</v>
      </c>
      <c r="S3637" s="1">
        <v>11</v>
      </c>
      <c r="T3637" s="1">
        <v>8</v>
      </c>
      <c r="U3637" s="18">
        <v>1</v>
      </c>
    </row>
    <row r="3638" spans="3:21" x14ac:dyDescent="0.25">
      <c r="C3638" s="112"/>
      <c r="D3638" s="109"/>
      <c r="E3638" s="9" t="s">
        <v>42</v>
      </c>
      <c r="F3638" s="12"/>
      <c r="G3638" s="13">
        <v>6</v>
      </c>
      <c r="H3638" s="24">
        <v>3</v>
      </c>
      <c r="I3638" s="3">
        <v>1</v>
      </c>
      <c r="J3638" s="3">
        <v>2</v>
      </c>
      <c r="K3638" s="3">
        <v>0</v>
      </c>
      <c r="L3638" s="3">
        <v>0</v>
      </c>
      <c r="M3638" s="3">
        <v>1</v>
      </c>
      <c r="N3638" s="3">
        <v>0</v>
      </c>
      <c r="O3638" s="3">
        <v>1</v>
      </c>
      <c r="P3638" s="3">
        <v>5</v>
      </c>
      <c r="Q3638" s="3">
        <v>1</v>
      </c>
      <c r="R3638" s="3">
        <v>0</v>
      </c>
      <c r="S3638" s="3">
        <v>1</v>
      </c>
      <c r="T3638" s="3">
        <v>0</v>
      </c>
      <c r="U3638" s="26">
        <v>0</v>
      </c>
    </row>
    <row r="3639" spans="3:21" x14ac:dyDescent="0.25">
      <c r="C3639" s="112"/>
      <c r="D3639" s="109"/>
      <c r="E3639" s="9" t="s">
        <v>43</v>
      </c>
      <c r="F3639" s="12"/>
      <c r="G3639" s="8">
        <v>56</v>
      </c>
      <c r="H3639" s="16">
        <v>16</v>
      </c>
      <c r="I3639" s="1">
        <v>12</v>
      </c>
      <c r="J3639" s="1">
        <v>10</v>
      </c>
      <c r="K3639" s="1">
        <v>6</v>
      </c>
      <c r="L3639" s="1">
        <v>0</v>
      </c>
      <c r="M3639" s="1">
        <v>6</v>
      </c>
      <c r="N3639" s="1">
        <v>0</v>
      </c>
      <c r="O3639" s="1">
        <v>7</v>
      </c>
      <c r="P3639" s="1">
        <v>7</v>
      </c>
      <c r="Q3639" s="1">
        <v>10</v>
      </c>
      <c r="R3639" s="1">
        <v>0</v>
      </c>
      <c r="S3639" s="1">
        <v>5</v>
      </c>
      <c r="T3639" s="1">
        <v>7</v>
      </c>
      <c r="U3639" s="18">
        <v>1</v>
      </c>
    </row>
    <row r="3640" spans="3:21" x14ac:dyDescent="0.25">
      <c r="C3640" s="112"/>
      <c r="D3640" s="109"/>
      <c r="E3640" s="9" t="s">
        <v>44</v>
      </c>
      <c r="F3640" s="12"/>
      <c r="G3640" s="13">
        <v>19</v>
      </c>
      <c r="H3640" s="24">
        <v>5</v>
      </c>
      <c r="I3640" s="3">
        <v>3</v>
      </c>
      <c r="J3640" s="3">
        <v>3</v>
      </c>
      <c r="K3640" s="3">
        <v>4</v>
      </c>
      <c r="L3640" s="3">
        <v>1</v>
      </c>
      <c r="M3640" s="3">
        <v>3</v>
      </c>
      <c r="N3640" s="3">
        <v>0</v>
      </c>
      <c r="O3640" s="3">
        <v>1</v>
      </c>
      <c r="P3640" s="3">
        <v>3</v>
      </c>
      <c r="Q3640" s="3">
        <v>7</v>
      </c>
      <c r="R3640" s="3">
        <v>0</v>
      </c>
      <c r="S3640" s="3">
        <v>5</v>
      </c>
      <c r="T3640" s="3">
        <v>1</v>
      </c>
      <c r="U3640" s="26">
        <v>0</v>
      </c>
    </row>
    <row r="3641" spans="3:21" ht="25.2" x14ac:dyDescent="0.25">
      <c r="C3641" s="112"/>
      <c r="D3641" s="109"/>
      <c r="E3641" s="9" t="s">
        <v>45</v>
      </c>
      <c r="F3641" s="12"/>
      <c r="G3641" s="13">
        <v>9</v>
      </c>
      <c r="H3641" s="24">
        <v>1</v>
      </c>
      <c r="I3641" s="3">
        <v>1</v>
      </c>
      <c r="J3641" s="3">
        <v>1</v>
      </c>
      <c r="K3641" s="3">
        <v>0</v>
      </c>
      <c r="L3641" s="3">
        <v>0</v>
      </c>
      <c r="M3641" s="3">
        <v>4</v>
      </c>
      <c r="N3641" s="3">
        <v>0</v>
      </c>
      <c r="O3641" s="3">
        <v>1</v>
      </c>
      <c r="P3641" s="3">
        <v>1</v>
      </c>
      <c r="Q3641" s="3">
        <v>2</v>
      </c>
      <c r="R3641" s="3">
        <v>0</v>
      </c>
      <c r="S3641" s="3">
        <v>1</v>
      </c>
      <c r="T3641" s="3">
        <v>1</v>
      </c>
      <c r="U3641" s="26">
        <v>0</v>
      </c>
    </row>
    <row r="3642" spans="3:21" x14ac:dyDescent="0.25">
      <c r="C3642" s="112"/>
      <c r="D3642" s="109"/>
      <c r="E3642" s="9" t="s">
        <v>38</v>
      </c>
      <c r="F3642" s="12"/>
      <c r="G3642" s="13">
        <v>9</v>
      </c>
      <c r="H3642" s="24">
        <v>5</v>
      </c>
      <c r="I3642" s="3">
        <v>2</v>
      </c>
      <c r="J3642" s="3">
        <v>0</v>
      </c>
      <c r="K3642" s="3">
        <v>0</v>
      </c>
      <c r="L3642" s="3">
        <v>0</v>
      </c>
      <c r="M3642" s="3">
        <v>1</v>
      </c>
      <c r="N3642" s="3">
        <v>0</v>
      </c>
      <c r="O3642" s="3">
        <v>2</v>
      </c>
      <c r="P3642" s="3">
        <v>3</v>
      </c>
      <c r="Q3642" s="3">
        <v>0</v>
      </c>
      <c r="R3642" s="3">
        <v>1</v>
      </c>
      <c r="S3642" s="3">
        <v>1</v>
      </c>
      <c r="T3642" s="3">
        <v>0</v>
      </c>
      <c r="U3642" s="26">
        <v>0</v>
      </c>
    </row>
    <row r="3643" spans="3:21" x14ac:dyDescent="0.25">
      <c r="C3643" s="108" t="s">
        <v>46</v>
      </c>
      <c r="D3643" s="106" t="s">
        <v>21</v>
      </c>
      <c r="E3643" s="10" t="s">
        <v>47</v>
      </c>
      <c r="F3643" s="11"/>
      <c r="G3643" s="14">
        <v>450</v>
      </c>
      <c r="H3643" s="25">
        <v>155</v>
      </c>
      <c r="I3643" s="4">
        <v>105</v>
      </c>
      <c r="J3643" s="4">
        <v>53</v>
      </c>
      <c r="K3643" s="4">
        <v>43</v>
      </c>
      <c r="L3643" s="4">
        <v>7</v>
      </c>
      <c r="M3643" s="4">
        <v>26</v>
      </c>
      <c r="N3643" s="4">
        <v>3</v>
      </c>
      <c r="O3643" s="4">
        <v>108</v>
      </c>
      <c r="P3643" s="4">
        <v>84</v>
      </c>
      <c r="Q3643" s="4">
        <v>74</v>
      </c>
      <c r="R3643" s="4">
        <v>16</v>
      </c>
      <c r="S3643" s="4">
        <v>36</v>
      </c>
      <c r="T3643" s="4">
        <v>30</v>
      </c>
      <c r="U3643" s="27">
        <v>3</v>
      </c>
    </row>
    <row r="3644" spans="3:21" ht="25.2" x14ac:dyDescent="0.25">
      <c r="C3644" s="112"/>
      <c r="D3644" s="107"/>
      <c r="E3644" s="9" t="s">
        <v>48</v>
      </c>
      <c r="F3644" s="12"/>
      <c r="G3644" s="13">
        <v>48</v>
      </c>
      <c r="H3644" s="24">
        <v>9</v>
      </c>
      <c r="I3644" s="3">
        <v>13</v>
      </c>
      <c r="J3644" s="3">
        <v>4</v>
      </c>
      <c r="K3644" s="3">
        <v>7</v>
      </c>
      <c r="L3644" s="3">
        <v>0</v>
      </c>
      <c r="M3644" s="3">
        <v>4</v>
      </c>
      <c r="N3644" s="3">
        <v>0</v>
      </c>
      <c r="O3644" s="3">
        <v>14</v>
      </c>
      <c r="P3644" s="3">
        <v>4</v>
      </c>
      <c r="Q3644" s="3">
        <v>10</v>
      </c>
      <c r="R3644" s="3">
        <v>2</v>
      </c>
      <c r="S3644" s="3">
        <v>3</v>
      </c>
      <c r="T3644" s="3">
        <v>4</v>
      </c>
      <c r="U3644" s="26">
        <v>0</v>
      </c>
    </row>
    <row r="3645" spans="3:21" x14ac:dyDescent="0.25">
      <c r="C3645" s="112"/>
      <c r="D3645" s="107"/>
      <c r="E3645" s="9" t="s">
        <v>49</v>
      </c>
      <c r="F3645" s="12"/>
      <c r="G3645" s="13">
        <v>24</v>
      </c>
      <c r="H3645" s="24">
        <v>2</v>
      </c>
      <c r="I3645" s="3">
        <v>6</v>
      </c>
      <c r="J3645" s="3">
        <v>5</v>
      </c>
      <c r="K3645" s="3">
        <v>4</v>
      </c>
      <c r="L3645" s="3">
        <v>0</v>
      </c>
      <c r="M3645" s="3">
        <v>2</v>
      </c>
      <c r="N3645" s="3">
        <v>0</v>
      </c>
      <c r="O3645" s="3">
        <v>6</v>
      </c>
      <c r="P3645" s="3">
        <v>3</v>
      </c>
      <c r="Q3645" s="3">
        <v>5</v>
      </c>
      <c r="R3645" s="3">
        <v>1</v>
      </c>
      <c r="S3645" s="3">
        <v>7</v>
      </c>
      <c r="T3645" s="3">
        <v>1</v>
      </c>
      <c r="U3645" s="26">
        <v>0</v>
      </c>
    </row>
    <row r="3646" spans="3:21" ht="25.2" x14ac:dyDescent="0.25">
      <c r="C3646" s="112"/>
      <c r="D3646" s="107"/>
      <c r="E3646" s="9" t="s">
        <v>50</v>
      </c>
      <c r="F3646" s="12"/>
      <c r="G3646" s="8">
        <v>62</v>
      </c>
      <c r="H3646" s="16">
        <v>17</v>
      </c>
      <c r="I3646" s="1">
        <v>14</v>
      </c>
      <c r="J3646" s="1">
        <v>8</v>
      </c>
      <c r="K3646" s="1">
        <v>6</v>
      </c>
      <c r="L3646" s="1">
        <v>0</v>
      </c>
      <c r="M3646" s="1">
        <v>2</v>
      </c>
      <c r="N3646" s="1">
        <v>0</v>
      </c>
      <c r="O3646" s="1">
        <v>15</v>
      </c>
      <c r="P3646" s="1">
        <v>9</v>
      </c>
      <c r="Q3646" s="1">
        <v>13</v>
      </c>
      <c r="R3646" s="1">
        <v>2</v>
      </c>
      <c r="S3646" s="1">
        <v>13</v>
      </c>
      <c r="T3646" s="1">
        <v>7</v>
      </c>
      <c r="U3646" s="18">
        <v>1</v>
      </c>
    </row>
    <row r="3647" spans="3:21" ht="25.2" x14ac:dyDescent="0.25">
      <c r="C3647" s="112"/>
      <c r="D3647" s="107"/>
      <c r="E3647" s="9" t="s">
        <v>51</v>
      </c>
      <c r="F3647" s="12"/>
      <c r="G3647" s="13">
        <v>15</v>
      </c>
      <c r="H3647" s="24">
        <v>5</v>
      </c>
      <c r="I3647" s="3">
        <v>2</v>
      </c>
      <c r="J3647" s="3">
        <v>2</v>
      </c>
      <c r="K3647" s="3">
        <v>1</v>
      </c>
      <c r="L3647" s="3">
        <v>0</v>
      </c>
      <c r="M3647" s="3">
        <v>0</v>
      </c>
      <c r="N3647" s="3">
        <v>0</v>
      </c>
      <c r="O3647" s="3">
        <v>1</v>
      </c>
      <c r="P3647" s="3">
        <v>0</v>
      </c>
      <c r="Q3647" s="3">
        <v>3</v>
      </c>
      <c r="R3647" s="3">
        <v>0</v>
      </c>
      <c r="S3647" s="3">
        <v>2</v>
      </c>
      <c r="T3647" s="3">
        <v>3</v>
      </c>
      <c r="U3647" s="26">
        <v>0</v>
      </c>
    </row>
    <row r="3648" spans="3:21" x14ac:dyDescent="0.25">
      <c r="C3648" s="112"/>
      <c r="D3648" s="107"/>
      <c r="E3648" s="9" t="s">
        <v>52</v>
      </c>
      <c r="F3648" s="12"/>
      <c r="G3648" s="13">
        <v>2</v>
      </c>
      <c r="H3648" s="24">
        <v>1</v>
      </c>
      <c r="I3648" s="3">
        <v>0</v>
      </c>
      <c r="J3648" s="3">
        <v>0</v>
      </c>
      <c r="K3648" s="3">
        <v>0</v>
      </c>
      <c r="L3648" s="3">
        <v>1</v>
      </c>
      <c r="M3648" s="3">
        <v>0</v>
      </c>
      <c r="N3648" s="3">
        <v>0</v>
      </c>
      <c r="O3648" s="3">
        <v>0</v>
      </c>
      <c r="P3648" s="3">
        <v>0</v>
      </c>
      <c r="Q3648" s="3">
        <v>1</v>
      </c>
      <c r="R3648" s="3">
        <v>0</v>
      </c>
      <c r="S3648" s="3">
        <v>0</v>
      </c>
      <c r="T3648" s="3">
        <v>0</v>
      </c>
      <c r="U3648" s="26">
        <v>0</v>
      </c>
    </row>
    <row r="3649" spans="2:21" x14ac:dyDescent="0.25">
      <c r="C3649" s="112"/>
      <c r="D3649" s="107"/>
      <c r="E3649" s="9" t="s">
        <v>53</v>
      </c>
      <c r="F3649" s="12"/>
      <c r="G3649" s="13">
        <v>16</v>
      </c>
      <c r="H3649" s="24">
        <v>5</v>
      </c>
      <c r="I3649" s="3">
        <v>2</v>
      </c>
      <c r="J3649" s="3">
        <v>4</v>
      </c>
      <c r="K3649" s="3">
        <v>3</v>
      </c>
      <c r="L3649" s="3">
        <v>1</v>
      </c>
      <c r="M3649" s="3">
        <v>2</v>
      </c>
      <c r="N3649" s="3">
        <v>1</v>
      </c>
      <c r="O3649" s="3">
        <v>4</v>
      </c>
      <c r="P3649" s="3">
        <v>3</v>
      </c>
      <c r="Q3649" s="3">
        <v>3</v>
      </c>
      <c r="R3649" s="3">
        <v>1</v>
      </c>
      <c r="S3649" s="3">
        <v>0</v>
      </c>
      <c r="T3649" s="3">
        <v>1</v>
      </c>
      <c r="U3649" s="26">
        <v>1</v>
      </c>
    </row>
    <row r="3650" spans="2:21" x14ac:dyDescent="0.25">
      <c r="C3650" s="112"/>
      <c r="D3650" s="107"/>
      <c r="E3650" s="9" t="s">
        <v>38</v>
      </c>
      <c r="F3650" s="12"/>
      <c r="G3650" s="13">
        <v>1</v>
      </c>
      <c r="H3650" s="24">
        <v>0</v>
      </c>
      <c r="I3650" s="3">
        <v>0</v>
      </c>
      <c r="J3650" s="3">
        <v>0</v>
      </c>
      <c r="K3650" s="3">
        <v>0</v>
      </c>
      <c r="L3650" s="3">
        <v>0</v>
      </c>
      <c r="M3650" s="3">
        <v>0</v>
      </c>
      <c r="N3650" s="3">
        <v>0</v>
      </c>
      <c r="O3650" s="3">
        <v>0</v>
      </c>
      <c r="P3650" s="3">
        <v>0</v>
      </c>
      <c r="Q3650" s="3">
        <v>0</v>
      </c>
      <c r="R3650" s="3">
        <v>0</v>
      </c>
      <c r="S3650" s="3">
        <v>0</v>
      </c>
      <c r="T3650" s="3">
        <v>1</v>
      </c>
      <c r="U3650" s="26">
        <v>0</v>
      </c>
    </row>
    <row r="3651" spans="2:21" x14ac:dyDescent="0.25">
      <c r="C3651" s="112"/>
      <c r="D3651" s="107"/>
      <c r="E3651" s="9" t="s">
        <v>54</v>
      </c>
      <c r="F3651" s="12"/>
      <c r="G3651" s="8">
        <v>498</v>
      </c>
      <c r="H3651" s="16">
        <v>164</v>
      </c>
      <c r="I3651" s="1">
        <v>118</v>
      </c>
      <c r="J3651" s="1">
        <v>57</v>
      </c>
      <c r="K3651" s="1">
        <v>50</v>
      </c>
      <c r="L3651" s="1">
        <v>7</v>
      </c>
      <c r="M3651" s="1">
        <v>30</v>
      </c>
      <c r="N3651" s="1">
        <v>3</v>
      </c>
      <c r="O3651" s="1">
        <v>122</v>
      </c>
      <c r="P3651" s="1">
        <v>88</v>
      </c>
      <c r="Q3651" s="1">
        <v>84</v>
      </c>
      <c r="R3651" s="1">
        <v>18</v>
      </c>
      <c r="S3651" s="1">
        <v>39</v>
      </c>
      <c r="T3651" s="1">
        <v>34</v>
      </c>
      <c r="U3651" s="18">
        <v>3</v>
      </c>
    </row>
    <row r="3652" spans="2:21" x14ac:dyDescent="0.25">
      <c r="C3652" s="112"/>
      <c r="D3652" s="107"/>
      <c r="E3652" s="9" t="s">
        <v>55</v>
      </c>
      <c r="F3652" s="12"/>
      <c r="G3652" s="8">
        <v>101</v>
      </c>
      <c r="H3652" s="16">
        <v>24</v>
      </c>
      <c r="I3652" s="1">
        <v>22</v>
      </c>
      <c r="J3652" s="1">
        <v>15</v>
      </c>
      <c r="K3652" s="1">
        <v>11</v>
      </c>
      <c r="L3652" s="1">
        <v>0</v>
      </c>
      <c r="M3652" s="1">
        <v>4</v>
      </c>
      <c r="N3652" s="1">
        <v>0</v>
      </c>
      <c r="O3652" s="1">
        <v>22</v>
      </c>
      <c r="P3652" s="1">
        <v>12</v>
      </c>
      <c r="Q3652" s="1">
        <v>21</v>
      </c>
      <c r="R3652" s="1">
        <v>3</v>
      </c>
      <c r="S3652" s="1">
        <v>22</v>
      </c>
      <c r="T3652" s="1">
        <v>11</v>
      </c>
      <c r="U3652" s="18">
        <v>1</v>
      </c>
    </row>
    <row r="3653" spans="2:21" x14ac:dyDescent="0.25">
      <c r="C3653" s="108" t="s">
        <v>56</v>
      </c>
      <c r="D3653" s="106" t="s">
        <v>21</v>
      </c>
      <c r="E3653" s="10" t="s">
        <v>57</v>
      </c>
      <c r="F3653" s="11"/>
      <c r="G3653" s="14">
        <v>257</v>
      </c>
      <c r="H3653" s="25">
        <v>75</v>
      </c>
      <c r="I3653" s="4">
        <v>58</v>
      </c>
      <c r="J3653" s="4">
        <v>35</v>
      </c>
      <c r="K3653" s="4">
        <v>27</v>
      </c>
      <c r="L3653" s="4">
        <v>6</v>
      </c>
      <c r="M3653" s="4">
        <v>18</v>
      </c>
      <c r="N3653" s="4">
        <v>3</v>
      </c>
      <c r="O3653" s="4">
        <v>60</v>
      </c>
      <c r="P3653" s="4">
        <v>49</v>
      </c>
      <c r="Q3653" s="4">
        <v>42</v>
      </c>
      <c r="R3653" s="4">
        <v>12</v>
      </c>
      <c r="S3653" s="4">
        <v>25</v>
      </c>
      <c r="T3653" s="4">
        <v>26</v>
      </c>
      <c r="U3653" s="27">
        <v>3</v>
      </c>
    </row>
    <row r="3654" spans="2:21" x14ac:dyDescent="0.25">
      <c r="C3654" s="112"/>
      <c r="D3654" s="107"/>
      <c r="E3654" s="9" t="s">
        <v>58</v>
      </c>
      <c r="F3654" s="12"/>
      <c r="G3654" s="8">
        <v>228</v>
      </c>
      <c r="H3654" s="16">
        <v>77</v>
      </c>
      <c r="I3654" s="1">
        <v>56</v>
      </c>
      <c r="J3654" s="1">
        <v>21</v>
      </c>
      <c r="K3654" s="1">
        <v>27</v>
      </c>
      <c r="L3654" s="1">
        <v>1</v>
      </c>
      <c r="M3654" s="1">
        <v>12</v>
      </c>
      <c r="N3654" s="1">
        <v>1</v>
      </c>
      <c r="O3654" s="1">
        <v>54</v>
      </c>
      <c r="P3654" s="1">
        <v>35</v>
      </c>
      <c r="Q3654" s="1">
        <v>33</v>
      </c>
      <c r="R3654" s="1">
        <v>8</v>
      </c>
      <c r="S3654" s="1">
        <v>19</v>
      </c>
      <c r="T3654" s="1">
        <v>13</v>
      </c>
      <c r="U3654" s="18">
        <v>1</v>
      </c>
    </row>
    <row r="3655" spans="2:21" x14ac:dyDescent="0.25">
      <c r="C3655" s="112"/>
      <c r="D3655" s="107"/>
      <c r="E3655" s="9" t="s">
        <v>59</v>
      </c>
      <c r="F3655" s="12"/>
      <c r="G3655" s="8">
        <v>54</v>
      </c>
      <c r="H3655" s="16">
        <v>15</v>
      </c>
      <c r="I3655" s="1">
        <v>12</v>
      </c>
      <c r="J3655" s="1">
        <v>7</v>
      </c>
      <c r="K3655" s="1">
        <v>3</v>
      </c>
      <c r="L3655" s="1">
        <v>1</v>
      </c>
      <c r="M3655" s="1">
        <v>2</v>
      </c>
      <c r="N3655" s="1">
        <v>0</v>
      </c>
      <c r="O3655" s="1">
        <v>12</v>
      </c>
      <c r="P3655" s="1">
        <v>8</v>
      </c>
      <c r="Q3655" s="1">
        <v>14</v>
      </c>
      <c r="R3655" s="1">
        <v>0</v>
      </c>
      <c r="S3655" s="1">
        <v>6</v>
      </c>
      <c r="T3655" s="1">
        <v>2</v>
      </c>
      <c r="U3655" s="18">
        <v>0</v>
      </c>
    </row>
    <row r="3656" spans="2:21" x14ac:dyDescent="0.25">
      <c r="C3656" s="112"/>
      <c r="D3656" s="107"/>
      <c r="E3656" s="9" t="s">
        <v>60</v>
      </c>
      <c r="F3656" s="12"/>
      <c r="G3656" s="8">
        <v>79</v>
      </c>
      <c r="H3656" s="16">
        <v>27</v>
      </c>
      <c r="I3656" s="1">
        <v>16</v>
      </c>
      <c r="J3656" s="1">
        <v>13</v>
      </c>
      <c r="K3656" s="1">
        <v>7</v>
      </c>
      <c r="L3656" s="1">
        <v>1</v>
      </c>
      <c r="M3656" s="1">
        <v>4</v>
      </c>
      <c r="N3656" s="1">
        <v>0</v>
      </c>
      <c r="O3656" s="1">
        <v>22</v>
      </c>
      <c r="P3656" s="1">
        <v>11</v>
      </c>
      <c r="Q3656" s="1">
        <v>20</v>
      </c>
      <c r="R3656" s="1">
        <v>2</v>
      </c>
      <c r="S3656" s="1">
        <v>11</v>
      </c>
      <c r="T3656" s="1">
        <v>6</v>
      </c>
      <c r="U3656" s="18">
        <v>1</v>
      </c>
    </row>
    <row r="3657" spans="2:21" x14ac:dyDescent="0.25">
      <c r="C3657" s="108" t="s">
        <v>61</v>
      </c>
      <c r="D3657" s="106" t="s">
        <v>21</v>
      </c>
      <c r="E3657" s="10" t="s">
        <v>62</v>
      </c>
      <c r="F3657" s="11"/>
      <c r="G3657" s="14">
        <v>112</v>
      </c>
      <c r="H3657" s="25">
        <v>32</v>
      </c>
      <c r="I3657" s="4">
        <v>31</v>
      </c>
      <c r="J3657" s="4">
        <v>13</v>
      </c>
      <c r="K3657" s="4">
        <v>14</v>
      </c>
      <c r="L3657" s="4">
        <v>2</v>
      </c>
      <c r="M3657" s="4">
        <v>7</v>
      </c>
      <c r="N3657" s="4">
        <v>1</v>
      </c>
      <c r="O3657" s="4">
        <v>30</v>
      </c>
      <c r="P3657" s="4">
        <v>17</v>
      </c>
      <c r="Q3657" s="4">
        <v>23</v>
      </c>
      <c r="R3657" s="4">
        <v>2</v>
      </c>
      <c r="S3657" s="4">
        <v>13</v>
      </c>
      <c r="T3657" s="4">
        <v>10</v>
      </c>
      <c r="U3657" s="27">
        <v>1</v>
      </c>
    </row>
    <row r="3658" spans="2:21" x14ac:dyDescent="0.25">
      <c r="C3658" s="109"/>
      <c r="D3658" s="107"/>
      <c r="E3658" s="9" t="s">
        <v>63</v>
      </c>
      <c r="F3658" s="12"/>
      <c r="G3658" s="8">
        <v>135</v>
      </c>
      <c r="H3658" s="16">
        <v>48</v>
      </c>
      <c r="I3658" s="1">
        <v>35</v>
      </c>
      <c r="J3658" s="1">
        <v>16</v>
      </c>
      <c r="K3658" s="1">
        <v>14</v>
      </c>
      <c r="L3658" s="1">
        <v>2</v>
      </c>
      <c r="M3658" s="1">
        <v>7</v>
      </c>
      <c r="N3658" s="1">
        <v>0</v>
      </c>
      <c r="O3658" s="1">
        <v>35</v>
      </c>
      <c r="P3658" s="1">
        <v>15</v>
      </c>
      <c r="Q3658" s="1">
        <v>27</v>
      </c>
      <c r="R3658" s="1">
        <v>4</v>
      </c>
      <c r="S3658" s="1">
        <v>12</v>
      </c>
      <c r="T3658" s="1">
        <v>6</v>
      </c>
      <c r="U3658" s="18">
        <v>1</v>
      </c>
    </row>
    <row r="3659" spans="2:21" x14ac:dyDescent="0.25">
      <c r="C3659" s="109"/>
      <c r="D3659" s="107"/>
      <c r="E3659" s="9" t="s">
        <v>64</v>
      </c>
      <c r="F3659" s="12"/>
      <c r="G3659" s="8">
        <v>232</v>
      </c>
      <c r="H3659" s="16">
        <v>72</v>
      </c>
      <c r="I3659" s="1">
        <v>49</v>
      </c>
      <c r="J3659" s="1">
        <v>30</v>
      </c>
      <c r="K3659" s="1">
        <v>24</v>
      </c>
      <c r="L3659" s="1">
        <v>4</v>
      </c>
      <c r="M3659" s="1">
        <v>16</v>
      </c>
      <c r="N3659" s="1">
        <v>2</v>
      </c>
      <c r="O3659" s="1">
        <v>50</v>
      </c>
      <c r="P3659" s="1">
        <v>40</v>
      </c>
      <c r="Q3659" s="1">
        <v>39</v>
      </c>
      <c r="R3659" s="1">
        <v>16</v>
      </c>
      <c r="S3659" s="1">
        <v>27</v>
      </c>
      <c r="T3659" s="1">
        <v>17</v>
      </c>
      <c r="U3659" s="18">
        <v>2</v>
      </c>
    </row>
    <row r="3660" spans="2:21" x14ac:dyDescent="0.25">
      <c r="C3660" s="113"/>
      <c r="D3660" s="110"/>
      <c r="E3660" s="56" t="s">
        <v>65</v>
      </c>
      <c r="F3660" s="48"/>
      <c r="G3660" s="61">
        <v>139</v>
      </c>
      <c r="H3660" s="65">
        <v>42</v>
      </c>
      <c r="I3660" s="35">
        <v>27</v>
      </c>
      <c r="J3660" s="35">
        <v>17</v>
      </c>
      <c r="K3660" s="35">
        <v>12</v>
      </c>
      <c r="L3660" s="35">
        <v>1</v>
      </c>
      <c r="M3660" s="35">
        <v>6</v>
      </c>
      <c r="N3660" s="35">
        <v>1</v>
      </c>
      <c r="O3660" s="35">
        <v>33</v>
      </c>
      <c r="P3660" s="35">
        <v>31</v>
      </c>
      <c r="Q3660" s="35">
        <v>20</v>
      </c>
      <c r="R3660" s="35">
        <v>0</v>
      </c>
      <c r="S3660" s="35">
        <v>9</v>
      </c>
      <c r="T3660" s="35">
        <v>14</v>
      </c>
      <c r="U3660" s="66">
        <v>1</v>
      </c>
    </row>
    <row r="3662" spans="2:21" x14ac:dyDescent="0.25">
      <c r="B3662" s="54" t="str">
        <f xml:space="preserve"> HYPERLINK("#'目次'!B50", "[44]")</f>
        <v>[44]</v>
      </c>
      <c r="C3662" s="42" t="s">
        <v>550</v>
      </c>
    </row>
    <row r="3665" spans="3:20" x14ac:dyDescent="0.25">
      <c r="C3665" s="42" t="s">
        <v>14</v>
      </c>
    </row>
    <row r="3666" spans="3:20" ht="50.4" x14ac:dyDescent="0.25">
      <c r="C3666" s="102"/>
      <c r="D3666" s="103"/>
      <c r="E3666" s="103"/>
      <c r="F3666" s="103"/>
      <c r="G3666" s="53" t="s">
        <v>15</v>
      </c>
      <c r="H3666" s="50" t="s">
        <v>551</v>
      </c>
      <c r="I3666" s="21" t="s">
        <v>552</v>
      </c>
      <c r="J3666" s="21" t="s">
        <v>553</v>
      </c>
      <c r="K3666" s="21" t="s">
        <v>554</v>
      </c>
      <c r="L3666" s="21" t="s">
        <v>555</v>
      </c>
      <c r="M3666" s="21" t="s">
        <v>556</v>
      </c>
      <c r="N3666" s="21" t="s">
        <v>557</v>
      </c>
      <c r="O3666" s="21" t="s">
        <v>558</v>
      </c>
      <c r="P3666" s="21" t="s">
        <v>559</v>
      </c>
      <c r="Q3666" s="21" t="s">
        <v>53</v>
      </c>
      <c r="R3666" s="21" t="s">
        <v>560</v>
      </c>
      <c r="S3666" s="21" t="s">
        <v>38</v>
      </c>
      <c r="T3666" s="57" t="s">
        <v>561</v>
      </c>
    </row>
    <row r="3667" spans="3:20" x14ac:dyDescent="0.25">
      <c r="C3667" s="104"/>
      <c r="D3667" s="105"/>
      <c r="E3667" s="105"/>
      <c r="F3667" s="105"/>
      <c r="G3667" s="47"/>
      <c r="H3667" s="60"/>
      <c r="I3667" s="22"/>
      <c r="J3667" s="22"/>
      <c r="K3667" s="22"/>
      <c r="L3667" s="22"/>
      <c r="M3667" s="22"/>
      <c r="N3667" s="22"/>
      <c r="O3667" s="22"/>
      <c r="P3667" s="22"/>
      <c r="Q3667" s="22"/>
      <c r="R3667" s="22"/>
      <c r="S3667" s="22"/>
      <c r="T3667" s="55"/>
    </row>
    <row r="3668" spans="3:20" x14ac:dyDescent="0.25">
      <c r="C3668" s="52"/>
      <c r="D3668" s="49"/>
      <c r="E3668" s="46" t="s">
        <v>15</v>
      </c>
      <c r="F3668" s="51"/>
      <c r="G3668" s="59">
        <v>1104</v>
      </c>
      <c r="H3668" s="31">
        <v>422</v>
      </c>
      <c r="I3668" s="31">
        <v>99</v>
      </c>
      <c r="J3668" s="31">
        <v>1019</v>
      </c>
      <c r="K3668" s="31">
        <v>754</v>
      </c>
      <c r="L3668" s="31">
        <v>84</v>
      </c>
      <c r="M3668" s="31">
        <v>1000</v>
      </c>
      <c r="N3668" s="31">
        <v>670</v>
      </c>
      <c r="O3668" s="31">
        <v>770</v>
      </c>
      <c r="P3668" s="31">
        <v>111</v>
      </c>
      <c r="Q3668" s="31">
        <v>21</v>
      </c>
      <c r="R3668" s="31">
        <v>3</v>
      </c>
      <c r="S3668" s="31">
        <v>4</v>
      </c>
      <c r="T3668" s="67">
        <v>1097</v>
      </c>
    </row>
    <row r="3669" spans="3:20" x14ac:dyDescent="0.25">
      <c r="C3669" s="111" t="s">
        <v>20</v>
      </c>
      <c r="D3669" s="106" t="s">
        <v>21</v>
      </c>
      <c r="E3669" s="10" t="s">
        <v>22</v>
      </c>
      <c r="F3669" s="11"/>
      <c r="G3669" s="14">
        <v>543</v>
      </c>
      <c r="H3669" s="25">
        <v>203</v>
      </c>
      <c r="I3669" s="4">
        <v>49</v>
      </c>
      <c r="J3669" s="4">
        <v>495</v>
      </c>
      <c r="K3669" s="4">
        <v>395</v>
      </c>
      <c r="L3669" s="4">
        <v>33</v>
      </c>
      <c r="M3669" s="4">
        <v>499</v>
      </c>
      <c r="N3669" s="4">
        <v>314</v>
      </c>
      <c r="O3669" s="4">
        <v>419</v>
      </c>
      <c r="P3669" s="4">
        <v>60</v>
      </c>
      <c r="Q3669" s="4">
        <v>11</v>
      </c>
      <c r="R3669" s="4">
        <v>0</v>
      </c>
      <c r="S3669" s="4">
        <v>0</v>
      </c>
      <c r="T3669" s="27">
        <v>543</v>
      </c>
    </row>
    <row r="3670" spans="3:20" x14ac:dyDescent="0.25">
      <c r="C3670" s="112"/>
      <c r="D3670" s="107"/>
      <c r="E3670" s="9" t="s">
        <v>23</v>
      </c>
      <c r="F3670" s="12"/>
      <c r="G3670" s="8">
        <v>561</v>
      </c>
      <c r="H3670" s="16">
        <v>219</v>
      </c>
      <c r="I3670" s="1">
        <v>50</v>
      </c>
      <c r="J3670" s="1">
        <v>524</v>
      </c>
      <c r="K3670" s="1">
        <v>359</v>
      </c>
      <c r="L3670" s="1">
        <v>51</v>
      </c>
      <c r="M3670" s="1">
        <v>501</v>
      </c>
      <c r="N3670" s="1">
        <v>356</v>
      </c>
      <c r="O3670" s="1">
        <v>351</v>
      </c>
      <c r="P3670" s="1">
        <v>51</v>
      </c>
      <c r="Q3670" s="1">
        <v>10</v>
      </c>
      <c r="R3670" s="1">
        <v>3</v>
      </c>
      <c r="S3670" s="1">
        <v>4</v>
      </c>
      <c r="T3670" s="18">
        <v>554</v>
      </c>
    </row>
    <row r="3671" spans="3:20" x14ac:dyDescent="0.25">
      <c r="C3671" s="108" t="s">
        <v>24</v>
      </c>
      <c r="D3671" s="108" t="s">
        <v>25</v>
      </c>
      <c r="E3671" s="10" t="s">
        <v>26</v>
      </c>
      <c r="F3671" s="11"/>
      <c r="G3671" s="14">
        <v>261</v>
      </c>
      <c r="H3671" s="25">
        <v>70</v>
      </c>
      <c r="I3671" s="4">
        <v>19</v>
      </c>
      <c r="J3671" s="4">
        <v>228</v>
      </c>
      <c r="K3671" s="4">
        <v>156</v>
      </c>
      <c r="L3671" s="4">
        <v>9</v>
      </c>
      <c r="M3671" s="4">
        <v>244</v>
      </c>
      <c r="N3671" s="4">
        <v>157</v>
      </c>
      <c r="O3671" s="4">
        <v>158</v>
      </c>
      <c r="P3671" s="4">
        <v>36</v>
      </c>
      <c r="Q3671" s="4">
        <v>4</v>
      </c>
      <c r="R3671" s="4">
        <v>1</v>
      </c>
      <c r="S3671" s="4">
        <v>2</v>
      </c>
      <c r="T3671" s="27">
        <v>258</v>
      </c>
    </row>
    <row r="3672" spans="3:20" x14ac:dyDescent="0.25">
      <c r="C3672" s="112"/>
      <c r="D3672" s="109"/>
      <c r="E3672" s="9" t="s">
        <v>27</v>
      </c>
      <c r="F3672" s="12"/>
      <c r="G3672" s="8">
        <v>267</v>
      </c>
      <c r="H3672" s="16">
        <v>87</v>
      </c>
      <c r="I3672" s="1">
        <v>20</v>
      </c>
      <c r="J3672" s="1">
        <v>245</v>
      </c>
      <c r="K3672" s="1">
        <v>194</v>
      </c>
      <c r="L3672" s="1">
        <v>21</v>
      </c>
      <c r="M3672" s="1">
        <v>248</v>
      </c>
      <c r="N3672" s="1">
        <v>165</v>
      </c>
      <c r="O3672" s="1">
        <v>196</v>
      </c>
      <c r="P3672" s="1">
        <v>34</v>
      </c>
      <c r="Q3672" s="1">
        <v>8</v>
      </c>
      <c r="R3672" s="1">
        <v>1</v>
      </c>
      <c r="S3672" s="1">
        <v>1</v>
      </c>
      <c r="T3672" s="18">
        <v>265</v>
      </c>
    </row>
    <row r="3673" spans="3:20" x14ac:dyDescent="0.25">
      <c r="C3673" s="112"/>
      <c r="D3673" s="109"/>
      <c r="E3673" s="9" t="s">
        <v>28</v>
      </c>
      <c r="F3673" s="12"/>
      <c r="G3673" s="8">
        <v>261</v>
      </c>
      <c r="H3673" s="16">
        <v>114</v>
      </c>
      <c r="I3673" s="1">
        <v>26</v>
      </c>
      <c r="J3673" s="1">
        <v>247</v>
      </c>
      <c r="K3673" s="1">
        <v>182</v>
      </c>
      <c r="L3673" s="1">
        <v>19</v>
      </c>
      <c r="M3673" s="1">
        <v>236</v>
      </c>
      <c r="N3673" s="1">
        <v>153</v>
      </c>
      <c r="O3673" s="1">
        <v>185</v>
      </c>
      <c r="P3673" s="1">
        <v>21</v>
      </c>
      <c r="Q3673" s="1">
        <v>5</v>
      </c>
      <c r="R3673" s="1">
        <v>1</v>
      </c>
      <c r="S3673" s="1">
        <v>0</v>
      </c>
      <c r="T3673" s="18">
        <v>260</v>
      </c>
    </row>
    <row r="3674" spans="3:20" x14ac:dyDescent="0.25">
      <c r="C3674" s="112"/>
      <c r="D3674" s="109"/>
      <c r="E3674" s="9" t="s">
        <v>29</v>
      </c>
      <c r="F3674" s="12"/>
      <c r="G3674" s="8">
        <v>195</v>
      </c>
      <c r="H3674" s="16">
        <v>87</v>
      </c>
      <c r="I3674" s="1">
        <v>15</v>
      </c>
      <c r="J3674" s="1">
        <v>184</v>
      </c>
      <c r="K3674" s="1">
        <v>137</v>
      </c>
      <c r="L3674" s="1">
        <v>14</v>
      </c>
      <c r="M3674" s="1">
        <v>173</v>
      </c>
      <c r="N3674" s="1">
        <v>125</v>
      </c>
      <c r="O3674" s="1">
        <v>148</v>
      </c>
      <c r="P3674" s="1">
        <v>16</v>
      </c>
      <c r="Q3674" s="1">
        <v>3</v>
      </c>
      <c r="R3674" s="1">
        <v>0</v>
      </c>
      <c r="S3674" s="1">
        <v>1</v>
      </c>
      <c r="T3674" s="18">
        <v>194</v>
      </c>
    </row>
    <row r="3675" spans="3:20" x14ac:dyDescent="0.25">
      <c r="C3675" s="112"/>
      <c r="D3675" s="109"/>
      <c r="E3675" s="9" t="s">
        <v>30</v>
      </c>
      <c r="F3675" s="12"/>
      <c r="G3675" s="8">
        <v>120</v>
      </c>
      <c r="H3675" s="16">
        <v>64</v>
      </c>
      <c r="I3675" s="1">
        <v>19</v>
      </c>
      <c r="J3675" s="1">
        <v>115</v>
      </c>
      <c r="K3675" s="1">
        <v>85</v>
      </c>
      <c r="L3675" s="1">
        <v>21</v>
      </c>
      <c r="M3675" s="1">
        <v>99</v>
      </c>
      <c r="N3675" s="1">
        <v>70</v>
      </c>
      <c r="O3675" s="1">
        <v>83</v>
      </c>
      <c r="P3675" s="1">
        <v>4</v>
      </c>
      <c r="Q3675" s="1">
        <v>1</v>
      </c>
      <c r="R3675" s="1">
        <v>0</v>
      </c>
      <c r="S3675" s="1">
        <v>0</v>
      </c>
      <c r="T3675" s="18">
        <v>120</v>
      </c>
    </row>
    <row r="3676" spans="3:20" x14ac:dyDescent="0.25">
      <c r="C3676" s="112"/>
      <c r="D3676" s="109"/>
      <c r="E3676" s="9" t="s">
        <v>31</v>
      </c>
      <c r="F3676" s="12"/>
      <c r="G3676" s="8">
        <v>843</v>
      </c>
      <c r="H3676" s="16">
        <v>352</v>
      </c>
      <c r="I3676" s="1">
        <v>80</v>
      </c>
      <c r="J3676" s="1">
        <v>791</v>
      </c>
      <c r="K3676" s="1">
        <v>598</v>
      </c>
      <c r="L3676" s="1">
        <v>75</v>
      </c>
      <c r="M3676" s="1">
        <v>756</v>
      </c>
      <c r="N3676" s="1">
        <v>513</v>
      </c>
      <c r="O3676" s="1">
        <v>612</v>
      </c>
      <c r="P3676" s="1">
        <v>75</v>
      </c>
      <c r="Q3676" s="1">
        <v>17</v>
      </c>
      <c r="R3676" s="1">
        <v>2</v>
      </c>
      <c r="S3676" s="1">
        <v>2</v>
      </c>
      <c r="T3676" s="18">
        <v>839</v>
      </c>
    </row>
    <row r="3677" spans="3:20" x14ac:dyDescent="0.25">
      <c r="C3677" s="112"/>
      <c r="D3677" s="109"/>
      <c r="E3677" s="9" t="s">
        <v>32</v>
      </c>
      <c r="F3677" s="12"/>
      <c r="G3677" s="8">
        <v>315</v>
      </c>
      <c r="H3677" s="16">
        <v>151</v>
      </c>
      <c r="I3677" s="1">
        <v>34</v>
      </c>
      <c r="J3677" s="1">
        <v>299</v>
      </c>
      <c r="K3677" s="1">
        <v>222</v>
      </c>
      <c r="L3677" s="1">
        <v>35</v>
      </c>
      <c r="M3677" s="1">
        <v>272</v>
      </c>
      <c r="N3677" s="1">
        <v>195</v>
      </c>
      <c r="O3677" s="1">
        <v>231</v>
      </c>
      <c r="P3677" s="1">
        <v>20</v>
      </c>
      <c r="Q3677" s="1">
        <v>4</v>
      </c>
      <c r="R3677" s="1">
        <v>0</v>
      </c>
      <c r="S3677" s="1">
        <v>1</v>
      </c>
      <c r="T3677" s="18">
        <v>314</v>
      </c>
    </row>
    <row r="3678" spans="3:20" x14ac:dyDescent="0.25">
      <c r="C3678" s="112"/>
      <c r="D3678" s="108" t="s">
        <v>22</v>
      </c>
      <c r="E3678" s="10" t="s">
        <v>26</v>
      </c>
      <c r="F3678" s="11"/>
      <c r="G3678" s="14">
        <v>120</v>
      </c>
      <c r="H3678" s="25">
        <v>31</v>
      </c>
      <c r="I3678" s="4">
        <v>9</v>
      </c>
      <c r="J3678" s="4">
        <v>105</v>
      </c>
      <c r="K3678" s="4">
        <v>77</v>
      </c>
      <c r="L3678" s="4">
        <v>3</v>
      </c>
      <c r="M3678" s="4">
        <v>118</v>
      </c>
      <c r="N3678" s="4">
        <v>78</v>
      </c>
      <c r="O3678" s="4">
        <v>88</v>
      </c>
      <c r="P3678" s="4">
        <v>18</v>
      </c>
      <c r="Q3678" s="4">
        <v>1</v>
      </c>
      <c r="R3678" s="4">
        <v>0</v>
      </c>
      <c r="S3678" s="4">
        <v>0</v>
      </c>
      <c r="T3678" s="27">
        <v>120</v>
      </c>
    </row>
    <row r="3679" spans="3:20" x14ac:dyDescent="0.25">
      <c r="C3679" s="112"/>
      <c r="D3679" s="109"/>
      <c r="E3679" s="9" t="s">
        <v>27</v>
      </c>
      <c r="F3679" s="12"/>
      <c r="G3679" s="8">
        <v>159</v>
      </c>
      <c r="H3679" s="16">
        <v>56</v>
      </c>
      <c r="I3679" s="1">
        <v>13</v>
      </c>
      <c r="J3679" s="1">
        <v>143</v>
      </c>
      <c r="K3679" s="1">
        <v>120</v>
      </c>
      <c r="L3679" s="1">
        <v>11</v>
      </c>
      <c r="M3679" s="1">
        <v>147</v>
      </c>
      <c r="N3679" s="1">
        <v>87</v>
      </c>
      <c r="O3679" s="1">
        <v>121</v>
      </c>
      <c r="P3679" s="1">
        <v>24</v>
      </c>
      <c r="Q3679" s="1">
        <v>3</v>
      </c>
      <c r="R3679" s="1">
        <v>0</v>
      </c>
      <c r="S3679" s="1">
        <v>0</v>
      </c>
      <c r="T3679" s="18">
        <v>159</v>
      </c>
    </row>
    <row r="3680" spans="3:20" x14ac:dyDescent="0.25">
      <c r="C3680" s="112"/>
      <c r="D3680" s="109"/>
      <c r="E3680" s="9" t="s">
        <v>28</v>
      </c>
      <c r="F3680" s="12"/>
      <c r="G3680" s="8">
        <v>113</v>
      </c>
      <c r="H3680" s="16">
        <v>50</v>
      </c>
      <c r="I3680" s="1">
        <v>11</v>
      </c>
      <c r="J3680" s="1">
        <v>105</v>
      </c>
      <c r="K3680" s="1">
        <v>85</v>
      </c>
      <c r="L3680" s="1">
        <v>11</v>
      </c>
      <c r="M3680" s="1">
        <v>100</v>
      </c>
      <c r="N3680" s="1">
        <v>56</v>
      </c>
      <c r="O3680" s="1">
        <v>89</v>
      </c>
      <c r="P3680" s="1">
        <v>9</v>
      </c>
      <c r="Q3680" s="1">
        <v>4</v>
      </c>
      <c r="R3680" s="1">
        <v>0</v>
      </c>
      <c r="S3680" s="1">
        <v>0</v>
      </c>
      <c r="T3680" s="18">
        <v>113</v>
      </c>
    </row>
    <row r="3681" spans="3:20" x14ac:dyDescent="0.25">
      <c r="C3681" s="112"/>
      <c r="D3681" s="109"/>
      <c r="E3681" s="9" t="s">
        <v>29</v>
      </c>
      <c r="F3681" s="12"/>
      <c r="G3681" s="8">
        <v>94</v>
      </c>
      <c r="H3681" s="16">
        <v>42</v>
      </c>
      <c r="I3681" s="1">
        <v>8</v>
      </c>
      <c r="J3681" s="1">
        <v>88</v>
      </c>
      <c r="K3681" s="1">
        <v>71</v>
      </c>
      <c r="L3681" s="1">
        <v>4</v>
      </c>
      <c r="M3681" s="1">
        <v>84</v>
      </c>
      <c r="N3681" s="1">
        <v>59</v>
      </c>
      <c r="O3681" s="1">
        <v>76</v>
      </c>
      <c r="P3681" s="1">
        <v>6</v>
      </c>
      <c r="Q3681" s="1">
        <v>3</v>
      </c>
      <c r="R3681" s="1">
        <v>0</v>
      </c>
      <c r="S3681" s="1">
        <v>0</v>
      </c>
      <c r="T3681" s="18">
        <v>94</v>
      </c>
    </row>
    <row r="3682" spans="3:20" x14ac:dyDescent="0.25">
      <c r="C3682" s="112"/>
      <c r="D3682" s="109"/>
      <c r="E3682" s="9" t="s">
        <v>30</v>
      </c>
      <c r="F3682" s="12"/>
      <c r="G3682" s="8">
        <v>57</v>
      </c>
      <c r="H3682" s="16">
        <v>24</v>
      </c>
      <c r="I3682" s="1">
        <v>8</v>
      </c>
      <c r="J3682" s="1">
        <v>54</v>
      </c>
      <c r="K3682" s="1">
        <v>42</v>
      </c>
      <c r="L3682" s="1">
        <v>4</v>
      </c>
      <c r="M3682" s="1">
        <v>50</v>
      </c>
      <c r="N3682" s="1">
        <v>34</v>
      </c>
      <c r="O3682" s="1">
        <v>45</v>
      </c>
      <c r="P3682" s="1">
        <v>3</v>
      </c>
      <c r="Q3682" s="1">
        <v>0</v>
      </c>
      <c r="R3682" s="1">
        <v>0</v>
      </c>
      <c r="S3682" s="1">
        <v>0</v>
      </c>
      <c r="T3682" s="18">
        <v>57</v>
      </c>
    </row>
    <row r="3683" spans="3:20" x14ac:dyDescent="0.25">
      <c r="C3683" s="112"/>
      <c r="D3683" s="109"/>
      <c r="E3683" s="9" t="s">
        <v>31</v>
      </c>
      <c r="F3683" s="12"/>
      <c r="G3683" s="8">
        <v>423</v>
      </c>
      <c r="H3683" s="16">
        <v>172</v>
      </c>
      <c r="I3683" s="1">
        <v>40</v>
      </c>
      <c r="J3683" s="1">
        <v>390</v>
      </c>
      <c r="K3683" s="1">
        <v>318</v>
      </c>
      <c r="L3683" s="1">
        <v>30</v>
      </c>
      <c r="M3683" s="1">
        <v>381</v>
      </c>
      <c r="N3683" s="1">
        <v>236</v>
      </c>
      <c r="O3683" s="1">
        <v>331</v>
      </c>
      <c r="P3683" s="1">
        <v>42</v>
      </c>
      <c r="Q3683" s="1">
        <v>10</v>
      </c>
      <c r="R3683" s="1">
        <v>0</v>
      </c>
      <c r="S3683" s="1">
        <v>0</v>
      </c>
      <c r="T3683" s="18">
        <v>423</v>
      </c>
    </row>
    <row r="3684" spans="3:20" x14ac:dyDescent="0.25">
      <c r="C3684" s="112"/>
      <c r="D3684" s="109"/>
      <c r="E3684" s="9" t="s">
        <v>32</v>
      </c>
      <c r="F3684" s="12"/>
      <c r="G3684" s="8">
        <v>151</v>
      </c>
      <c r="H3684" s="16">
        <v>66</v>
      </c>
      <c r="I3684" s="1">
        <v>16</v>
      </c>
      <c r="J3684" s="1">
        <v>142</v>
      </c>
      <c r="K3684" s="1">
        <v>113</v>
      </c>
      <c r="L3684" s="1">
        <v>8</v>
      </c>
      <c r="M3684" s="1">
        <v>134</v>
      </c>
      <c r="N3684" s="1">
        <v>93</v>
      </c>
      <c r="O3684" s="1">
        <v>121</v>
      </c>
      <c r="P3684" s="1">
        <v>9</v>
      </c>
      <c r="Q3684" s="1">
        <v>3</v>
      </c>
      <c r="R3684" s="1">
        <v>0</v>
      </c>
      <c r="S3684" s="1">
        <v>0</v>
      </c>
      <c r="T3684" s="18">
        <v>151</v>
      </c>
    </row>
    <row r="3685" spans="3:20" x14ac:dyDescent="0.25">
      <c r="C3685" s="112"/>
      <c r="D3685" s="108" t="s">
        <v>23</v>
      </c>
      <c r="E3685" s="10" t="s">
        <v>26</v>
      </c>
      <c r="F3685" s="11"/>
      <c r="G3685" s="14">
        <v>141</v>
      </c>
      <c r="H3685" s="25">
        <v>39</v>
      </c>
      <c r="I3685" s="4">
        <v>10</v>
      </c>
      <c r="J3685" s="4">
        <v>123</v>
      </c>
      <c r="K3685" s="4">
        <v>79</v>
      </c>
      <c r="L3685" s="4">
        <v>6</v>
      </c>
      <c r="M3685" s="4">
        <v>126</v>
      </c>
      <c r="N3685" s="4">
        <v>79</v>
      </c>
      <c r="O3685" s="4">
        <v>70</v>
      </c>
      <c r="P3685" s="4">
        <v>18</v>
      </c>
      <c r="Q3685" s="4">
        <v>3</v>
      </c>
      <c r="R3685" s="4">
        <v>1</v>
      </c>
      <c r="S3685" s="4">
        <v>2</v>
      </c>
      <c r="T3685" s="27">
        <v>138</v>
      </c>
    </row>
    <row r="3686" spans="3:20" x14ac:dyDescent="0.25">
      <c r="C3686" s="112"/>
      <c r="D3686" s="109"/>
      <c r="E3686" s="9" t="s">
        <v>27</v>
      </c>
      <c r="F3686" s="12"/>
      <c r="G3686" s="8">
        <v>108</v>
      </c>
      <c r="H3686" s="16">
        <v>31</v>
      </c>
      <c r="I3686" s="1">
        <v>7</v>
      </c>
      <c r="J3686" s="1">
        <v>102</v>
      </c>
      <c r="K3686" s="1">
        <v>74</v>
      </c>
      <c r="L3686" s="1">
        <v>10</v>
      </c>
      <c r="M3686" s="1">
        <v>101</v>
      </c>
      <c r="N3686" s="1">
        <v>78</v>
      </c>
      <c r="O3686" s="1">
        <v>75</v>
      </c>
      <c r="P3686" s="1">
        <v>10</v>
      </c>
      <c r="Q3686" s="1">
        <v>5</v>
      </c>
      <c r="R3686" s="1">
        <v>1</v>
      </c>
      <c r="S3686" s="1">
        <v>1</v>
      </c>
      <c r="T3686" s="18">
        <v>106</v>
      </c>
    </row>
    <row r="3687" spans="3:20" x14ac:dyDescent="0.25">
      <c r="C3687" s="112"/>
      <c r="D3687" s="109"/>
      <c r="E3687" s="9" t="s">
        <v>28</v>
      </c>
      <c r="F3687" s="12"/>
      <c r="G3687" s="8">
        <v>148</v>
      </c>
      <c r="H3687" s="16">
        <v>64</v>
      </c>
      <c r="I3687" s="1">
        <v>15</v>
      </c>
      <c r="J3687" s="1">
        <v>142</v>
      </c>
      <c r="K3687" s="1">
        <v>97</v>
      </c>
      <c r="L3687" s="1">
        <v>8</v>
      </c>
      <c r="M3687" s="1">
        <v>136</v>
      </c>
      <c r="N3687" s="1">
        <v>97</v>
      </c>
      <c r="O3687" s="1">
        <v>96</v>
      </c>
      <c r="P3687" s="1">
        <v>12</v>
      </c>
      <c r="Q3687" s="1">
        <v>1</v>
      </c>
      <c r="R3687" s="1">
        <v>1</v>
      </c>
      <c r="S3687" s="1">
        <v>0</v>
      </c>
      <c r="T3687" s="18">
        <v>147</v>
      </c>
    </row>
    <row r="3688" spans="3:20" x14ac:dyDescent="0.25">
      <c r="C3688" s="112"/>
      <c r="D3688" s="109"/>
      <c r="E3688" s="9" t="s">
        <v>29</v>
      </c>
      <c r="F3688" s="12"/>
      <c r="G3688" s="8">
        <v>101</v>
      </c>
      <c r="H3688" s="16">
        <v>45</v>
      </c>
      <c r="I3688" s="1">
        <v>7</v>
      </c>
      <c r="J3688" s="1">
        <v>96</v>
      </c>
      <c r="K3688" s="1">
        <v>66</v>
      </c>
      <c r="L3688" s="1">
        <v>10</v>
      </c>
      <c r="M3688" s="1">
        <v>89</v>
      </c>
      <c r="N3688" s="1">
        <v>66</v>
      </c>
      <c r="O3688" s="1">
        <v>72</v>
      </c>
      <c r="P3688" s="1">
        <v>10</v>
      </c>
      <c r="Q3688" s="1">
        <v>0</v>
      </c>
      <c r="R3688" s="1">
        <v>0</v>
      </c>
      <c r="S3688" s="1">
        <v>1</v>
      </c>
      <c r="T3688" s="18">
        <v>100</v>
      </c>
    </row>
    <row r="3689" spans="3:20" x14ac:dyDescent="0.25">
      <c r="C3689" s="112"/>
      <c r="D3689" s="109"/>
      <c r="E3689" s="9" t="s">
        <v>30</v>
      </c>
      <c r="F3689" s="12"/>
      <c r="G3689" s="8">
        <v>63</v>
      </c>
      <c r="H3689" s="16">
        <v>40</v>
      </c>
      <c r="I3689" s="1">
        <v>11</v>
      </c>
      <c r="J3689" s="1">
        <v>61</v>
      </c>
      <c r="K3689" s="1">
        <v>43</v>
      </c>
      <c r="L3689" s="1">
        <v>17</v>
      </c>
      <c r="M3689" s="1">
        <v>49</v>
      </c>
      <c r="N3689" s="1">
        <v>36</v>
      </c>
      <c r="O3689" s="1">
        <v>38</v>
      </c>
      <c r="P3689" s="1">
        <v>1</v>
      </c>
      <c r="Q3689" s="1">
        <v>1</v>
      </c>
      <c r="R3689" s="1">
        <v>0</v>
      </c>
      <c r="S3689" s="1">
        <v>0</v>
      </c>
      <c r="T3689" s="18">
        <v>63</v>
      </c>
    </row>
    <row r="3690" spans="3:20" x14ac:dyDescent="0.25">
      <c r="C3690" s="112"/>
      <c r="D3690" s="109"/>
      <c r="E3690" s="9" t="s">
        <v>31</v>
      </c>
      <c r="F3690" s="12"/>
      <c r="G3690" s="8">
        <v>420</v>
      </c>
      <c r="H3690" s="16">
        <v>180</v>
      </c>
      <c r="I3690" s="1">
        <v>40</v>
      </c>
      <c r="J3690" s="1">
        <v>401</v>
      </c>
      <c r="K3690" s="1">
        <v>280</v>
      </c>
      <c r="L3690" s="1">
        <v>45</v>
      </c>
      <c r="M3690" s="1">
        <v>375</v>
      </c>
      <c r="N3690" s="1">
        <v>277</v>
      </c>
      <c r="O3690" s="1">
        <v>281</v>
      </c>
      <c r="P3690" s="1">
        <v>33</v>
      </c>
      <c r="Q3690" s="1">
        <v>7</v>
      </c>
      <c r="R3690" s="1">
        <v>2</v>
      </c>
      <c r="S3690" s="1">
        <v>2</v>
      </c>
      <c r="T3690" s="18">
        <v>416</v>
      </c>
    </row>
    <row r="3691" spans="3:20" x14ac:dyDescent="0.25">
      <c r="C3691" s="112"/>
      <c r="D3691" s="109"/>
      <c r="E3691" s="9" t="s">
        <v>32</v>
      </c>
      <c r="F3691" s="12"/>
      <c r="G3691" s="8">
        <v>164</v>
      </c>
      <c r="H3691" s="16">
        <v>85</v>
      </c>
      <c r="I3691" s="1">
        <v>18</v>
      </c>
      <c r="J3691" s="1">
        <v>157</v>
      </c>
      <c r="K3691" s="1">
        <v>109</v>
      </c>
      <c r="L3691" s="1">
        <v>27</v>
      </c>
      <c r="M3691" s="1">
        <v>138</v>
      </c>
      <c r="N3691" s="1">
        <v>102</v>
      </c>
      <c r="O3691" s="1">
        <v>110</v>
      </c>
      <c r="P3691" s="1">
        <v>11</v>
      </c>
      <c r="Q3691" s="1">
        <v>1</v>
      </c>
      <c r="R3691" s="1">
        <v>0</v>
      </c>
      <c r="S3691" s="1">
        <v>1</v>
      </c>
      <c r="T3691" s="18">
        <v>163</v>
      </c>
    </row>
    <row r="3692" spans="3:20" ht="25.2" x14ac:dyDescent="0.25">
      <c r="C3692" s="108" t="s">
        <v>33</v>
      </c>
      <c r="D3692" s="108" t="s">
        <v>25</v>
      </c>
      <c r="E3692" s="10" t="s">
        <v>34</v>
      </c>
      <c r="F3692" s="11"/>
      <c r="G3692" s="14">
        <v>93</v>
      </c>
      <c r="H3692" s="25">
        <v>37</v>
      </c>
      <c r="I3692" s="4">
        <v>4</v>
      </c>
      <c r="J3692" s="4">
        <v>82</v>
      </c>
      <c r="K3692" s="4">
        <v>58</v>
      </c>
      <c r="L3692" s="4">
        <v>17</v>
      </c>
      <c r="M3692" s="4">
        <v>71</v>
      </c>
      <c r="N3692" s="4">
        <v>46</v>
      </c>
      <c r="O3692" s="4">
        <v>53</v>
      </c>
      <c r="P3692" s="4">
        <v>7</v>
      </c>
      <c r="Q3692" s="4">
        <v>4</v>
      </c>
      <c r="R3692" s="4">
        <v>0</v>
      </c>
      <c r="S3692" s="4">
        <v>0</v>
      </c>
      <c r="T3692" s="27">
        <v>93</v>
      </c>
    </row>
    <row r="3693" spans="3:20" ht="25.2" x14ac:dyDescent="0.25">
      <c r="C3693" s="112"/>
      <c r="D3693" s="109"/>
      <c r="E3693" s="9" t="s">
        <v>35</v>
      </c>
      <c r="F3693" s="12"/>
      <c r="G3693" s="8">
        <v>623</v>
      </c>
      <c r="H3693" s="16">
        <v>246</v>
      </c>
      <c r="I3693" s="1">
        <v>70</v>
      </c>
      <c r="J3693" s="1">
        <v>575</v>
      </c>
      <c r="K3693" s="1">
        <v>455</v>
      </c>
      <c r="L3693" s="1">
        <v>35</v>
      </c>
      <c r="M3693" s="1">
        <v>585</v>
      </c>
      <c r="N3693" s="1">
        <v>418</v>
      </c>
      <c r="O3693" s="1">
        <v>486</v>
      </c>
      <c r="P3693" s="1">
        <v>72</v>
      </c>
      <c r="Q3693" s="1">
        <v>14</v>
      </c>
      <c r="R3693" s="1">
        <v>0</v>
      </c>
      <c r="S3693" s="1">
        <v>3</v>
      </c>
      <c r="T3693" s="18">
        <v>620</v>
      </c>
    </row>
    <row r="3694" spans="3:20" ht="25.2" x14ac:dyDescent="0.25">
      <c r="C3694" s="112"/>
      <c r="D3694" s="109"/>
      <c r="E3694" s="9" t="s">
        <v>36</v>
      </c>
      <c r="F3694" s="12"/>
      <c r="G3694" s="8">
        <v>207</v>
      </c>
      <c r="H3694" s="16">
        <v>63</v>
      </c>
      <c r="I3694" s="1">
        <v>10</v>
      </c>
      <c r="J3694" s="1">
        <v>192</v>
      </c>
      <c r="K3694" s="1">
        <v>125</v>
      </c>
      <c r="L3694" s="1">
        <v>12</v>
      </c>
      <c r="M3694" s="1">
        <v>186</v>
      </c>
      <c r="N3694" s="1">
        <v>97</v>
      </c>
      <c r="O3694" s="1">
        <v>125</v>
      </c>
      <c r="P3694" s="1">
        <v>16</v>
      </c>
      <c r="Q3694" s="1">
        <v>0</v>
      </c>
      <c r="R3694" s="1">
        <v>1</v>
      </c>
      <c r="S3694" s="1">
        <v>1</v>
      </c>
      <c r="T3694" s="18">
        <v>205</v>
      </c>
    </row>
    <row r="3695" spans="3:20" ht="25.2" x14ac:dyDescent="0.25">
      <c r="C3695" s="112"/>
      <c r="D3695" s="109"/>
      <c r="E3695" s="9" t="s">
        <v>37</v>
      </c>
      <c r="F3695" s="12"/>
      <c r="G3695" s="8">
        <v>178</v>
      </c>
      <c r="H3695" s="16">
        <v>76</v>
      </c>
      <c r="I3695" s="1">
        <v>15</v>
      </c>
      <c r="J3695" s="1">
        <v>169</v>
      </c>
      <c r="K3695" s="1">
        <v>115</v>
      </c>
      <c r="L3695" s="1">
        <v>20</v>
      </c>
      <c r="M3695" s="1">
        <v>156</v>
      </c>
      <c r="N3695" s="1">
        <v>107</v>
      </c>
      <c r="O3695" s="1">
        <v>104</v>
      </c>
      <c r="P3695" s="1">
        <v>16</v>
      </c>
      <c r="Q3695" s="1">
        <v>3</v>
      </c>
      <c r="R3695" s="1">
        <v>2</v>
      </c>
      <c r="S3695" s="1">
        <v>0</v>
      </c>
      <c r="T3695" s="18">
        <v>176</v>
      </c>
    </row>
    <row r="3696" spans="3:20" x14ac:dyDescent="0.25">
      <c r="C3696" s="112"/>
      <c r="D3696" s="109"/>
      <c r="E3696" s="9" t="s">
        <v>38</v>
      </c>
      <c r="F3696" s="12"/>
      <c r="G3696" s="13">
        <v>3</v>
      </c>
      <c r="H3696" s="24">
        <v>0</v>
      </c>
      <c r="I3696" s="3">
        <v>0</v>
      </c>
      <c r="J3696" s="3">
        <v>1</v>
      </c>
      <c r="K3696" s="3">
        <v>1</v>
      </c>
      <c r="L3696" s="3">
        <v>0</v>
      </c>
      <c r="M3696" s="3">
        <v>2</v>
      </c>
      <c r="N3696" s="3">
        <v>2</v>
      </c>
      <c r="O3696" s="3">
        <v>2</v>
      </c>
      <c r="P3696" s="3">
        <v>0</v>
      </c>
      <c r="Q3696" s="3">
        <v>0</v>
      </c>
      <c r="R3696" s="3">
        <v>0</v>
      </c>
      <c r="S3696" s="3">
        <v>0</v>
      </c>
      <c r="T3696" s="26">
        <v>3</v>
      </c>
    </row>
    <row r="3697" spans="3:20" ht="25.2" x14ac:dyDescent="0.25">
      <c r="C3697" s="112"/>
      <c r="D3697" s="108" t="s">
        <v>22</v>
      </c>
      <c r="E3697" s="10" t="s">
        <v>34</v>
      </c>
      <c r="F3697" s="11"/>
      <c r="G3697" s="40">
        <v>48</v>
      </c>
      <c r="H3697" s="44">
        <v>17</v>
      </c>
      <c r="I3697" s="19">
        <v>2</v>
      </c>
      <c r="J3697" s="19">
        <v>40</v>
      </c>
      <c r="K3697" s="19">
        <v>30</v>
      </c>
      <c r="L3697" s="19">
        <v>10</v>
      </c>
      <c r="M3697" s="19">
        <v>37</v>
      </c>
      <c r="N3697" s="19">
        <v>20</v>
      </c>
      <c r="O3697" s="19">
        <v>32</v>
      </c>
      <c r="P3697" s="19">
        <v>3</v>
      </c>
      <c r="Q3697" s="19">
        <v>2</v>
      </c>
      <c r="R3697" s="19">
        <v>0</v>
      </c>
      <c r="S3697" s="19">
        <v>0</v>
      </c>
      <c r="T3697" s="45">
        <v>48</v>
      </c>
    </row>
    <row r="3698" spans="3:20" ht="25.2" x14ac:dyDescent="0.25">
      <c r="C3698" s="112"/>
      <c r="D3698" s="109"/>
      <c r="E3698" s="9" t="s">
        <v>35</v>
      </c>
      <c r="F3698" s="12"/>
      <c r="G3698" s="8">
        <v>365</v>
      </c>
      <c r="H3698" s="16">
        <v>144</v>
      </c>
      <c r="I3698" s="1">
        <v>38</v>
      </c>
      <c r="J3698" s="1">
        <v>334</v>
      </c>
      <c r="K3698" s="1">
        <v>273</v>
      </c>
      <c r="L3698" s="1">
        <v>18</v>
      </c>
      <c r="M3698" s="1">
        <v>345</v>
      </c>
      <c r="N3698" s="1">
        <v>240</v>
      </c>
      <c r="O3698" s="1">
        <v>297</v>
      </c>
      <c r="P3698" s="1">
        <v>42</v>
      </c>
      <c r="Q3698" s="1">
        <v>7</v>
      </c>
      <c r="R3698" s="1">
        <v>0</v>
      </c>
      <c r="S3698" s="1">
        <v>0</v>
      </c>
      <c r="T3698" s="18">
        <v>365</v>
      </c>
    </row>
    <row r="3699" spans="3:20" ht="25.2" x14ac:dyDescent="0.25">
      <c r="C3699" s="112"/>
      <c r="D3699" s="109"/>
      <c r="E3699" s="9" t="s">
        <v>36</v>
      </c>
      <c r="F3699" s="12"/>
      <c r="G3699" s="8">
        <v>80</v>
      </c>
      <c r="H3699" s="16">
        <v>23</v>
      </c>
      <c r="I3699" s="1">
        <v>2</v>
      </c>
      <c r="J3699" s="1">
        <v>75</v>
      </c>
      <c r="K3699" s="1">
        <v>56</v>
      </c>
      <c r="L3699" s="1">
        <v>3</v>
      </c>
      <c r="M3699" s="1">
        <v>72</v>
      </c>
      <c r="N3699" s="1">
        <v>32</v>
      </c>
      <c r="O3699" s="1">
        <v>56</v>
      </c>
      <c r="P3699" s="1">
        <v>9</v>
      </c>
      <c r="Q3699" s="1">
        <v>0</v>
      </c>
      <c r="R3699" s="1">
        <v>0</v>
      </c>
      <c r="S3699" s="1">
        <v>0</v>
      </c>
      <c r="T3699" s="18">
        <v>80</v>
      </c>
    </row>
    <row r="3700" spans="3:20" ht="25.2" x14ac:dyDescent="0.25">
      <c r="C3700" s="112"/>
      <c r="D3700" s="109"/>
      <c r="E3700" s="9" t="s">
        <v>37</v>
      </c>
      <c r="F3700" s="12"/>
      <c r="G3700" s="13">
        <v>49</v>
      </c>
      <c r="H3700" s="24">
        <v>19</v>
      </c>
      <c r="I3700" s="3">
        <v>7</v>
      </c>
      <c r="J3700" s="3">
        <v>46</v>
      </c>
      <c r="K3700" s="3">
        <v>36</v>
      </c>
      <c r="L3700" s="3">
        <v>2</v>
      </c>
      <c r="M3700" s="3">
        <v>44</v>
      </c>
      <c r="N3700" s="3">
        <v>21</v>
      </c>
      <c r="O3700" s="3">
        <v>33</v>
      </c>
      <c r="P3700" s="3">
        <v>6</v>
      </c>
      <c r="Q3700" s="3">
        <v>2</v>
      </c>
      <c r="R3700" s="3">
        <v>0</v>
      </c>
      <c r="S3700" s="3">
        <v>0</v>
      </c>
      <c r="T3700" s="26">
        <v>49</v>
      </c>
    </row>
    <row r="3701" spans="3:20" x14ac:dyDescent="0.25">
      <c r="C3701" s="112"/>
      <c r="D3701" s="109"/>
      <c r="E3701" s="9" t="s">
        <v>38</v>
      </c>
      <c r="F3701" s="12"/>
      <c r="G3701" s="13">
        <v>1</v>
      </c>
      <c r="H3701" s="24">
        <v>0</v>
      </c>
      <c r="I3701" s="3">
        <v>0</v>
      </c>
      <c r="J3701" s="3">
        <v>0</v>
      </c>
      <c r="K3701" s="3">
        <v>0</v>
      </c>
      <c r="L3701" s="3">
        <v>0</v>
      </c>
      <c r="M3701" s="3">
        <v>1</v>
      </c>
      <c r="N3701" s="3">
        <v>1</v>
      </c>
      <c r="O3701" s="3">
        <v>1</v>
      </c>
      <c r="P3701" s="3">
        <v>0</v>
      </c>
      <c r="Q3701" s="3">
        <v>0</v>
      </c>
      <c r="R3701" s="3">
        <v>0</v>
      </c>
      <c r="S3701" s="3">
        <v>0</v>
      </c>
      <c r="T3701" s="26">
        <v>1</v>
      </c>
    </row>
    <row r="3702" spans="3:20" ht="25.2" x14ac:dyDescent="0.25">
      <c r="C3702" s="112"/>
      <c r="D3702" s="108" t="s">
        <v>23</v>
      </c>
      <c r="E3702" s="10" t="s">
        <v>34</v>
      </c>
      <c r="F3702" s="11"/>
      <c r="G3702" s="40">
        <v>45</v>
      </c>
      <c r="H3702" s="44">
        <v>20</v>
      </c>
      <c r="I3702" s="19">
        <v>2</v>
      </c>
      <c r="J3702" s="19">
        <v>42</v>
      </c>
      <c r="K3702" s="19">
        <v>28</v>
      </c>
      <c r="L3702" s="19">
        <v>7</v>
      </c>
      <c r="M3702" s="19">
        <v>34</v>
      </c>
      <c r="N3702" s="19">
        <v>26</v>
      </c>
      <c r="O3702" s="19">
        <v>21</v>
      </c>
      <c r="P3702" s="19">
        <v>4</v>
      </c>
      <c r="Q3702" s="19">
        <v>2</v>
      </c>
      <c r="R3702" s="19">
        <v>0</v>
      </c>
      <c r="S3702" s="19">
        <v>0</v>
      </c>
      <c r="T3702" s="45">
        <v>45</v>
      </c>
    </row>
    <row r="3703" spans="3:20" ht="25.2" x14ac:dyDescent="0.25">
      <c r="C3703" s="112"/>
      <c r="D3703" s="109"/>
      <c r="E3703" s="9" t="s">
        <v>35</v>
      </c>
      <c r="F3703" s="12"/>
      <c r="G3703" s="8">
        <v>258</v>
      </c>
      <c r="H3703" s="16">
        <v>102</v>
      </c>
      <c r="I3703" s="1">
        <v>32</v>
      </c>
      <c r="J3703" s="1">
        <v>241</v>
      </c>
      <c r="K3703" s="1">
        <v>182</v>
      </c>
      <c r="L3703" s="1">
        <v>17</v>
      </c>
      <c r="M3703" s="1">
        <v>240</v>
      </c>
      <c r="N3703" s="1">
        <v>178</v>
      </c>
      <c r="O3703" s="1">
        <v>189</v>
      </c>
      <c r="P3703" s="1">
        <v>30</v>
      </c>
      <c r="Q3703" s="1">
        <v>7</v>
      </c>
      <c r="R3703" s="1">
        <v>0</v>
      </c>
      <c r="S3703" s="1">
        <v>3</v>
      </c>
      <c r="T3703" s="18">
        <v>255</v>
      </c>
    </row>
    <row r="3704" spans="3:20" ht="25.2" x14ac:dyDescent="0.25">
      <c r="C3704" s="112"/>
      <c r="D3704" s="109"/>
      <c r="E3704" s="9" t="s">
        <v>36</v>
      </c>
      <c r="F3704" s="12"/>
      <c r="G3704" s="8">
        <v>127</v>
      </c>
      <c r="H3704" s="16">
        <v>40</v>
      </c>
      <c r="I3704" s="1">
        <v>8</v>
      </c>
      <c r="J3704" s="1">
        <v>117</v>
      </c>
      <c r="K3704" s="1">
        <v>69</v>
      </c>
      <c r="L3704" s="1">
        <v>9</v>
      </c>
      <c r="M3704" s="1">
        <v>114</v>
      </c>
      <c r="N3704" s="1">
        <v>65</v>
      </c>
      <c r="O3704" s="1">
        <v>69</v>
      </c>
      <c r="P3704" s="1">
        <v>7</v>
      </c>
      <c r="Q3704" s="1">
        <v>0</v>
      </c>
      <c r="R3704" s="1">
        <v>1</v>
      </c>
      <c r="S3704" s="1">
        <v>1</v>
      </c>
      <c r="T3704" s="18">
        <v>125</v>
      </c>
    </row>
    <row r="3705" spans="3:20" ht="25.2" x14ac:dyDescent="0.25">
      <c r="C3705" s="112"/>
      <c r="D3705" s="109"/>
      <c r="E3705" s="9" t="s">
        <v>37</v>
      </c>
      <c r="F3705" s="12"/>
      <c r="G3705" s="8">
        <v>129</v>
      </c>
      <c r="H3705" s="16">
        <v>57</v>
      </c>
      <c r="I3705" s="1">
        <v>8</v>
      </c>
      <c r="J3705" s="1">
        <v>123</v>
      </c>
      <c r="K3705" s="1">
        <v>79</v>
      </c>
      <c r="L3705" s="1">
        <v>18</v>
      </c>
      <c r="M3705" s="1">
        <v>112</v>
      </c>
      <c r="N3705" s="1">
        <v>86</v>
      </c>
      <c r="O3705" s="1">
        <v>71</v>
      </c>
      <c r="P3705" s="1">
        <v>10</v>
      </c>
      <c r="Q3705" s="1">
        <v>1</v>
      </c>
      <c r="R3705" s="1">
        <v>2</v>
      </c>
      <c r="S3705" s="1">
        <v>0</v>
      </c>
      <c r="T3705" s="18">
        <v>127</v>
      </c>
    </row>
    <row r="3706" spans="3:20" x14ac:dyDescent="0.25">
      <c r="C3706" s="112"/>
      <c r="D3706" s="109"/>
      <c r="E3706" s="9" t="s">
        <v>38</v>
      </c>
      <c r="F3706" s="12"/>
      <c r="G3706" s="13">
        <v>2</v>
      </c>
      <c r="H3706" s="24">
        <v>0</v>
      </c>
      <c r="I3706" s="3">
        <v>0</v>
      </c>
      <c r="J3706" s="3">
        <v>1</v>
      </c>
      <c r="K3706" s="3">
        <v>1</v>
      </c>
      <c r="L3706" s="3">
        <v>0</v>
      </c>
      <c r="M3706" s="3">
        <v>1</v>
      </c>
      <c r="N3706" s="3">
        <v>1</v>
      </c>
      <c r="O3706" s="3">
        <v>1</v>
      </c>
      <c r="P3706" s="3">
        <v>0</v>
      </c>
      <c r="Q3706" s="3">
        <v>0</v>
      </c>
      <c r="R3706" s="3">
        <v>0</v>
      </c>
      <c r="S3706" s="3">
        <v>0</v>
      </c>
      <c r="T3706" s="26">
        <v>2</v>
      </c>
    </row>
    <row r="3707" spans="3:20" ht="25.2" x14ac:dyDescent="0.25">
      <c r="C3707" s="108" t="s">
        <v>39</v>
      </c>
      <c r="D3707" s="108" t="s">
        <v>25</v>
      </c>
      <c r="E3707" s="10" t="s">
        <v>40</v>
      </c>
      <c r="F3707" s="11"/>
      <c r="G3707" s="14">
        <v>320</v>
      </c>
      <c r="H3707" s="25">
        <v>121</v>
      </c>
      <c r="I3707" s="4">
        <v>17</v>
      </c>
      <c r="J3707" s="4">
        <v>301</v>
      </c>
      <c r="K3707" s="4">
        <v>200</v>
      </c>
      <c r="L3707" s="4">
        <v>35</v>
      </c>
      <c r="M3707" s="4">
        <v>275</v>
      </c>
      <c r="N3707" s="4">
        <v>157</v>
      </c>
      <c r="O3707" s="4">
        <v>191</v>
      </c>
      <c r="P3707" s="4">
        <v>18</v>
      </c>
      <c r="Q3707" s="4">
        <v>5</v>
      </c>
      <c r="R3707" s="4">
        <v>1</v>
      </c>
      <c r="S3707" s="4">
        <v>0</v>
      </c>
      <c r="T3707" s="27">
        <v>319</v>
      </c>
    </row>
    <row r="3708" spans="3:20" ht="25.2" x14ac:dyDescent="0.25">
      <c r="C3708" s="112"/>
      <c r="D3708" s="109"/>
      <c r="E3708" s="9" t="s">
        <v>41</v>
      </c>
      <c r="F3708" s="12"/>
      <c r="G3708" s="8">
        <v>604</v>
      </c>
      <c r="H3708" s="16">
        <v>233</v>
      </c>
      <c r="I3708" s="1">
        <v>68</v>
      </c>
      <c r="J3708" s="1">
        <v>562</v>
      </c>
      <c r="K3708" s="1">
        <v>444</v>
      </c>
      <c r="L3708" s="1">
        <v>34</v>
      </c>
      <c r="M3708" s="1">
        <v>568</v>
      </c>
      <c r="N3708" s="1">
        <v>405</v>
      </c>
      <c r="O3708" s="1">
        <v>475</v>
      </c>
      <c r="P3708" s="1">
        <v>67</v>
      </c>
      <c r="Q3708" s="1">
        <v>14</v>
      </c>
      <c r="R3708" s="1">
        <v>0</v>
      </c>
      <c r="S3708" s="1">
        <v>3</v>
      </c>
      <c r="T3708" s="18">
        <v>601</v>
      </c>
    </row>
    <row r="3709" spans="3:20" x14ac:dyDescent="0.25">
      <c r="C3709" s="112"/>
      <c r="D3709" s="109"/>
      <c r="E3709" s="9" t="s">
        <v>42</v>
      </c>
      <c r="F3709" s="12"/>
      <c r="G3709" s="13">
        <v>20</v>
      </c>
      <c r="H3709" s="24">
        <v>8</v>
      </c>
      <c r="I3709" s="3">
        <v>2</v>
      </c>
      <c r="J3709" s="3">
        <v>18</v>
      </c>
      <c r="K3709" s="3">
        <v>16</v>
      </c>
      <c r="L3709" s="3">
        <v>0</v>
      </c>
      <c r="M3709" s="3">
        <v>18</v>
      </c>
      <c r="N3709" s="3">
        <v>13</v>
      </c>
      <c r="O3709" s="3">
        <v>12</v>
      </c>
      <c r="P3709" s="3">
        <v>1</v>
      </c>
      <c r="Q3709" s="3">
        <v>0</v>
      </c>
      <c r="R3709" s="3">
        <v>1</v>
      </c>
      <c r="S3709" s="3">
        <v>0</v>
      </c>
      <c r="T3709" s="26">
        <v>19</v>
      </c>
    </row>
    <row r="3710" spans="3:20" x14ac:dyDescent="0.25">
      <c r="C3710" s="112"/>
      <c r="D3710" s="109"/>
      <c r="E3710" s="9" t="s">
        <v>43</v>
      </c>
      <c r="F3710" s="12"/>
      <c r="G3710" s="8">
        <v>162</v>
      </c>
      <c r="H3710" s="16">
        <v>63</v>
      </c>
      <c r="I3710" s="1">
        <v>21</v>
      </c>
      <c r="J3710" s="1">
        <v>150</v>
      </c>
      <c r="K3710" s="1">
        <v>104</v>
      </c>
      <c r="L3710" s="1">
        <v>13</v>
      </c>
      <c r="M3710" s="1">
        <v>149</v>
      </c>
      <c r="N3710" s="1">
        <v>104</v>
      </c>
      <c r="O3710" s="1">
        <v>113</v>
      </c>
      <c r="P3710" s="1">
        <v>30</v>
      </c>
      <c r="Q3710" s="1">
        <v>4</v>
      </c>
      <c r="R3710" s="1">
        <v>1</v>
      </c>
      <c r="S3710" s="1">
        <v>1</v>
      </c>
      <c r="T3710" s="18">
        <v>160</v>
      </c>
    </row>
    <row r="3711" spans="3:20" x14ac:dyDescent="0.25">
      <c r="C3711" s="112"/>
      <c r="D3711" s="109"/>
      <c r="E3711" s="9" t="s">
        <v>44</v>
      </c>
      <c r="F3711" s="12"/>
      <c r="G3711" s="8">
        <v>50</v>
      </c>
      <c r="H3711" s="16">
        <v>20</v>
      </c>
      <c r="I3711" s="1">
        <v>5</v>
      </c>
      <c r="J3711" s="1">
        <v>46</v>
      </c>
      <c r="K3711" s="1">
        <v>25</v>
      </c>
      <c r="L3711" s="1">
        <v>6</v>
      </c>
      <c r="M3711" s="1">
        <v>47</v>
      </c>
      <c r="N3711" s="1">
        <v>29</v>
      </c>
      <c r="O3711" s="1">
        <v>35</v>
      </c>
      <c r="P3711" s="1">
        <v>15</v>
      </c>
      <c r="Q3711" s="1">
        <v>2</v>
      </c>
      <c r="R3711" s="1">
        <v>0</v>
      </c>
      <c r="S3711" s="1">
        <v>0</v>
      </c>
      <c r="T3711" s="18">
        <v>50</v>
      </c>
    </row>
    <row r="3712" spans="3:20" ht="25.2" x14ac:dyDescent="0.25">
      <c r="C3712" s="112"/>
      <c r="D3712" s="109"/>
      <c r="E3712" s="9" t="s">
        <v>45</v>
      </c>
      <c r="F3712" s="12"/>
      <c r="G3712" s="8">
        <v>53</v>
      </c>
      <c r="H3712" s="16">
        <v>20</v>
      </c>
      <c r="I3712" s="1">
        <v>2</v>
      </c>
      <c r="J3712" s="1">
        <v>48</v>
      </c>
      <c r="K3712" s="1">
        <v>30</v>
      </c>
      <c r="L3712" s="1">
        <v>2</v>
      </c>
      <c r="M3712" s="1">
        <v>46</v>
      </c>
      <c r="N3712" s="1">
        <v>31</v>
      </c>
      <c r="O3712" s="1">
        <v>30</v>
      </c>
      <c r="P3712" s="1">
        <v>6</v>
      </c>
      <c r="Q3712" s="1">
        <v>1</v>
      </c>
      <c r="R3712" s="1">
        <v>0</v>
      </c>
      <c r="S3712" s="1">
        <v>0</v>
      </c>
      <c r="T3712" s="18">
        <v>53</v>
      </c>
    </row>
    <row r="3713" spans="3:20" x14ac:dyDescent="0.25">
      <c r="C3713" s="112"/>
      <c r="D3713" s="109"/>
      <c r="E3713" s="9" t="s">
        <v>38</v>
      </c>
      <c r="F3713" s="12"/>
      <c r="G3713" s="13">
        <v>37</v>
      </c>
      <c r="H3713" s="24">
        <v>13</v>
      </c>
      <c r="I3713" s="3">
        <v>3</v>
      </c>
      <c r="J3713" s="3">
        <v>29</v>
      </c>
      <c r="K3713" s="3">
        <v>24</v>
      </c>
      <c r="L3713" s="3">
        <v>3</v>
      </c>
      <c r="M3713" s="3">
        <v>35</v>
      </c>
      <c r="N3713" s="3">
        <v>27</v>
      </c>
      <c r="O3713" s="3">
        <v>23</v>
      </c>
      <c r="P3713" s="3">
        <v>9</v>
      </c>
      <c r="Q3713" s="3">
        <v>0</v>
      </c>
      <c r="R3713" s="3">
        <v>0</v>
      </c>
      <c r="S3713" s="3">
        <v>0</v>
      </c>
      <c r="T3713" s="26">
        <v>37</v>
      </c>
    </row>
    <row r="3714" spans="3:20" ht="25.2" x14ac:dyDescent="0.25">
      <c r="C3714" s="112"/>
      <c r="D3714" s="108" t="s">
        <v>22</v>
      </c>
      <c r="E3714" s="10" t="s">
        <v>40</v>
      </c>
      <c r="F3714" s="11"/>
      <c r="G3714" s="14">
        <v>118</v>
      </c>
      <c r="H3714" s="25">
        <v>42</v>
      </c>
      <c r="I3714" s="4">
        <v>7</v>
      </c>
      <c r="J3714" s="4">
        <v>107</v>
      </c>
      <c r="K3714" s="4">
        <v>82</v>
      </c>
      <c r="L3714" s="4">
        <v>11</v>
      </c>
      <c r="M3714" s="4">
        <v>100</v>
      </c>
      <c r="N3714" s="4">
        <v>42</v>
      </c>
      <c r="O3714" s="4">
        <v>80</v>
      </c>
      <c r="P3714" s="4">
        <v>7</v>
      </c>
      <c r="Q3714" s="4">
        <v>4</v>
      </c>
      <c r="R3714" s="4">
        <v>0</v>
      </c>
      <c r="S3714" s="4">
        <v>0</v>
      </c>
      <c r="T3714" s="27">
        <v>118</v>
      </c>
    </row>
    <row r="3715" spans="3:20" ht="25.2" x14ac:dyDescent="0.25">
      <c r="C3715" s="112"/>
      <c r="D3715" s="109"/>
      <c r="E3715" s="9" t="s">
        <v>41</v>
      </c>
      <c r="F3715" s="12"/>
      <c r="G3715" s="8">
        <v>351</v>
      </c>
      <c r="H3715" s="16">
        <v>135</v>
      </c>
      <c r="I3715" s="1">
        <v>37</v>
      </c>
      <c r="J3715" s="1">
        <v>325</v>
      </c>
      <c r="K3715" s="1">
        <v>265</v>
      </c>
      <c r="L3715" s="1">
        <v>16</v>
      </c>
      <c r="M3715" s="1">
        <v>333</v>
      </c>
      <c r="N3715" s="1">
        <v>231</v>
      </c>
      <c r="O3715" s="1">
        <v>289</v>
      </c>
      <c r="P3715" s="1">
        <v>39</v>
      </c>
      <c r="Q3715" s="1">
        <v>7</v>
      </c>
      <c r="R3715" s="1">
        <v>0</v>
      </c>
      <c r="S3715" s="1">
        <v>0</v>
      </c>
      <c r="T3715" s="18">
        <v>351</v>
      </c>
    </row>
    <row r="3716" spans="3:20" x14ac:dyDescent="0.25">
      <c r="C3716" s="112"/>
      <c r="D3716" s="109"/>
      <c r="E3716" s="9" t="s">
        <v>42</v>
      </c>
      <c r="F3716" s="12"/>
      <c r="G3716" s="13">
        <v>9</v>
      </c>
      <c r="H3716" s="24">
        <v>3</v>
      </c>
      <c r="I3716" s="3">
        <v>0</v>
      </c>
      <c r="J3716" s="3">
        <v>9</v>
      </c>
      <c r="K3716" s="3">
        <v>9</v>
      </c>
      <c r="L3716" s="3">
        <v>0</v>
      </c>
      <c r="M3716" s="3">
        <v>9</v>
      </c>
      <c r="N3716" s="3">
        <v>6</v>
      </c>
      <c r="O3716" s="3">
        <v>6</v>
      </c>
      <c r="P3716" s="3">
        <v>0</v>
      </c>
      <c r="Q3716" s="3">
        <v>0</v>
      </c>
      <c r="R3716" s="3">
        <v>0</v>
      </c>
      <c r="S3716" s="3">
        <v>0</v>
      </c>
      <c r="T3716" s="26">
        <v>9</v>
      </c>
    </row>
    <row r="3717" spans="3:20" x14ac:dyDescent="0.25">
      <c r="C3717" s="112"/>
      <c r="D3717" s="109"/>
      <c r="E3717" s="9" t="s">
        <v>43</v>
      </c>
      <c r="F3717" s="12"/>
      <c r="G3717" s="8">
        <v>64</v>
      </c>
      <c r="H3717" s="16">
        <v>25</v>
      </c>
      <c r="I3717" s="1">
        <v>8</v>
      </c>
      <c r="J3717" s="1">
        <v>59</v>
      </c>
      <c r="K3717" s="1">
        <v>44</v>
      </c>
      <c r="L3717" s="1">
        <v>6</v>
      </c>
      <c r="M3717" s="1">
        <v>60</v>
      </c>
      <c r="N3717" s="1">
        <v>38</v>
      </c>
      <c r="O3717" s="1">
        <v>49</v>
      </c>
      <c r="P3717" s="1">
        <v>14</v>
      </c>
      <c r="Q3717" s="1">
        <v>2</v>
      </c>
      <c r="R3717" s="1">
        <v>0</v>
      </c>
      <c r="S3717" s="1">
        <v>0</v>
      </c>
      <c r="T3717" s="18">
        <v>64</v>
      </c>
    </row>
    <row r="3718" spans="3:20" x14ac:dyDescent="0.25">
      <c r="C3718" s="112"/>
      <c r="D3718" s="109"/>
      <c r="E3718" s="9" t="s">
        <v>44</v>
      </c>
      <c r="F3718" s="12"/>
      <c r="G3718" s="13">
        <v>19</v>
      </c>
      <c r="H3718" s="24">
        <v>9</v>
      </c>
      <c r="I3718" s="3">
        <v>1</v>
      </c>
      <c r="J3718" s="3">
        <v>18</v>
      </c>
      <c r="K3718" s="3">
        <v>9</v>
      </c>
      <c r="L3718" s="3">
        <v>2</v>
      </c>
      <c r="M3718" s="3">
        <v>18</v>
      </c>
      <c r="N3718" s="3">
        <v>10</v>
      </c>
      <c r="O3718" s="3">
        <v>16</v>
      </c>
      <c r="P3718" s="3">
        <v>7</v>
      </c>
      <c r="Q3718" s="3">
        <v>1</v>
      </c>
      <c r="R3718" s="3">
        <v>0</v>
      </c>
      <c r="S3718" s="3">
        <v>0</v>
      </c>
      <c r="T3718" s="26">
        <v>19</v>
      </c>
    </row>
    <row r="3719" spans="3:20" ht="25.2" x14ac:dyDescent="0.25">
      <c r="C3719" s="112"/>
      <c r="D3719" s="109"/>
      <c r="E3719" s="9" t="s">
        <v>45</v>
      </c>
      <c r="F3719" s="12"/>
      <c r="G3719" s="13">
        <v>30</v>
      </c>
      <c r="H3719" s="24">
        <v>12</v>
      </c>
      <c r="I3719" s="3">
        <v>0</v>
      </c>
      <c r="J3719" s="3">
        <v>27</v>
      </c>
      <c r="K3719" s="3">
        <v>17</v>
      </c>
      <c r="L3719" s="3">
        <v>2</v>
      </c>
      <c r="M3719" s="3">
        <v>26</v>
      </c>
      <c r="N3719" s="3">
        <v>18</v>
      </c>
      <c r="O3719" s="3">
        <v>19</v>
      </c>
      <c r="P3719" s="3">
        <v>4</v>
      </c>
      <c r="Q3719" s="3">
        <v>0</v>
      </c>
      <c r="R3719" s="3">
        <v>0</v>
      </c>
      <c r="S3719" s="3">
        <v>0</v>
      </c>
      <c r="T3719" s="26">
        <v>30</v>
      </c>
    </row>
    <row r="3720" spans="3:20" x14ac:dyDescent="0.25">
      <c r="C3720" s="112"/>
      <c r="D3720" s="109"/>
      <c r="E3720" s="9" t="s">
        <v>38</v>
      </c>
      <c r="F3720" s="12"/>
      <c r="G3720" s="13">
        <v>23</v>
      </c>
      <c r="H3720" s="24">
        <v>7</v>
      </c>
      <c r="I3720" s="3">
        <v>3</v>
      </c>
      <c r="J3720" s="3">
        <v>17</v>
      </c>
      <c r="K3720" s="3">
        <v>17</v>
      </c>
      <c r="L3720" s="3">
        <v>2</v>
      </c>
      <c r="M3720" s="3">
        <v>22</v>
      </c>
      <c r="N3720" s="3">
        <v>16</v>
      </c>
      <c r="O3720" s="3">
        <v>15</v>
      </c>
      <c r="P3720" s="3">
        <v>6</v>
      </c>
      <c r="Q3720" s="3">
        <v>0</v>
      </c>
      <c r="R3720" s="3">
        <v>0</v>
      </c>
      <c r="S3720" s="3">
        <v>0</v>
      </c>
      <c r="T3720" s="26">
        <v>23</v>
      </c>
    </row>
    <row r="3721" spans="3:20" ht="25.2" x14ac:dyDescent="0.25">
      <c r="C3721" s="112"/>
      <c r="D3721" s="108" t="s">
        <v>23</v>
      </c>
      <c r="E3721" s="10" t="s">
        <v>40</v>
      </c>
      <c r="F3721" s="11"/>
      <c r="G3721" s="14">
        <v>202</v>
      </c>
      <c r="H3721" s="25">
        <v>79</v>
      </c>
      <c r="I3721" s="4">
        <v>10</v>
      </c>
      <c r="J3721" s="4">
        <v>194</v>
      </c>
      <c r="K3721" s="4">
        <v>118</v>
      </c>
      <c r="L3721" s="4">
        <v>24</v>
      </c>
      <c r="M3721" s="4">
        <v>175</v>
      </c>
      <c r="N3721" s="4">
        <v>115</v>
      </c>
      <c r="O3721" s="4">
        <v>111</v>
      </c>
      <c r="P3721" s="4">
        <v>11</v>
      </c>
      <c r="Q3721" s="4">
        <v>1</v>
      </c>
      <c r="R3721" s="4">
        <v>1</v>
      </c>
      <c r="S3721" s="4">
        <v>0</v>
      </c>
      <c r="T3721" s="27">
        <v>201</v>
      </c>
    </row>
    <row r="3722" spans="3:20" ht="25.2" x14ac:dyDescent="0.25">
      <c r="C3722" s="112"/>
      <c r="D3722" s="109"/>
      <c r="E3722" s="9" t="s">
        <v>41</v>
      </c>
      <c r="F3722" s="12"/>
      <c r="G3722" s="8">
        <v>253</v>
      </c>
      <c r="H3722" s="16">
        <v>98</v>
      </c>
      <c r="I3722" s="1">
        <v>31</v>
      </c>
      <c r="J3722" s="1">
        <v>237</v>
      </c>
      <c r="K3722" s="1">
        <v>179</v>
      </c>
      <c r="L3722" s="1">
        <v>18</v>
      </c>
      <c r="M3722" s="1">
        <v>235</v>
      </c>
      <c r="N3722" s="1">
        <v>174</v>
      </c>
      <c r="O3722" s="1">
        <v>186</v>
      </c>
      <c r="P3722" s="1">
        <v>28</v>
      </c>
      <c r="Q3722" s="1">
        <v>7</v>
      </c>
      <c r="R3722" s="1">
        <v>0</v>
      </c>
      <c r="S3722" s="1">
        <v>3</v>
      </c>
      <c r="T3722" s="18">
        <v>250</v>
      </c>
    </row>
    <row r="3723" spans="3:20" x14ac:dyDescent="0.25">
      <c r="C3723" s="112"/>
      <c r="D3723" s="109"/>
      <c r="E3723" s="9" t="s">
        <v>42</v>
      </c>
      <c r="F3723" s="12"/>
      <c r="G3723" s="13">
        <v>11</v>
      </c>
      <c r="H3723" s="24">
        <v>5</v>
      </c>
      <c r="I3723" s="3">
        <v>2</v>
      </c>
      <c r="J3723" s="3">
        <v>9</v>
      </c>
      <c r="K3723" s="3">
        <v>7</v>
      </c>
      <c r="L3723" s="3">
        <v>0</v>
      </c>
      <c r="M3723" s="3">
        <v>9</v>
      </c>
      <c r="N3723" s="3">
        <v>7</v>
      </c>
      <c r="O3723" s="3">
        <v>6</v>
      </c>
      <c r="P3723" s="3">
        <v>1</v>
      </c>
      <c r="Q3723" s="3">
        <v>0</v>
      </c>
      <c r="R3723" s="3">
        <v>1</v>
      </c>
      <c r="S3723" s="3">
        <v>0</v>
      </c>
      <c r="T3723" s="26">
        <v>10</v>
      </c>
    </row>
    <row r="3724" spans="3:20" x14ac:dyDescent="0.25">
      <c r="C3724" s="112"/>
      <c r="D3724" s="109"/>
      <c r="E3724" s="9" t="s">
        <v>43</v>
      </c>
      <c r="F3724" s="12"/>
      <c r="G3724" s="8">
        <v>98</v>
      </c>
      <c r="H3724" s="16">
        <v>38</v>
      </c>
      <c r="I3724" s="1">
        <v>13</v>
      </c>
      <c r="J3724" s="1">
        <v>91</v>
      </c>
      <c r="K3724" s="1">
        <v>60</v>
      </c>
      <c r="L3724" s="1">
        <v>7</v>
      </c>
      <c r="M3724" s="1">
        <v>89</v>
      </c>
      <c r="N3724" s="1">
        <v>66</v>
      </c>
      <c r="O3724" s="1">
        <v>64</v>
      </c>
      <c r="P3724" s="1">
        <v>16</v>
      </c>
      <c r="Q3724" s="1">
        <v>2</v>
      </c>
      <c r="R3724" s="1">
        <v>1</v>
      </c>
      <c r="S3724" s="1">
        <v>1</v>
      </c>
      <c r="T3724" s="18">
        <v>96</v>
      </c>
    </row>
    <row r="3725" spans="3:20" x14ac:dyDescent="0.25">
      <c r="C3725" s="112"/>
      <c r="D3725" s="109"/>
      <c r="E3725" s="9" t="s">
        <v>44</v>
      </c>
      <c r="F3725" s="12"/>
      <c r="G3725" s="13">
        <v>31</v>
      </c>
      <c r="H3725" s="24">
        <v>11</v>
      </c>
      <c r="I3725" s="3">
        <v>4</v>
      </c>
      <c r="J3725" s="3">
        <v>28</v>
      </c>
      <c r="K3725" s="3">
        <v>16</v>
      </c>
      <c r="L3725" s="3">
        <v>4</v>
      </c>
      <c r="M3725" s="3">
        <v>29</v>
      </c>
      <c r="N3725" s="3">
        <v>19</v>
      </c>
      <c r="O3725" s="3">
        <v>19</v>
      </c>
      <c r="P3725" s="3">
        <v>8</v>
      </c>
      <c r="Q3725" s="3">
        <v>1</v>
      </c>
      <c r="R3725" s="3">
        <v>0</v>
      </c>
      <c r="S3725" s="3">
        <v>0</v>
      </c>
      <c r="T3725" s="26">
        <v>31</v>
      </c>
    </row>
    <row r="3726" spans="3:20" ht="25.2" x14ac:dyDescent="0.25">
      <c r="C3726" s="112"/>
      <c r="D3726" s="109"/>
      <c r="E3726" s="9" t="s">
        <v>45</v>
      </c>
      <c r="F3726" s="12"/>
      <c r="G3726" s="13">
        <v>23</v>
      </c>
      <c r="H3726" s="24">
        <v>8</v>
      </c>
      <c r="I3726" s="3">
        <v>2</v>
      </c>
      <c r="J3726" s="3">
        <v>21</v>
      </c>
      <c r="K3726" s="3">
        <v>13</v>
      </c>
      <c r="L3726" s="3">
        <v>0</v>
      </c>
      <c r="M3726" s="3">
        <v>20</v>
      </c>
      <c r="N3726" s="3">
        <v>13</v>
      </c>
      <c r="O3726" s="3">
        <v>11</v>
      </c>
      <c r="P3726" s="3">
        <v>2</v>
      </c>
      <c r="Q3726" s="3">
        <v>1</v>
      </c>
      <c r="R3726" s="3">
        <v>0</v>
      </c>
      <c r="S3726" s="3">
        <v>0</v>
      </c>
      <c r="T3726" s="26">
        <v>23</v>
      </c>
    </row>
    <row r="3727" spans="3:20" x14ac:dyDescent="0.25">
      <c r="C3727" s="112"/>
      <c r="D3727" s="109"/>
      <c r="E3727" s="9" t="s">
        <v>38</v>
      </c>
      <c r="F3727" s="12"/>
      <c r="G3727" s="13">
        <v>14</v>
      </c>
      <c r="H3727" s="24">
        <v>6</v>
      </c>
      <c r="I3727" s="3">
        <v>0</v>
      </c>
      <c r="J3727" s="3">
        <v>12</v>
      </c>
      <c r="K3727" s="3">
        <v>7</v>
      </c>
      <c r="L3727" s="3">
        <v>1</v>
      </c>
      <c r="M3727" s="3">
        <v>13</v>
      </c>
      <c r="N3727" s="3">
        <v>11</v>
      </c>
      <c r="O3727" s="3">
        <v>8</v>
      </c>
      <c r="P3727" s="3">
        <v>3</v>
      </c>
      <c r="Q3727" s="3">
        <v>0</v>
      </c>
      <c r="R3727" s="3">
        <v>0</v>
      </c>
      <c r="S3727" s="3">
        <v>0</v>
      </c>
      <c r="T3727" s="26">
        <v>14</v>
      </c>
    </row>
    <row r="3728" spans="3:20" x14ac:dyDescent="0.25">
      <c r="C3728" s="108" t="s">
        <v>46</v>
      </c>
      <c r="D3728" s="106" t="s">
        <v>21</v>
      </c>
      <c r="E3728" s="10" t="s">
        <v>47</v>
      </c>
      <c r="F3728" s="11"/>
      <c r="G3728" s="14">
        <v>815</v>
      </c>
      <c r="H3728" s="25">
        <v>340</v>
      </c>
      <c r="I3728" s="4">
        <v>84</v>
      </c>
      <c r="J3728" s="4">
        <v>754</v>
      </c>
      <c r="K3728" s="4">
        <v>592</v>
      </c>
      <c r="L3728" s="4">
        <v>58</v>
      </c>
      <c r="M3728" s="4">
        <v>744</v>
      </c>
      <c r="N3728" s="4">
        <v>514</v>
      </c>
      <c r="O3728" s="4">
        <v>592</v>
      </c>
      <c r="P3728" s="4">
        <v>84</v>
      </c>
      <c r="Q3728" s="4">
        <v>16</v>
      </c>
      <c r="R3728" s="4">
        <v>2</v>
      </c>
      <c r="S3728" s="4">
        <v>3</v>
      </c>
      <c r="T3728" s="27">
        <v>810</v>
      </c>
    </row>
    <row r="3729" spans="3:20" ht="25.2" x14ac:dyDescent="0.25">
      <c r="C3729" s="112"/>
      <c r="D3729" s="107"/>
      <c r="E3729" s="9" t="s">
        <v>48</v>
      </c>
      <c r="F3729" s="12"/>
      <c r="G3729" s="8">
        <v>86</v>
      </c>
      <c r="H3729" s="16">
        <v>33</v>
      </c>
      <c r="I3729" s="1">
        <v>6</v>
      </c>
      <c r="J3729" s="1">
        <v>82</v>
      </c>
      <c r="K3729" s="1">
        <v>52</v>
      </c>
      <c r="L3729" s="1">
        <v>5</v>
      </c>
      <c r="M3729" s="1">
        <v>80</v>
      </c>
      <c r="N3729" s="1">
        <v>46</v>
      </c>
      <c r="O3729" s="1">
        <v>67</v>
      </c>
      <c r="P3729" s="1">
        <v>8</v>
      </c>
      <c r="Q3729" s="1">
        <v>3</v>
      </c>
      <c r="R3729" s="1">
        <v>0</v>
      </c>
      <c r="S3729" s="1">
        <v>0</v>
      </c>
      <c r="T3729" s="18">
        <v>86</v>
      </c>
    </row>
    <row r="3730" spans="3:20" x14ac:dyDescent="0.25">
      <c r="C3730" s="112"/>
      <c r="D3730" s="107"/>
      <c r="E3730" s="9" t="s">
        <v>49</v>
      </c>
      <c r="F3730" s="12"/>
      <c r="G3730" s="13">
        <v>46</v>
      </c>
      <c r="H3730" s="24">
        <v>9</v>
      </c>
      <c r="I3730" s="3">
        <v>4</v>
      </c>
      <c r="J3730" s="3">
        <v>37</v>
      </c>
      <c r="K3730" s="3">
        <v>27</v>
      </c>
      <c r="L3730" s="3">
        <v>2</v>
      </c>
      <c r="M3730" s="3">
        <v>41</v>
      </c>
      <c r="N3730" s="3">
        <v>26</v>
      </c>
      <c r="O3730" s="3">
        <v>25</v>
      </c>
      <c r="P3730" s="3">
        <v>7</v>
      </c>
      <c r="Q3730" s="3">
        <v>1</v>
      </c>
      <c r="R3730" s="3">
        <v>0</v>
      </c>
      <c r="S3730" s="3">
        <v>1</v>
      </c>
      <c r="T3730" s="26">
        <v>45</v>
      </c>
    </row>
    <row r="3731" spans="3:20" ht="25.2" x14ac:dyDescent="0.25">
      <c r="C3731" s="112"/>
      <c r="D3731" s="107"/>
      <c r="E3731" s="9" t="s">
        <v>50</v>
      </c>
      <c r="F3731" s="12"/>
      <c r="G3731" s="8">
        <v>95</v>
      </c>
      <c r="H3731" s="16">
        <v>22</v>
      </c>
      <c r="I3731" s="1">
        <v>3</v>
      </c>
      <c r="J3731" s="1">
        <v>88</v>
      </c>
      <c r="K3731" s="1">
        <v>52</v>
      </c>
      <c r="L3731" s="1">
        <v>10</v>
      </c>
      <c r="M3731" s="1">
        <v>83</v>
      </c>
      <c r="N3731" s="1">
        <v>53</v>
      </c>
      <c r="O3731" s="1">
        <v>56</v>
      </c>
      <c r="P3731" s="1">
        <v>8</v>
      </c>
      <c r="Q3731" s="1">
        <v>0</v>
      </c>
      <c r="R3731" s="1">
        <v>1</v>
      </c>
      <c r="S3731" s="1">
        <v>0</v>
      </c>
      <c r="T3731" s="18">
        <v>94</v>
      </c>
    </row>
    <row r="3732" spans="3:20" ht="25.2" x14ac:dyDescent="0.25">
      <c r="C3732" s="112"/>
      <c r="D3732" s="107"/>
      <c r="E3732" s="9" t="s">
        <v>51</v>
      </c>
      <c r="F3732" s="12"/>
      <c r="G3732" s="13">
        <v>30</v>
      </c>
      <c r="H3732" s="24">
        <v>8</v>
      </c>
      <c r="I3732" s="3">
        <v>0</v>
      </c>
      <c r="J3732" s="3">
        <v>28</v>
      </c>
      <c r="K3732" s="3">
        <v>12</v>
      </c>
      <c r="L3732" s="3">
        <v>4</v>
      </c>
      <c r="M3732" s="3">
        <v>25</v>
      </c>
      <c r="N3732" s="3">
        <v>16</v>
      </c>
      <c r="O3732" s="3">
        <v>11</v>
      </c>
      <c r="P3732" s="3">
        <v>3</v>
      </c>
      <c r="Q3732" s="3">
        <v>0</v>
      </c>
      <c r="R3732" s="3">
        <v>0</v>
      </c>
      <c r="S3732" s="3">
        <v>0</v>
      </c>
      <c r="T3732" s="26">
        <v>30</v>
      </c>
    </row>
    <row r="3733" spans="3:20" x14ac:dyDescent="0.25">
      <c r="C3733" s="112"/>
      <c r="D3733" s="107"/>
      <c r="E3733" s="9" t="s">
        <v>52</v>
      </c>
      <c r="F3733" s="12"/>
      <c r="G3733" s="13">
        <v>8</v>
      </c>
      <c r="H3733" s="24">
        <v>4</v>
      </c>
      <c r="I3733" s="3">
        <v>0</v>
      </c>
      <c r="J3733" s="3">
        <v>8</v>
      </c>
      <c r="K3733" s="3">
        <v>4</v>
      </c>
      <c r="L3733" s="3">
        <v>3</v>
      </c>
      <c r="M3733" s="3">
        <v>5</v>
      </c>
      <c r="N3733" s="3">
        <v>4</v>
      </c>
      <c r="O3733" s="3">
        <v>3</v>
      </c>
      <c r="P3733" s="3">
        <v>0</v>
      </c>
      <c r="Q3733" s="3">
        <v>0</v>
      </c>
      <c r="R3733" s="3">
        <v>0</v>
      </c>
      <c r="S3733" s="3">
        <v>0</v>
      </c>
      <c r="T3733" s="26">
        <v>8</v>
      </c>
    </row>
    <row r="3734" spans="3:20" x14ac:dyDescent="0.25">
      <c r="C3734" s="112"/>
      <c r="D3734" s="107"/>
      <c r="E3734" s="9" t="s">
        <v>53</v>
      </c>
      <c r="F3734" s="12"/>
      <c r="G3734" s="13">
        <v>23</v>
      </c>
      <c r="H3734" s="24">
        <v>6</v>
      </c>
      <c r="I3734" s="3">
        <v>2</v>
      </c>
      <c r="J3734" s="3">
        <v>21</v>
      </c>
      <c r="K3734" s="3">
        <v>15</v>
      </c>
      <c r="L3734" s="3">
        <v>2</v>
      </c>
      <c r="M3734" s="3">
        <v>21</v>
      </c>
      <c r="N3734" s="3">
        <v>10</v>
      </c>
      <c r="O3734" s="3">
        <v>15</v>
      </c>
      <c r="P3734" s="3">
        <v>1</v>
      </c>
      <c r="Q3734" s="3">
        <v>1</v>
      </c>
      <c r="R3734" s="3">
        <v>0</v>
      </c>
      <c r="S3734" s="3">
        <v>0</v>
      </c>
      <c r="T3734" s="26">
        <v>23</v>
      </c>
    </row>
    <row r="3735" spans="3:20" x14ac:dyDescent="0.25">
      <c r="C3735" s="112"/>
      <c r="D3735" s="107"/>
      <c r="E3735" s="9" t="s">
        <v>38</v>
      </c>
      <c r="F3735" s="12"/>
      <c r="G3735" s="13">
        <v>1</v>
      </c>
      <c r="H3735" s="24">
        <v>0</v>
      </c>
      <c r="I3735" s="3">
        <v>0</v>
      </c>
      <c r="J3735" s="3">
        <v>1</v>
      </c>
      <c r="K3735" s="3">
        <v>0</v>
      </c>
      <c r="L3735" s="3">
        <v>0</v>
      </c>
      <c r="M3735" s="3">
        <v>1</v>
      </c>
      <c r="N3735" s="3">
        <v>1</v>
      </c>
      <c r="O3735" s="3">
        <v>1</v>
      </c>
      <c r="P3735" s="3">
        <v>0</v>
      </c>
      <c r="Q3735" s="3">
        <v>0</v>
      </c>
      <c r="R3735" s="3">
        <v>0</v>
      </c>
      <c r="S3735" s="3">
        <v>0</v>
      </c>
      <c r="T3735" s="26">
        <v>1</v>
      </c>
    </row>
    <row r="3736" spans="3:20" x14ac:dyDescent="0.25">
      <c r="C3736" s="112"/>
      <c r="D3736" s="107"/>
      <c r="E3736" s="9" t="s">
        <v>54</v>
      </c>
      <c r="F3736" s="12"/>
      <c r="G3736" s="8">
        <v>901</v>
      </c>
      <c r="H3736" s="16">
        <v>373</v>
      </c>
      <c r="I3736" s="1">
        <v>90</v>
      </c>
      <c r="J3736" s="1">
        <v>836</v>
      </c>
      <c r="K3736" s="1">
        <v>644</v>
      </c>
      <c r="L3736" s="1">
        <v>63</v>
      </c>
      <c r="M3736" s="1">
        <v>824</v>
      </c>
      <c r="N3736" s="1">
        <v>560</v>
      </c>
      <c r="O3736" s="1">
        <v>659</v>
      </c>
      <c r="P3736" s="1">
        <v>92</v>
      </c>
      <c r="Q3736" s="1">
        <v>19</v>
      </c>
      <c r="R3736" s="1">
        <v>2</v>
      </c>
      <c r="S3736" s="1">
        <v>3</v>
      </c>
      <c r="T3736" s="18">
        <v>896</v>
      </c>
    </row>
    <row r="3737" spans="3:20" x14ac:dyDescent="0.25">
      <c r="C3737" s="112"/>
      <c r="D3737" s="107"/>
      <c r="E3737" s="9" t="s">
        <v>55</v>
      </c>
      <c r="F3737" s="12"/>
      <c r="G3737" s="8">
        <v>171</v>
      </c>
      <c r="H3737" s="16">
        <v>39</v>
      </c>
      <c r="I3737" s="1">
        <v>7</v>
      </c>
      <c r="J3737" s="1">
        <v>153</v>
      </c>
      <c r="K3737" s="1">
        <v>91</v>
      </c>
      <c r="L3737" s="1">
        <v>16</v>
      </c>
      <c r="M3737" s="1">
        <v>149</v>
      </c>
      <c r="N3737" s="1">
        <v>95</v>
      </c>
      <c r="O3737" s="1">
        <v>92</v>
      </c>
      <c r="P3737" s="1">
        <v>18</v>
      </c>
      <c r="Q3737" s="1">
        <v>1</v>
      </c>
      <c r="R3737" s="1">
        <v>1</v>
      </c>
      <c r="S3737" s="1">
        <v>1</v>
      </c>
      <c r="T3737" s="18">
        <v>169</v>
      </c>
    </row>
    <row r="3738" spans="3:20" x14ac:dyDescent="0.25">
      <c r="C3738" s="108" t="s">
        <v>56</v>
      </c>
      <c r="D3738" s="106" t="s">
        <v>21</v>
      </c>
      <c r="E3738" s="10" t="s">
        <v>57</v>
      </c>
      <c r="F3738" s="11"/>
      <c r="G3738" s="14">
        <v>465</v>
      </c>
      <c r="H3738" s="25">
        <v>200</v>
      </c>
      <c r="I3738" s="4">
        <v>64</v>
      </c>
      <c r="J3738" s="4">
        <v>432</v>
      </c>
      <c r="K3738" s="4">
        <v>326</v>
      </c>
      <c r="L3738" s="4">
        <v>38</v>
      </c>
      <c r="M3738" s="4">
        <v>419</v>
      </c>
      <c r="N3738" s="4">
        <v>288</v>
      </c>
      <c r="O3738" s="4">
        <v>324</v>
      </c>
      <c r="P3738" s="4">
        <v>56</v>
      </c>
      <c r="Q3738" s="4">
        <v>12</v>
      </c>
      <c r="R3738" s="4">
        <v>2</v>
      </c>
      <c r="S3738" s="4">
        <v>1</v>
      </c>
      <c r="T3738" s="27">
        <v>462</v>
      </c>
    </row>
    <row r="3739" spans="3:20" x14ac:dyDescent="0.25">
      <c r="C3739" s="112"/>
      <c r="D3739" s="107"/>
      <c r="E3739" s="9" t="s">
        <v>58</v>
      </c>
      <c r="F3739" s="12"/>
      <c r="G3739" s="8">
        <v>396</v>
      </c>
      <c r="H3739" s="16">
        <v>133</v>
      </c>
      <c r="I3739" s="1">
        <v>23</v>
      </c>
      <c r="J3739" s="1">
        <v>369</v>
      </c>
      <c r="K3739" s="1">
        <v>267</v>
      </c>
      <c r="L3739" s="1">
        <v>26</v>
      </c>
      <c r="M3739" s="1">
        <v>367</v>
      </c>
      <c r="N3739" s="1">
        <v>238</v>
      </c>
      <c r="O3739" s="1">
        <v>283</v>
      </c>
      <c r="P3739" s="1">
        <v>32</v>
      </c>
      <c r="Q3739" s="1">
        <v>5</v>
      </c>
      <c r="R3739" s="1">
        <v>0</v>
      </c>
      <c r="S3739" s="1">
        <v>1</v>
      </c>
      <c r="T3739" s="18">
        <v>395</v>
      </c>
    </row>
    <row r="3740" spans="3:20" x14ac:dyDescent="0.25">
      <c r="C3740" s="112"/>
      <c r="D3740" s="107"/>
      <c r="E3740" s="9" t="s">
        <v>59</v>
      </c>
      <c r="F3740" s="12"/>
      <c r="G3740" s="8">
        <v>90</v>
      </c>
      <c r="H3740" s="16">
        <v>27</v>
      </c>
      <c r="I3740" s="1">
        <v>2</v>
      </c>
      <c r="J3740" s="1">
        <v>84</v>
      </c>
      <c r="K3740" s="1">
        <v>53</v>
      </c>
      <c r="L3740" s="1">
        <v>8</v>
      </c>
      <c r="M3740" s="1">
        <v>79</v>
      </c>
      <c r="N3740" s="1">
        <v>57</v>
      </c>
      <c r="O3740" s="1">
        <v>58</v>
      </c>
      <c r="P3740" s="1">
        <v>8</v>
      </c>
      <c r="Q3740" s="1">
        <v>1</v>
      </c>
      <c r="R3740" s="1">
        <v>1</v>
      </c>
      <c r="S3740" s="1">
        <v>1</v>
      </c>
      <c r="T3740" s="18">
        <v>88</v>
      </c>
    </row>
    <row r="3741" spans="3:20" x14ac:dyDescent="0.25">
      <c r="C3741" s="112"/>
      <c r="D3741" s="107"/>
      <c r="E3741" s="9" t="s">
        <v>60</v>
      </c>
      <c r="F3741" s="12"/>
      <c r="G3741" s="8">
        <v>153</v>
      </c>
      <c r="H3741" s="16">
        <v>62</v>
      </c>
      <c r="I3741" s="1">
        <v>10</v>
      </c>
      <c r="J3741" s="1">
        <v>134</v>
      </c>
      <c r="K3741" s="1">
        <v>108</v>
      </c>
      <c r="L3741" s="1">
        <v>12</v>
      </c>
      <c r="M3741" s="1">
        <v>135</v>
      </c>
      <c r="N3741" s="1">
        <v>87</v>
      </c>
      <c r="O3741" s="1">
        <v>105</v>
      </c>
      <c r="P3741" s="1">
        <v>15</v>
      </c>
      <c r="Q3741" s="1">
        <v>3</v>
      </c>
      <c r="R3741" s="1">
        <v>0</v>
      </c>
      <c r="S3741" s="1">
        <v>1</v>
      </c>
      <c r="T3741" s="18">
        <v>152</v>
      </c>
    </row>
    <row r="3742" spans="3:20" x14ac:dyDescent="0.25">
      <c r="C3742" s="108" t="s">
        <v>61</v>
      </c>
      <c r="D3742" s="106" t="s">
        <v>21</v>
      </c>
      <c r="E3742" s="10" t="s">
        <v>62</v>
      </c>
      <c r="F3742" s="11"/>
      <c r="G3742" s="14">
        <v>205</v>
      </c>
      <c r="H3742" s="25">
        <v>113</v>
      </c>
      <c r="I3742" s="4">
        <v>21</v>
      </c>
      <c r="J3742" s="4">
        <v>194</v>
      </c>
      <c r="K3742" s="4">
        <v>140</v>
      </c>
      <c r="L3742" s="4">
        <v>24</v>
      </c>
      <c r="M3742" s="4">
        <v>177</v>
      </c>
      <c r="N3742" s="4">
        <v>120</v>
      </c>
      <c r="O3742" s="4">
        <v>136</v>
      </c>
      <c r="P3742" s="4">
        <v>20</v>
      </c>
      <c r="Q3742" s="4">
        <v>5</v>
      </c>
      <c r="R3742" s="4">
        <v>0</v>
      </c>
      <c r="S3742" s="4">
        <v>1</v>
      </c>
      <c r="T3742" s="27">
        <v>204</v>
      </c>
    </row>
    <row r="3743" spans="3:20" x14ac:dyDescent="0.25">
      <c r="C3743" s="109"/>
      <c r="D3743" s="107"/>
      <c r="E3743" s="9" t="s">
        <v>63</v>
      </c>
      <c r="F3743" s="12"/>
      <c r="G3743" s="8">
        <v>256</v>
      </c>
      <c r="H3743" s="16">
        <v>92</v>
      </c>
      <c r="I3743" s="1">
        <v>21</v>
      </c>
      <c r="J3743" s="1">
        <v>245</v>
      </c>
      <c r="K3743" s="1">
        <v>190</v>
      </c>
      <c r="L3743" s="1">
        <v>20</v>
      </c>
      <c r="M3743" s="1">
        <v>235</v>
      </c>
      <c r="N3743" s="1">
        <v>153</v>
      </c>
      <c r="O3743" s="1">
        <v>185</v>
      </c>
      <c r="P3743" s="1">
        <v>17</v>
      </c>
      <c r="Q3743" s="1">
        <v>6</v>
      </c>
      <c r="R3743" s="1">
        <v>0</v>
      </c>
      <c r="S3743" s="1">
        <v>0</v>
      </c>
      <c r="T3743" s="18">
        <v>256</v>
      </c>
    </row>
    <row r="3744" spans="3:20" x14ac:dyDescent="0.25">
      <c r="C3744" s="109"/>
      <c r="D3744" s="107"/>
      <c r="E3744" s="9" t="s">
        <v>64</v>
      </c>
      <c r="F3744" s="12"/>
      <c r="G3744" s="8">
        <v>404</v>
      </c>
      <c r="H3744" s="16">
        <v>131</v>
      </c>
      <c r="I3744" s="1">
        <v>27</v>
      </c>
      <c r="J3744" s="1">
        <v>364</v>
      </c>
      <c r="K3744" s="1">
        <v>260</v>
      </c>
      <c r="L3744" s="1">
        <v>20</v>
      </c>
      <c r="M3744" s="1">
        <v>370</v>
      </c>
      <c r="N3744" s="1">
        <v>245</v>
      </c>
      <c r="O3744" s="1">
        <v>269</v>
      </c>
      <c r="P3744" s="1">
        <v>42</v>
      </c>
      <c r="Q3744" s="1">
        <v>6</v>
      </c>
      <c r="R3744" s="1">
        <v>2</v>
      </c>
      <c r="S3744" s="1">
        <v>2</v>
      </c>
      <c r="T3744" s="18">
        <v>400</v>
      </c>
    </row>
    <row r="3745" spans="2:20" x14ac:dyDescent="0.25">
      <c r="C3745" s="113"/>
      <c r="D3745" s="110"/>
      <c r="E3745" s="56" t="s">
        <v>65</v>
      </c>
      <c r="F3745" s="48"/>
      <c r="G3745" s="61">
        <v>239</v>
      </c>
      <c r="H3745" s="65">
        <v>86</v>
      </c>
      <c r="I3745" s="35">
        <v>30</v>
      </c>
      <c r="J3745" s="35">
        <v>216</v>
      </c>
      <c r="K3745" s="35">
        <v>164</v>
      </c>
      <c r="L3745" s="35">
        <v>20</v>
      </c>
      <c r="M3745" s="35">
        <v>218</v>
      </c>
      <c r="N3745" s="35">
        <v>152</v>
      </c>
      <c r="O3745" s="35">
        <v>180</v>
      </c>
      <c r="P3745" s="35">
        <v>32</v>
      </c>
      <c r="Q3745" s="35">
        <v>4</v>
      </c>
      <c r="R3745" s="35">
        <v>1</v>
      </c>
      <c r="S3745" s="35">
        <v>1</v>
      </c>
      <c r="T3745" s="66">
        <v>237</v>
      </c>
    </row>
    <row r="3747" spans="2:20" x14ac:dyDescent="0.25">
      <c r="B3747" s="54" t="str">
        <f xml:space="preserve"> HYPERLINK("#'目次'!B51", "[45]")</f>
        <v>[45]</v>
      </c>
      <c r="C3747" s="42" t="s">
        <v>564</v>
      </c>
    </row>
    <row r="3750" spans="2:20" x14ac:dyDescent="0.25">
      <c r="C3750" s="42" t="s">
        <v>14</v>
      </c>
    </row>
    <row r="3751" spans="2:20" ht="50.4" x14ac:dyDescent="0.25">
      <c r="C3751" s="102"/>
      <c r="D3751" s="103"/>
      <c r="E3751" s="103"/>
      <c r="F3751" s="103"/>
      <c r="G3751" s="53" t="s">
        <v>15</v>
      </c>
      <c r="H3751" s="50" t="s">
        <v>551</v>
      </c>
      <c r="I3751" s="21" t="s">
        <v>552</v>
      </c>
      <c r="J3751" s="21" t="s">
        <v>553</v>
      </c>
      <c r="K3751" s="21" t="s">
        <v>554</v>
      </c>
      <c r="L3751" s="21" t="s">
        <v>555</v>
      </c>
      <c r="M3751" s="21" t="s">
        <v>556</v>
      </c>
      <c r="N3751" s="21" t="s">
        <v>557</v>
      </c>
      <c r="O3751" s="21" t="s">
        <v>558</v>
      </c>
      <c r="P3751" s="21" t="s">
        <v>559</v>
      </c>
      <c r="Q3751" s="21" t="s">
        <v>53</v>
      </c>
      <c r="R3751" s="21" t="s">
        <v>565</v>
      </c>
      <c r="S3751" s="21" t="s">
        <v>38</v>
      </c>
      <c r="T3751" s="57" t="s">
        <v>566</v>
      </c>
    </row>
    <row r="3752" spans="2:20" x14ac:dyDescent="0.25">
      <c r="C3752" s="104"/>
      <c r="D3752" s="105"/>
      <c r="E3752" s="105"/>
      <c r="F3752" s="105"/>
      <c r="G3752" s="47"/>
      <c r="H3752" s="60"/>
      <c r="I3752" s="22"/>
      <c r="J3752" s="22"/>
      <c r="K3752" s="22"/>
      <c r="L3752" s="22"/>
      <c r="M3752" s="22"/>
      <c r="N3752" s="22"/>
      <c r="O3752" s="22"/>
      <c r="P3752" s="22"/>
      <c r="Q3752" s="22"/>
      <c r="R3752" s="22"/>
      <c r="S3752" s="22"/>
      <c r="T3752" s="55"/>
    </row>
    <row r="3753" spans="2:20" x14ac:dyDescent="0.25">
      <c r="C3753" s="52"/>
      <c r="D3753" s="49"/>
      <c r="E3753" s="46" t="s">
        <v>15</v>
      </c>
      <c r="F3753" s="51"/>
      <c r="G3753" s="59">
        <v>1104</v>
      </c>
      <c r="H3753" s="31">
        <v>300</v>
      </c>
      <c r="I3753" s="31">
        <v>32</v>
      </c>
      <c r="J3753" s="31">
        <v>843</v>
      </c>
      <c r="K3753" s="31">
        <v>483</v>
      </c>
      <c r="L3753" s="31">
        <v>64</v>
      </c>
      <c r="M3753" s="31">
        <v>966</v>
      </c>
      <c r="N3753" s="31">
        <v>503</v>
      </c>
      <c r="O3753" s="31">
        <v>646</v>
      </c>
      <c r="P3753" s="31">
        <v>36</v>
      </c>
      <c r="Q3753" s="31">
        <v>15</v>
      </c>
      <c r="R3753" s="31">
        <v>5</v>
      </c>
      <c r="S3753" s="31">
        <v>10</v>
      </c>
      <c r="T3753" s="67">
        <v>1089</v>
      </c>
    </row>
    <row r="3754" spans="2:20" x14ac:dyDescent="0.25">
      <c r="C3754" s="111" t="s">
        <v>20</v>
      </c>
      <c r="D3754" s="106" t="s">
        <v>21</v>
      </c>
      <c r="E3754" s="10" t="s">
        <v>22</v>
      </c>
      <c r="F3754" s="11"/>
      <c r="G3754" s="14">
        <v>543</v>
      </c>
      <c r="H3754" s="25">
        <v>146</v>
      </c>
      <c r="I3754" s="4">
        <v>16</v>
      </c>
      <c r="J3754" s="4">
        <v>424</v>
      </c>
      <c r="K3754" s="4">
        <v>261</v>
      </c>
      <c r="L3754" s="4">
        <v>24</v>
      </c>
      <c r="M3754" s="4">
        <v>476</v>
      </c>
      <c r="N3754" s="4">
        <v>229</v>
      </c>
      <c r="O3754" s="4">
        <v>362</v>
      </c>
      <c r="P3754" s="4">
        <v>19</v>
      </c>
      <c r="Q3754" s="4">
        <v>7</v>
      </c>
      <c r="R3754" s="4">
        <v>0</v>
      </c>
      <c r="S3754" s="4">
        <v>4</v>
      </c>
      <c r="T3754" s="27">
        <v>539</v>
      </c>
    </row>
    <row r="3755" spans="2:20" x14ac:dyDescent="0.25">
      <c r="C3755" s="112"/>
      <c r="D3755" s="107"/>
      <c r="E3755" s="9" t="s">
        <v>23</v>
      </c>
      <c r="F3755" s="12"/>
      <c r="G3755" s="8">
        <v>561</v>
      </c>
      <c r="H3755" s="16">
        <v>154</v>
      </c>
      <c r="I3755" s="1">
        <v>16</v>
      </c>
      <c r="J3755" s="1">
        <v>419</v>
      </c>
      <c r="K3755" s="1">
        <v>222</v>
      </c>
      <c r="L3755" s="1">
        <v>40</v>
      </c>
      <c r="M3755" s="1">
        <v>490</v>
      </c>
      <c r="N3755" s="1">
        <v>274</v>
      </c>
      <c r="O3755" s="1">
        <v>284</v>
      </c>
      <c r="P3755" s="1">
        <v>17</v>
      </c>
      <c r="Q3755" s="1">
        <v>8</v>
      </c>
      <c r="R3755" s="1">
        <v>5</v>
      </c>
      <c r="S3755" s="1">
        <v>6</v>
      </c>
      <c r="T3755" s="18">
        <v>550</v>
      </c>
    </row>
    <row r="3756" spans="2:20" x14ac:dyDescent="0.25">
      <c r="C3756" s="108" t="s">
        <v>24</v>
      </c>
      <c r="D3756" s="108" t="s">
        <v>25</v>
      </c>
      <c r="E3756" s="10" t="s">
        <v>26</v>
      </c>
      <c r="F3756" s="11"/>
      <c r="G3756" s="14">
        <v>261</v>
      </c>
      <c r="H3756" s="25">
        <v>46</v>
      </c>
      <c r="I3756" s="4">
        <v>8</v>
      </c>
      <c r="J3756" s="4">
        <v>186</v>
      </c>
      <c r="K3756" s="4">
        <v>104</v>
      </c>
      <c r="L3756" s="4">
        <v>10</v>
      </c>
      <c r="M3756" s="4">
        <v>241</v>
      </c>
      <c r="N3756" s="4">
        <v>120</v>
      </c>
      <c r="O3756" s="4">
        <v>136</v>
      </c>
      <c r="P3756" s="4">
        <v>18</v>
      </c>
      <c r="Q3756" s="4">
        <v>4</v>
      </c>
      <c r="R3756" s="4">
        <v>1</v>
      </c>
      <c r="S3756" s="4">
        <v>1</v>
      </c>
      <c r="T3756" s="27">
        <v>259</v>
      </c>
    </row>
    <row r="3757" spans="2:20" x14ac:dyDescent="0.25">
      <c r="C3757" s="112"/>
      <c r="D3757" s="109"/>
      <c r="E3757" s="9" t="s">
        <v>27</v>
      </c>
      <c r="F3757" s="12"/>
      <c r="G3757" s="8">
        <v>267</v>
      </c>
      <c r="H3757" s="16">
        <v>63</v>
      </c>
      <c r="I3757" s="1">
        <v>2</v>
      </c>
      <c r="J3757" s="1">
        <v>192</v>
      </c>
      <c r="K3757" s="1">
        <v>118</v>
      </c>
      <c r="L3757" s="1">
        <v>11</v>
      </c>
      <c r="M3757" s="1">
        <v>238</v>
      </c>
      <c r="N3757" s="1">
        <v>117</v>
      </c>
      <c r="O3757" s="1">
        <v>159</v>
      </c>
      <c r="P3757" s="1">
        <v>7</v>
      </c>
      <c r="Q3757" s="1">
        <v>3</v>
      </c>
      <c r="R3757" s="1">
        <v>1</v>
      </c>
      <c r="S3757" s="1">
        <v>3</v>
      </c>
      <c r="T3757" s="18">
        <v>263</v>
      </c>
    </row>
    <row r="3758" spans="2:20" x14ac:dyDescent="0.25">
      <c r="C3758" s="112"/>
      <c r="D3758" s="109"/>
      <c r="E3758" s="9" t="s">
        <v>28</v>
      </c>
      <c r="F3758" s="12"/>
      <c r="G3758" s="8">
        <v>261</v>
      </c>
      <c r="H3758" s="16">
        <v>84</v>
      </c>
      <c r="I3758" s="1">
        <v>12</v>
      </c>
      <c r="J3758" s="1">
        <v>208</v>
      </c>
      <c r="K3758" s="1">
        <v>121</v>
      </c>
      <c r="L3758" s="1">
        <v>17</v>
      </c>
      <c r="M3758" s="1">
        <v>231</v>
      </c>
      <c r="N3758" s="1">
        <v>114</v>
      </c>
      <c r="O3758" s="1">
        <v>149</v>
      </c>
      <c r="P3758" s="1">
        <v>3</v>
      </c>
      <c r="Q3758" s="1">
        <v>4</v>
      </c>
      <c r="R3758" s="1">
        <v>1</v>
      </c>
      <c r="S3758" s="1">
        <v>3</v>
      </c>
      <c r="T3758" s="18">
        <v>257</v>
      </c>
    </row>
    <row r="3759" spans="2:20" x14ac:dyDescent="0.25">
      <c r="C3759" s="112"/>
      <c r="D3759" s="109"/>
      <c r="E3759" s="9" t="s">
        <v>29</v>
      </c>
      <c r="F3759" s="12"/>
      <c r="G3759" s="8">
        <v>195</v>
      </c>
      <c r="H3759" s="16">
        <v>62</v>
      </c>
      <c r="I3759" s="1">
        <v>5</v>
      </c>
      <c r="J3759" s="1">
        <v>157</v>
      </c>
      <c r="K3759" s="1">
        <v>90</v>
      </c>
      <c r="L3759" s="1">
        <v>10</v>
      </c>
      <c r="M3759" s="1">
        <v>167</v>
      </c>
      <c r="N3759" s="1">
        <v>100</v>
      </c>
      <c r="O3759" s="1">
        <v>128</v>
      </c>
      <c r="P3759" s="1">
        <v>4</v>
      </c>
      <c r="Q3759" s="1">
        <v>4</v>
      </c>
      <c r="R3759" s="1">
        <v>1</v>
      </c>
      <c r="S3759" s="1">
        <v>1</v>
      </c>
      <c r="T3759" s="18">
        <v>193</v>
      </c>
    </row>
    <row r="3760" spans="2:20" x14ac:dyDescent="0.25">
      <c r="C3760" s="112"/>
      <c r="D3760" s="109"/>
      <c r="E3760" s="9" t="s">
        <v>30</v>
      </c>
      <c r="F3760" s="12"/>
      <c r="G3760" s="8">
        <v>120</v>
      </c>
      <c r="H3760" s="16">
        <v>45</v>
      </c>
      <c r="I3760" s="1">
        <v>5</v>
      </c>
      <c r="J3760" s="1">
        <v>100</v>
      </c>
      <c r="K3760" s="1">
        <v>50</v>
      </c>
      <c r="L3760" s="1">
        <v>16</v>
      </c>
      <c r="M3760" s="1">
        <v>89</v>
      </c>
      <c r="N3760" s="1">
        <v>52</v>
      </c>
      <c r="O3760" s="1">
        <v>74</v>
      </c>
      <c r="P3760" s="1">
        <v>4</v>
      </c>
      <c r="Q3760" s="1">
        <v>0</v>
      </c>
      <c r="R3760" s="1">
        <v>1</v>
      </c>
      <c r="S3760" s="1">
        <v>2</v>
      </c>
      <c r="T3760" s="18">
        <v>117</v>
      </c>
    </row>
    <row r="3761" spans="3:20" x14ac:dyDescent="0.25">
      <c r="C3761" s="112"/>
      <c r="D3761" s="109"/>
      <c r="E3761" s="9" t="s">
        <v>31</v>
      </c>
      <c r="F3761" s="12"/>
      <c r="G3761" s="8">
        <v>843</v>
      </c>
      <c r="H3761" s="16">
        <v>254</v>
      </c>
      <c r="I3761" s="1">
        <v>24</v>
      </c>
      <c r="J3761" s="1">
        <v>657</v>
      </c>
      <c r="K3761" s="1">
        <v>379</v>
      </c>
      <c r="L3761" s="1">
        <v>54</v>
      </c>
      <c r="M3761" s="1">
        <v>725</v>
      </c>
      <c r="N3761" s="1">
        <v>383</v>
      </c>
      <c r="O3761" s="1">
        <v>510</v>
      </c>
      <c r="P3761" s="1">
        <v>18</v>
      </c>
      <c r="Q3761" s="1">
        <v>11</v>
      </c>
      <c r="R3761" s="1">
        <v>4</v>
      </c>
      <c r="S3761" s="1">
        <v>9</v>
      </c>
      <c r="T3761" s="18">
        <v>830</v>
      </c>
    </row>
    <row r="3762" spans="3:20" x14ac:dyDescent="0.25">
      <c r="C3762" s="112"/>
      <c r="D3762" s="109"/>
      <c r="E3762" s="9" t="s">
        <v>32</v>
      </c>
      <c r="F3762" s="12"/>
      <c r="G3762" s="8">
        <v>315</v>
      </c>
      <c r="H3762" s="16">
        <v>107</v>
      </c>
      <c r="I3762" s="1">
        <v>10</v>
      </c>
      <c r="J3762" s="1">
        <v>257</v>
      </c>
      <c r="K3762" s="1">
        <v>140</v>
      </c>
      <c r="L3762" s="1">
        <v>26</v>
      </c>
      <c r="M3762" s="1">
        <v>256</v>
      </c>
      <c r="N3762" s="1">
        <v>152</v>
      </c>
      <c r="O3762" s="1">
        <v>202</v>
      </c>
      <c r="P3762" s="1">
        <v>8</v>
      </c>
      <c r="Q3762" s="1">
        <v>4</v>
      </c>
      <c r="R3762" s="1">
        <v>2</v>
      </c>
      <c r="S3762" s="1">
        <v>3</v>
      </c>
      <c r="T3762" s="18">
        <v>310</v>
      </c>
    </row>
    <row r="3763" spans="3:20" x14ac:dyDescent="0.25">
      <c r="C3763" s="112"/>
      <c r="D3763" s="108" t="s">
        <v>22</v>
      </c>
      <c r="E3763" s="10" t="s">
        <v>26</v>
      </c>
      <c r="F3763" s="11"/>
      <c r="G3763" s="14">
        <v>120</v>
      </c>
      <c r="H3763" s="25">
        <v>20</v>
      </c>
      <c r="I3763" s="4">
        <v>3</v>
      </c>
      <c r="J3763" s="4">
        <v>85</v>
      </c>
      <c r="K3763" s="4">
        <v>49</v>
      </c>
      <c r="L3763" s="4">
        <v>2</v>
      </c>
      <c r="M3763" s="4">
        <v>116</v>
      </c>
      <c r="N3763" s="4">
        <v>56</v>
      </c>
      <c r="O3763" s="4">
        <v>81</v>
      </c>
      <c r="P3763" s="4">
        <v>9</v>
      </c>
      <c r="Q3763" s="4">
        <v>1</v>
      </c>
      <c r="R3763" s="4">
        <v>0</v>
      </c>
      <c r="S3763" s="4">
        <v>0</v>
      </c>
      <c r="T3763" s="27">
        <v>120</v>
      </c>
    </row>
    <row r="3764" spans="3:20" x14ac:dyDescent="0.25">
      <c r="C3764" s="112"/>
      <c r="D3764" s="109"/>
      <c r="E3764" s="9" t="s">
        <v>27</v>
      </c>
      <c r="F3764" s="12"/>
      <c r="G3764" s="8">
        <v>159</v>
      </c>
      <c r="H3764" s="16">
        <v>43</v>
      </c>
      <c r="I3764" s="1">
        <v>1</v>
      </c>
      <c r="J3764" s="1">
        <v>123</v>
      </c>
      <c r="K3764" s="1">
        <v>76</v>
      </c>
      <c r="L3764" s="1">
        <v>6</v>
      </c>
      <c r="M3764" s="1">
        <v>139</v>
      </c>
      <c r="N3764" s="1">
        <v>63</v>
      </c>
      <c r="O3764" s="1">
        <v>103</v>
      </c>
      <c r="P3764" s="1">
        <v>4</v>
      </c>
      <c r="Q3764" s="1">
        <v>1</v>
      </c>
      <c r="R3764" s="1">
        <v>0</v>
      </c>
      <c r="S3764" s="1">
        <v>2</v>
      </c>
      <c r="T3764" s="18">
        <v>157</v>
      </c>
    </row>
    <row r="3765" spans="3:20" x14ac:dyDescent="0.25">
      <c r="C3765" s="112"/>
      <c r="D3765" s="109"/>
      <c r="E3765" s="9" t="s">
        <v>28</v>
      </c>
      <c r="F3765" s="12"/>
      <c r="G3765" s="8">
        <v>113</v>
      </c>
      <c r="H3765" s="16">
        <v>38</v>
      </c>
      <c r="I3765" s="1">
        <v>5</v>
      </c>
      <c r="J3765" s="1">
        <v>83</v>
      </c>
      <c r="K3765" s="1">
        <v>57</v>
      </c>
      <c r="L3765" s="1">
        <v>10</v>
      </c>
      <c r="M3765" s="1">
        <v>95</v>
      </c>
      <c r="N3765" s="1">
        <v>38</v>
      </c>
      <c r="O3765" s="1">
        <v>70</v>
      </c>
      <c r="P3765" s="1">
        <v>1</v>
      </c>
      <c r="Q3765" s="1">
        <v>2</v>
      </c>
      <c r="R3765" s="1">
        <v>0</v>
      </c>
      <c r="S3765" s="1">
        <v>1</v>
      </c>
      <c r="T3765" s="18">
        <v>112</v>
      </c>
    </row>
    <row r="3766" spans="3:20" x14ac:dyDescent="0.25">
      <c r="C3766" s="112"/>
      <c r="D3766" s="109"/>
      <c r="E3766" s="9" t="s">
        <v>29</v>
      </c>
      <c r="F3766" s="12"/>
      <c r="G3766" s="8">
        <v>94</v>
      </c>
      <c r="H3766" s="16">
        <v>30</v>
      </c>
      <c r="I3766" s="1">
        <v>4</v>
      </c>
      <c r="J3766" s="1">
        <v>83</v>
      </c>
      <c r="K3766" s="1">
        <v>57</v>
      </c>
      <c r="L3766" s="1">
        <v>3</v>
      </c>
      <c r="M3766" s="1">
        <v>79</v>
      </c>
      <c r="N3766" s="1">
        <v>45</v>
      </c>
      <c r="O3766" s="1">
        <v>66</v>
      </c>
      <c r="P3766" s="1">
        <v>2</v>
      </c>
      <c r="Q3766" s="1">
        <v>3</v>
      </c>
      <c r="R3766" s="1">
        <v>0</v>
      </c>
      <c r="S3766" s="1">
        <v>1</v>
      </c>
      <c r="T3766" s="18">
        <v>93</v>
      </c>
    </row>
    <row r="3767" spans="3:20" x14ac:dyDescent="0.25">
      <c r="C3767" s="112"/>
      <c r="D3767" s="109"/>
      <c r="E3767" s="9" t="s">
        <v>30</v>
      </c>
      <c r="F3767" s="12"/>
      <c r="G3767" s="8">
        <v>57</v>
      </c>
      <c r="H3767" s="16">
        <v>15</v>
      </c>
      <c r="I3767" s="1">
        <v>3</v>
      </c>
      <c r="J3767" s="1">
        <v>50</v>
      </c>
      <c r="K3767" s="1">
        <v>22</v>
      </c>
      <c r="L3767" s="1">
        <v>3</v>
      </c>
      <c r="M3767" s="1">
        <v>47</v>
      </c>
      <c r="N3767" s="1">
        <v>27</v>
      </c>
      <c r="O3767" s="1">
        <v>42</v>
      </c>
      <c r="P3767" s="1">
        <v>3</v>
      </c>
      <c r="Q3767" s="1">
        <v>0</v>
      </c>
      <c r="R3767" s="1">
        <v>0</v>
      </c>
      <c r="S3767" s="1">
        <v>0</v>
      </c>
      <c r="T3767" s="18">
        <v>57</v>
      </c>
    </row>
    <row r="3768" spans="3:20" x14ac:dyDescent="0.25">
      <c r="C3768" s="112"/>
      <c r="D3768" s="109"/>
      <c r="E3768" s="9" t="s">
        <v>31</v>
      </c>
      <c r="F3768" s="12"/>
      <c r="G3768" s="8">
        <v>423</v>
      </c>
      <c r="H3768" s="16">
        <v>126</v>
      </c>
      <c r="I3768" s="1">
        <v>13</v>
      </c>
      <c r="J3768" s="1">
        <v>339</v>
      </c>
      <c r="K3768" s="1">
        <v>212</v>
      </c>
      <c r="L3768" s="1">
        <v>22</v>
      </c>
      <c r="M3768" s="1">
        <v>360</v>
      </c>
      <c r="N3768" s="1">
        <v>173</v>
      </c>
      <c r="O3768" s="1">
        <v>281</v>
      </c>
      <c r="P3768" s="1">
        <v>10</v>
      </c>
      <c r="Q3768" s="1">
        <v>6</v>
      </c>
      <c r="R3768" s="1">
        <v>0</v>
      </c>
      <c r="S3768" s="1">
        <v>4</v>
      </c>
      <c r="T3768" s="18">
        <v>419</v>
      </c>
    </row>
    <row r="3769" spans="3:20" x14ac:dyDescent="0.25">
      <c r="C3769" s="112"/>
      <c r="D3769" s="109"/>
      <c r="E3769" s="9" t="s">
        <v>32</v>
      </c>
      <c r="F3769" s="12"/>
      <c r="G3769" s="8">
        <v>151</v>
      </c>
      <c r="H3769" s="16">
        <v>45</v>
      </c>
      <c r="I3769" s="1">
        <v>7</v>
      </c>
      <c r="J3769" s="1">
        <v>133</v>
      </c>
      <c r="K3769" s="1">
        <v>79</v>
      </c>
      <c r="L3769" s="1">
        <v>6</v>
      </c>
      <c r="M3769" s="1">
        <v>126</v>
      </c>
      <c r="N3769" s="1">
        <v>72</v>
      </c>
      <c r="O3769" s="1">
        <v>108</v>
      </c>
      <c r="P3769" s="1">
        <v>5</v>
      </c>
      <c r="Q3769" s="1">
        <v>3</v>
      </c>
      <c r="R3769" s="1">
        <v>0</v>
      </c>
      <c r="S3769" s="1">
        <v>1</v>
      </c>
      <c r="T3769" s="18">
        <v>150</v>
      </c>
    </row>
    <row r="3770" spans="3:20" x14ac:dyDescent="0.25">
      <c r="C3770" s="112"/>
      <c r="D3770" s="108" t="s">
        <v>23</v>
      </c>
      <c r="E3770" s="10" t="s">
        <v>26</v>
      </c>
      <c r="F3770" s="11"/>
      <c r="G3770" s="14">
        <v>141</v>
      </c>
      <c r="H3770" s="25">
        <v>26</v>
      </c>
      <c r="I3770" s="4">
        <v>5</v>
      </c>
      <c r="J3770" s="4">
        <v>101</v>
      </c>
      <c r="K3770" s="4">
        <v>55</v>
      </c>
      <c r="L3770" s="4">
        <v>8</v>
      </c>
      <c r="M3770" s="4">
        <v>125</v>
      </c>
      <c r="N3770" s="4">
        <v>64</v>
      </c>
      <c r="O3770" s="4">
        <v>55</v>
      </c>
      <c r="P3770" s="4">
        <v>9</v>
      </c>
      <c r="Q3770" s="4">
        <v>3</v>
      </c>
      <c r="R3770" s="4">
        <v>1</v>
      </c>
      <c r="S3770" s="4">
        <v>1</v>
      </c>
      <c r="T3770" s="27">
        <v>139</v>
      </c>
    </row>
    <row r="3771" spans="3:20" x14ac:dyDescent="0.25">
      <c r="C3771" s="112"/>
      <c r="D3771" s="109"/>
      <c r="E3771" s="9" t="s">
        <v>27</v>
      </c>
      <c r="F3771" s="12"/>
      <c r="G3771" s="8">
        <v>108</v>
      </c>
      <c r="H3771" s="16">
        <v>20</v>
      </c>
      <c r="I3771" s="1">
        <v>1</v>
      </c>
      <c r="J3771" s="1">
        <v>69</v>
      </c>
      <c r="K3771" s="1">
        <v>42</v>
      </c>
      <c r="L3771" s="1">
        <v>5</v>
      </c>
      <c r="M3771" s="1">
        <v>99</v>
      </c>
      <c r="N3771" s="1">
        <v>54</v>
      </c>
      <c r="O3771" s="1">
        <v>56</v>
      </c>
      <c r="P3771" s="1">
        <v>3</v>
      </c>
      <c r="Q3771" s="1">
        <v>2</v>
      </c>
      <c r="R3771" s="1">
        <v>1</v>
      </c>
      <c r="S3771" s="1">
        <v>1</v>
      </c>
      <c r="T3771" s="18">
        <v>106</v>
      </c>
    </row>
    <row r="3772" spans="3:20" x14ac:dyDescent="0.25">
      <c r="C3772" s="112"/>
      <c r="D3772" s="109"/>
      <c r="E3772" s="9" t="s">
        <v>28</v>
      </c>
      <c r="F3772" s="12"/>
      <c r="G3772" s="8">
        <v>148</v>
      </c>
      <c r="H3772" s="16">
        <v>46</v>
      </c>
      <c r="I3772" s="1">
        <v>7</v>
      </c>
      <c r="J3772" s="1">
        <v>125</v>
      </c>
      <c r="K3772" s="1">
        <v>64</v>
      </c>
      <c r="L3772" s="1">
        <v>7</v>
      </c>
      <c r="M3772" s="1">
        <v>136</v>
      </c>
      <c r="N3772" s="1">
        <v>76</v>
      </c>
      <c r="O3772" s="1">
        <v>79</v>
      </c>
      <c r="P3772" s="1">
        <v>2</v>
      </c>
      <c r="Q3772" s="1">
        <v>2</v>
      </c>
      <c r="R3772" s="1">
        <v>1</v>
      </c>
      <c r="S3772" s="1">
        <v>2</v>
      </c>
      <c r="T3772" s="18">
        <v>145</v>
      </c>
    </row>
    <row r="3773" spans="3:20" x14ac:dyDescent="0.25">
      <c r="C3773" s="112"/>
      <c r="D3773" s="109"/>
      <c r="E3773" s="9" t="s">
        <v>29</v>
      </c>
      <c r="F3773" s="12"/>
      <c r="G3773" s="8">
        <v>101</v>
      </c>
      <c r="H3773" s="16">
        <v>32</v>
      </c>
      <c r="I3773" s="1">
        <v>1</v>
      </c>
      <c r="J3773" s="1">
        <v>74</v>
      </c>
      <c r="K3773" s="1">
        <v>33</v>
      </c>
      <c r="L3773" s="1">
        <v>7</v>
      </c>
      <c r="M3773" s="1">
        <v>88</v>
      </c>
      <c r="N3773" s="1">
        <v>55</v>
      </c>
      <c r="O3773" s="1">
        <v>62</v>
      </c>
      <c r="P3773" s="1">
        <v>2</v>
      </c>
      <c r="Q3773" s="1">
        <v>1</v>
      </c>
      <c r="R3773" s="1">
        <v>1</v>
      </c>
      <c r="S3773" s="1">
        <v>0</v>
      </c>
      <c r="T3773" s="18">
        <v>100</v>
      </c>
    </row>
    <row r="3774" spans="3:20" x14ac:dyDescent="0.25">
      <c r="C3774" s="112"/>
      <c r="D3774" s="109"/>
      <c r="E3774" s="9" t="s">
        <v>30</v>
      </c>
      <c r="F3774" s="12"/>
      <c r="G3774" s="8">
        <v>63</v>
      </c>
      <c r="H3774" s="16">
        <v>30</v>
      </c>
      <c r="I3774" s="1">
        <v>2</v>
      </c>
      <c r="J3774" s="1">
        <v>50</v>
      </c>
      <c r="K3774" s="1">
        <v>28</v>
      </c>
      <c r="L3774" s="1">
        <v>13</v>
      </c>
      <c r="M3774" s="1">
        <v>42</v>
      </c>
      <c r="N3774" s="1">
        <v>25</v>
      </c>
      <c r="O3774" s="1">
        <v>32</v>
      </c>
      <c r="P3774" s="1">
        <v>1</v>
      </c>
      <c r="Q3774" s="1">
        <v>0</v>
      </c>
      <c r="R3774" s="1">
        <v>1</v>
      </c>
      <c r="S3774" s="1">
        <v>2</v>
      </c>
      <c r="T3774" s="18">
        <v>60</v>
      </c>
    </row>
    <row r="3775" spans="3:20" x14ac:dyDescent="0.25">
      <c r="C3775" s="112"/>
      <c r="D3775" s="109"/>
      <c r="E3775" s="9" t="s">
        <v>31</v>
      </c>
      <c r="F3775" s="12"/>
      <c r="G3775" s="8">
        <v>420</v>
      </c>
      <c r="H3775" s="16">
        <v>128</v>
      </c>
      <c r="I3775" s="1">
        <v>11</v>
      </c>
      <c r="J3775" s="1">
        <v>318</v>
      </c>
      <c r="K3775" s="1">
        <v>167</v>
      </c>
      <c r="L3775" s="1">
        <v>32</v>
      </c>
      <c r="M3775" s="1">
        <v>365</v>
      </c>
      <c r="N3775" s="1">
        <v>210</v>
      </c>
      <c r="O3775" s="1">
        <v>229</v>
      </c>
      <c r="P3775" s="1">
        <v>8</v>
      </c>
      <c r="Q3775" s="1">
        <v>5</v>
      </c>
      <c r="R3775" s="1">
        <v>4</v>
      </c>
      <c r="S3775" s="1">
        <v>5</v>
      </c>
      <c r="T3775" s="18">
        <v>411</v>
      </c>
    </row>
    <row r="3776" spans="3:20" x14ac:dyDescent="0.25">
      <c r="C3776" s="112"/>
      <c r="D3776" s="109"/>
      <c r="E3776" s="9" t="s">
        <v>32</v>
      </c>
      <c r="F3776" s="12"/>
      <c r="G3776" s="8">
        <v>164</v>
      </c>
      <c r="H3776" s="16">
        <v>62</v>
      </c>
      <c r="I3776" s="1">
        <v>3</v>
      </c>
      <c r="J3776" s="1">
        <v>124</v>
      </c>
      <c r="K3776" s="1">
        <v>61</v>
      </c>
      <c r="L3776" s="1">
        <v>20</v>
      </c>
      <c r="M3776" s="1">
        <v>130</v>
      </c>
      <c r="N3776" s="1">
        <v>80</v>
      </c>
      <c r="O3776" s="1">
        <v>94</v>
      </c>
      <c r="P3776" s="1">
        <v>3</v>
      </c>
      <c r="Q3776" s="1">
        <v>1</v>
      </c>
      <c r="R3776" s="1">
        <v>2</v>
      </c>
      <c r="S3776" s="1">
        <v>2</v>
      </c>
      <c r="T3776" s="18">
        <v>160</v>
      </c>
    </row>
    <row r="3777" spans="3:20" ht="25.2" x14ac:dyDescent="0.25">
      <c r="C3777" s="108" t="s">
        <v>33</v>
      </c>
      <c r="D3777" s="108" t="s">
        <v>25</v>
      </c>
      <c r="E3777" s="10" t="s">
        <v>34</v>
      </c>
      <c r="F3777" s="11"/>
      <c r="G3777" s="14">
        <v>93</v>
      </c>
      <c r="H3777" s="25">
        <v>33</v>
      </c>
      <c r="I3777" s="4">
        <v>1</v>
      </c>
      <c r="J3777" s="4">
        <v>73</v>
      </c>
      <c r="K3777" s="4">
        <v>47</v>
      </c>
      <c r="L3777" s="4">
        <v>17</v>
      </c>
      <c r="M3777" s="4">
        <v>69</v>
      </c>
      <c r="N3777" s="4">
        <v>33</v>
      </c>
      <c r="O3777" s="4">
        <v>52</v>
      </c>
      <c r="P3777" s="4">
        <v>3</v>
      </c>
      <c r="Q3777" s="4">
        <v>3</v>
      </c>
      <c r="R3777" s="4">
        <v>0</v>
      </c>
      <c r="S3777" s="4">
        <v>0</v>
      </c>
      <c r="T3777" s="27">
        <v>93</v>
      </c>
    </row>
    <row r="3778" spans="3:20" ht="25.2" x14ac:dyDescent="0.25">
      <c r="C3778" s="112"/>
      <c r="D3778" s="109"/>
      <c r="E3778" s="9" t="s">
        <v>35</v>
      </c>
      <c r="F3778" s="12"/>
      <c r="G3778" s="8">
        <v>623</v>
      </c>
      <c r="H3778" s="16">
        <v>168</v>
      </c>
      <c r="I3778" s="1">
        <v>21</v>
      </c>
      <c r="J3778" s="1">
        <v>479</v>
      </c>
      <c r="K3778" s="1">
        <v>286</v>
      </c>
      <c r="L3778" s="1">
        <v>28</v>
      </c>
      <c r="M3778" s="1">
        <v>563</v>
      </c>
      <c r="N3778" s="1">
        <v>324</v>
      </c>
      <c r="O3778" s="1">
        <v>404</v>
      </c>
      <c r="P3778" s="1">
        <v>21</v>
      </c>
      <c r="Q3778" s="1">
        <v>8</v>
      </c>
      <c r="R3778" s="1">
        <v>1</v>
      </c>
      <c r="S3778" s="1">
        <v>6</v>
      </c>
      <c r="T3778" s="18">
        <v>616</v>
      </c>
    </row>
    <row r="3779" spans="3:20" ht="25.2" x14ac:dyDescent="0.25">
      <c r="C3779" s="112"/>
      <c r="D3779" s="109"/>
      <c r="E3779" s="9" t="s">
        <v>36</v>
      </c>
      <c r="F3779" s="12"/>
      <c r="G3779" s="8">
        <v>207</v>
      </c>
      <c r="H3779" s="16">
        <v>40</v>
      </c>
      <c r="I3779" s="1">
        <v>5</v>
      </c>
      <c r="J3779" s="1">
        <v>150</v>
      </c>
      <c r="K3779" s="1">
        <v>86</v>
      </c>
      <c r="L3779" s="1">
        <v>7</v>
      </c>
      <c r="M3779" s="1">
        <v>186</v>
      </c>
      <c r="N3779" s="1">
        <v>68</v>
      </c>
      <c r="O3779" s="1">
        <v>104</v>
      </c>
      <c r="P3779" s="1">
        <v>8</v>
      </c>
      <c r="Q3779" s="1">
        <v>1</v>
      </c>
      <c r="R3779" s="1">
        <v>1</v>
      </c>
      <c r="S3779" s="1">
        <v>2</v>
      </c>
      <c r="T3779" s="18">
        <v>204</v>
      </c>
    </row>
    <row r="3780" spans="3:20" ht="25.2" x14ac:dyDescent="0.25">
      <c r="C3780" s="112"/>
      <c r="D3780" s="109"/>
      <c r="E3780" s="9" t="s">
        <v>37</v>
      </c>
      <c r="F3780" s="12"/>
      <c r="G3780" s="8">
        <v>178</v>
      </c>
      <c r="H3780" s="16">
        <v>59</v>
      </c>
      <c r="I3780" s="1">
        <v>5</v>
      </c>
      <c r="J3780" s="1">
        <v>140</v>
      </c>
      <c r="K3780" s="1">
        <v>64</v>
      </c>
      <c r="L3780" s="1">
        <v>12</v>
      </c>
      <c r="M3780" s="1">
        <v>145</v>
      </c>
      <c r="N3780" s="1">
        <v>78</v>
      </c>
      <c r="O3780" s="1">
        <v>85</v>
      </c>
      <c r="P3780" s="1">
        <v>4</v>
      </c>
      <c r="Q3780" s="1">
        <v>3</v>
      </c>
      <c r="R3780" s="1">
        <v>3</v>
      </c>
      <c r="S3780" s="1">
        <v>2</v>
      </c>
      <c r="T3780" s="18">
        <v>173</v>
      </c>
    </row>
    <row r="3781" spans="3:20" x14ac:dyDescent="0.25">
      <c r="C3781" s="112"/>
      <c r="D3781" s="109"/>
      <c r="E3781" s="9" t="s">
        <v>38</v>
      </c>
      <c r="F3781" s="12"/>
      <c r="G3781" s="13">
        <v>3</v>
      </c>
      <c r="H3781" s="24">
        <v>0</v>
      </c>
      <c r="I3781" s="3">
        <v>0</v>
      </c>
      <c r="J3781" s="3">
        <v>1</v>
      </c>
      <c r="K3781" s="3">
        <v>0</v>
      </c>
      <c r="L3781" s="3">
        <v>0</v>
      </c>
      <c r="M3781" s="3">
        <v>3</v>
      </c>
      <c r="N3781" s="3">
        <v>0</v>
      </c>
      <c r="O3781" s="3">
        <v>1</v>
      </c>
      <c r="P3781" s="3">
        <v>0</v>
      </c>
      <c r="Q3781" s="3">
        <v>0</v>
      </c>
      <c r="R3781" s="3">
        <v>0</v>
      </c>
      <c r="S3781" s="3">
        <v>0</v>
      </c>
      <c r="T3781" s="26">
        <v>3</v>
      </c>
    </row>
    <row r="3782" spans="3:20" ht="25.2" x14ac:dyDescent="0.25">
      <c r="C3782" s="112"/>
      <c r="D3782" s="108" t="s">
        <v>22</v>
      </c>
      <c r="E3782" s="10" t="s">
        <v>34</v>
      </c>
      <c r="F3782" s="11"/>
      <c r="G3782" s="40">
        <v>48</v>
      </c>
      <c r="H3782" s="44">
        <v>16</v>
      </c>
      <c r="I3782" s="19">
        <v>0</v>
      </c>
      <c r="J3782" s="19">
        <v>36</v>
      </c>
      <c r="K3782" s="19">
        <v>26</v>
      </c>
      <c r="L3782" s="19">
        <v>9</v>
      </c>
      <c r="M3782" s="19">
        <v>36</v>
      </c>
      <c r="N3782" s="19">
        <v>12</v>
      </c>
      <c r="O3782" s="19">
        <v>30</v>
      </c>
      <c r="P3782" s="19">
        <v>1</v>
      </c>
      <c r="Q3782" s="19">
        <v>1</v>
      </c>
      <c r="R3782" s="19">
        <v>0</v>
      </c>
      <c r="S3782" s="19">
        <v>0</v>
      </c>
      <c r="T3782" s="45">
        <v>48</v>
      </c>
    </row>
    <row r="3783" spans="3:20" ht="25.2" x14ac:dyDescent="0.25">
      <c r="C3783" s="112"/>
      <c r="D3783" s="109"/>
      <c r="E3783" s="9" t="s">
        <v>35</v>
      </c>
      <c r="F3783" s="12"/>
      <c r="G3783" s="8">
        <v>365</v>
      </c>
      <c r="H3783" s="16">
        <v>105</v>
      </c>
      <c r="I3783" s="1">
        <v>12</v>
      </c>
      <c r="J3783" s="1">
        <v>289</v>
      </c>
      <c r="K3783" s="1">
        <v>179</v>
      </c>
      <c r="L3783" s="1">
        <v>13</v>
      </c>
      <c r="M3783" s="1">
        <v>327</v>
      </c>
      <c r="N3783" s="1">
        <v>185</v>
      </c>
      <c r="O3783" s="1">
        <v>256</v>
      </c>
      <c r="P3783" s="1">
        <v>14</v>
      </c>
      <c r="Q3783" s="1">
        <v>3</v>
      </c>
      <c r="R3783" s="1">
        <v>0</v>
      </c>
      <c r="S3783" s="1">
        <v>3</v>
      </c>
      <c r="T3783" s="18">
        <v>362</v>
      </c>
    </row>
    <row r="3784" spans="3:20" ht="25.2" x14ac:dyDescent="0.25">
      <c r="C3784" s="112"/>
      <c r="D3784" s="109"/>
      <c r="E3784" s="9" t="s">
        <v>36</v>
      </c>
      <c r="F3784" s="12"/>
      <c r="G3784" s="8">
        <v>80</v>
      </c>
      <c r="H3784" s="16">
        <v>11</v>
      </c>
      <c r="I3784" s="1">
        <v>1</v>
      </c>
      <c r="J3784" s="1">
        <v>59</v>
      </c>
      <c r="K3784" s="1">
        <v>37</v>
      </c>
      <c r="L3784" s="1">
        <v>1</v>
      </c>
      <c r="M3784" s="1">
        <v>72</v>
      </c>
      <c r="N3784" s="1">
        <v>17</v>
      </c>
      <c r="O3784" s="1">
        <v>47</v>
      </c>
      <c r="P3784" s="1">
        <v>3</v>
      </c>
      <c r="Q3784" s="1">
        <v>1</v>
      </c>
      <c r="R3784" s="1">
        <v>0</v>
      </c>
      <c r="S3784" s="1">
        <v>1</v>
      </c>
      <c r="T3784" s="18">
        <v>79</v>
      </c>
    </row>
    <row r="3785" spans="3:20" ht="25.2" x14ac:dyDescent="0.25">
      <c r="C3785" s="112"/>
      <c r="D3785" s="109"/>
      <c r="E3785" s="9" t="s">
        <v>37</v>
      </c>
      <c r="F3785" s="12"/>
      <c r="G3785" s="13">
        <v>49</v>
      </c>
      <c r="H3785" s="24">
        <v>14</v>
      </c>
      <c r="I3785" s="3">
        <v>3</v>
      </c>
      <c r="J3785" s="3">
        <v>40</v>
      </c>
      <c r="K3785" s="3">
        <v>19</v>
      </c>
      <c r="L3785" s="3">
        <v>1</v>
      </c>
      <c r="M3785" s="3">
        <v>40</v>
      </c>
      <c r="N3785" s="3">
        <v>15</v>
      </c>
      <c r="O3785" s="3">
        <v>28</v>
      </c>
      <c r="P3785" s="3">
        <v>1</v>
      </c>
      <c r="Q3785" s="3">
        <v>2</v>
      </c>
      <c r="R3785" s="3">
        <v>0</v>
      </c>
      <c r="S3785" s="3">
        <v>0</v>
      </c>
      <c r="T3785" s="26">
        <v>49</v>
      </c>
    </row>
    <row r="3786" spans="3:20" x14ac:dyDescent="0.25">
      <c r="C3786" s="112"/>
      <c r="D3786" s="109"/>
      <c r="E3786" s="9" t="s">
        <v>38</v>
      </c>
      <c r="F3786" s="12"/>
      <c r="G3786" s="13">
        <v>1</v>
      </c>
      <c r="H3786" s="24">
        <v>0</v>
      </c>
      <c r="I3786" s="3">
        <v>0</v>
      </c>
      <c r="J3786" s="3">
        <v>0</v>
      </c>
      <c r="K3786" s="3">
        <v>0</v>
      </c>
      <c r="L3786" s="3">
        <v>0</v>
      </c>
      <c r="M3786" s="3">
        <v>1</v>
      </c>
      <c r="N3786" s="3">
        <v>0</v>
      </c>
      <c r="O3786" s="3">
        <v>1</v>
      </c>
      <c r="P3786" s="3">
        <v>0</v>
      </c>
      <c r="Q3786" s="3">
        <v>0</v>
      </c>
      <c r="R3786" s="3">
        <v>0</v>
      </c>
      <c r="S3786" s="3">
        <v>0</v>
      </c>
      <c r="T3786" s="26">
        <v>1</v>
      </c>
    </row>
    <row r="3787" spans="3:20" ht="25.2" x14ac:dyDescent="0.25">
      <c r="C3787" s="112"/>
      <c r="D3787" s="108" t="s">
        <v>23</v>
      </c>
      <c r="E3787" s="10" t="s">
        <v>34</v>
      </c>
      <c r="F3787" s="11"/>
      <c r="G3787" s="40">
        <v>45</v>
      </c>
      <c r="H3787" s="44">
        <v>17</v>
      </c>
      <c r="I3787" s="19">
        <v>1</v>
      </c>
      <c r="J3787" s="19">
        <v>37</v>
      </c>
      <c r="K3787" s="19">
        <v>21</v>
      </c>
      <c r="L3787" s="19">
        <v>8</v>
      </c>
      <c r="M3787" s="19">
        <v>33</v>
      </c>
      <c r="N3787" s="19">
        <v>21</v>
      </c>
      <c r="O3787" s="19">
        <v>22</v>
      </c>
      <c r="P3787" s="19">
        <v>2</v>
      </c>
      <c r="Q3787" s="19">
        <v>2</v>
      </c>
      <c r="R3787" s="19">
        <v>0</v>
      </c>
      <c r="S3787" s="19">
        <v>0</v>
      </c>
      <c r="T3787" s="45">
        <v>45</v>
      </c>
    </row>
    <row r="3788" spans="3:20" ht="25.2" x14ac:dyDescent="0.25">
      <c r="C3788" s="112"/>
      <c r="D3788" s="109"/>
      <c r="E3788" s="9" t="s">
        <v>35</v>
      </c>
      <c r="F3788" s="12"/>
      <c r="G3788" s="8">
        <v>258</v>
      </c>
      <c r="H3788" s="16">
        <v>63</v>
      </c>
      <c r="I3788" s="1">
        <v>9</v>
      </c>
      <c r="J3788" s="1">
        <v>190</v>
      </c>
      <c r="K3788" s="1">
        <v>107</v>
      </c>
      <c r="L3788" s="1">
        <v>15</v>
      </c>
      <c r="M3788" s="1">
        <v>236</v>
      </c>
      <c r="N3788" s="1">
        <v>139</v>
      </c>
      <c r="O3788" s="1">
        <v>148</v>
      </c>
      <c r="P3788" s="1">
        <v>7</v>
      </c>
      <c r="Q3788" s="1">
        <v>5</v>
      </c>
      <c r="R3788" s="1">
        <v>1</v>
      </c>
      <c r="S3788" s="1">
        <v>3</v>
      </c>
      <c r="T3788" s="18">
        <v>254</v>
      </c>
    </row>
    <row r="3789" spans="3:20" ht="25.2" x14ac:dyDescent="0.25">
      <c r="C3789" s="112"/>
      <c r="D3789" s="109"/>
      <c r="E3789" s="9" t="s">
        <v>36</v>
      </c>
      <c r="F3789" s="12"/>
      <c r="G3789" s="8">
        <v>127</v>
      </c>
      <c r="H3789" s="16">
        <v>29</v>
      </c>
      <c r="I3789" s="1">
        <v>4</v>
      </c>
      <c r="J3789" s="1">
        <v>91</v>
      </c>
      <c r="K3789" s="1">
        <v>49</v>
      </c>
      <c r="L3789" s="1">
        <v>6</v>
      </c>
      <c r="M3789" s="1">
        <v>114</v>
      </c>
      <c r="N3789" s="1">
        <v>51</v>
      </c>
      <c r="O3789" s="1">
        <v>57</v>
      </c>
      <c r="P3789" s="1">
        <v>5</v>
      </c>
      <c r="Q3789" s="1">
        <v>0</v>
      </c>
      <c r="R3789" s="1">
        <v>1</v>
      </c>
      <c r="S3789" s="1">
        <v>1</v>
      </c>
      <c r="T3789" s="18">
        <v>125</v>
      </c>
    </row>
    <row r="3790" spans="3:20" ht="25.2" x14ac:dyDescent="0.25">
      <c r="C3790" s="112"/>
      <c r="D3790" s="109"/>
      <c r="E3790" s="9" t="s">
        <v>37</v>
      </c>
      <c r="F3790" s="12"/>
      <c r="G3790" s="8">
        <v>129</v>
      </c>
      <c r="H3790" s="16">
        <v>45</v>
      </c>
      <c r="I3790" s="1">
        <v>2</v>
      </c>
      <c r="J3790" s="1">
        <v>100</v>
      </c>
      <c r="K3790" s="1">
        <v>45</v>
      </c>
      <c r="L3790" s="1">
        <v>11</v>
      </c>
      <c r="M3790" s="1">
        <v>105</v>
      </c>
      <c r="N3790" s="1">
        <v>63</v>
      </c>
      <c r="O3790" s="1">
        <v>57</v>
      </c>
      <c r="P3790" s="1">
        <v>3</v>
      </c>
      <c r="Q3790" s="1">
        <v>1</v>
      </c>
      <c r="R3790" s="1">
        <v>3</v>
      </c>
      <c r="S3790" s="1">
        <v>2</v>
      </c>
      <c r="T3790" s="18">
        <v>124</v>
      </c>
    </row>
    <row r="3791" spans="3:20" x14ac:dyDescent="0.25">
      <c r="C3791" s="112"/>
      <c r="D3791" s="109"/>
      <c r="E3791" s="9" t="s">
        <v>38</v>
      </c>
      <c r="F3791" s="12"/>
      <c r="G3791" s="13">
        <v>2</v>
      </c>
      <c r="H3791" s="24">
        <v>0</v>
      </c>
      <c r="I3791" s="3">
        <v>0</v>
      </c>
      <c r="J3791" s="3">
        <v>1</v>
      </c>
      <c r="K3791" s="3">
        <v>0</v>
      </c>
      <c r="L3791" s="3">
        <v>0</v>
      </c>
      <c r="M3791" s="3">
        <v>2</v>
      </c>
      <c r="N3791" s="3">
        <v>0</v>
      </c>
      <c r="O3791" s="3">
        <v>0</v>
      </c>
      <c r="P3791" s="3">
        <v>0</v>
      </c>
      <c r="Q3791" s="3">
        <v>0</v>
      </c>
      <c r="R3791" s="3">
        <v>0</v>
      </c>
      <c r="S3791" s="3">
        <v>0</v>
      </c>
      <c r="T3791" s="26">
        <v>2</v>
      </c>
    </row>
    <row r="3792" spans="3:20" ht="25.2" x14ac:dyDescent="0.25">
      <c r="C3792" s="108" t="s">
        <v>39</v>
      </c>
      <c r="D3792" s="108" t="s">
        <v>25</v>
      </c>
      <c r="E3792" s="10" t="s">
        <v>40</v>
      </c>
      <c r="F3792" s="11"/>
      <c r="G3792" s="14">
        <v>320</v>
      </c>
      <c r="H3792" s="25">
        <v>92</v>
      </c>
      <c r="I3792" s="4">
        <v>4</v>
      </c>
      <c r="J3792" s="4">
        <v>241</v>
      </c>
      <c r="K3792" s="4">
        <v>130</v>
      </c>
      <c r="L3792" s="4">
        <v>26</v>
      </c>
      <c r="M3792" s="4">
        <v>268</v>
      </c>
      <c r="N3792" s="4">
        <v>114</v>
      </c>
      <c r="O3792" s="4">
        <v>167</v>
      </c>
      <c r="P3792" s="4">
        <v>6</v>
      </c>
      <c r="Q3792" s="4">
        <v>6</v>
      </c>
      <c r="R3792" s="4">
        <v>2</v>
      </c>
      <c r="S3792" s="4">
        <v>1</v>
      </c>
      <c r="T3792" s="27">
        <v>317</v>
      </c>
    </row>
    <row r="3793" spans="3:20" ht="25.2" x14ac:dyDescent="0.25">
      <c r="C3793" s="112"/>
      <c r="D3793" s="109"/>
      <c r="E3793" s="9" t="s">
        <v>41</v>
      </c>
      <c r="F3793" s="12"/>
      <c r="G3793" s="8">
        <v>604</v>
      </c>
      <c r="H3793" s="16">
        <v>157</v>
      </c>
      <c r="I3793" s="1">
        <v>21</v>
      </c>
      <c r="J3793" s="1">
        <v>472</v>
      </c>
      <c r="K3793" s="1">
        <v>281</v>
      </c>
      <c r="L3793" s="1">
        <v>26</v>
      </c>
      <c r="M3793" s="1">
        <v>547</v>
      </c>
      <c r="N3793" s="1">
        <v>311</v>
      </c>
      <c r="O3793" s="1">
        <v>392</v>
      </c>
      <c r="P3793" s="1">
        <v>21</v>
      </c>
      <c r="Q3793" s="1">
        <v>8</v>
      </c>
      <c r="R3793" s="1">
        <v>1</v>
      </c>
      <c r="S3793" s="1">
        <v>6</v>
      </c>
      <c r="T3793" s="18">
        <v>597</v>
      </c>
    </row>
    <row r="3794" spans="3:20" x14ac:dyDescent="0.25">
      <c r="C3794" s="112"/>
      <c r="D3794" s="109"/>
      <c r="E3794" s="9" t="s">
        <v>42</v>
      </c>
      <c r="F3794" s="12"/>
      <c r="G3794" s="13">
        <v>20</v>
      </c>
      <c r="H3794" s="24">
        <v>8</v>
      </c>
      <c r="I3794" s="3">
        <v>0</v>
      </c>
      <c r="J3794" s="3">
        <v>14</v>
      </c>
      <c r="K3794" s="3">
        <v>9</v>
      </c>
      <c r="L3794" s="3">
        <v>1</v>
      </c>
      <c r="M3794" s="3">
        <v>17</v>
      </c>
      <c r="N3794" s="3">
        <v>11</v>
      </c>
      <c r="O3794" s="3">
        <v>13</v>
      </c>
      <c r="P3794" s="3">
        <v>1</v>
      </c>
      <c r="Q3794" s="3">
        <v>0</v>
      </c>
      <c r="R3794" s="3">
        <v>1</v>
      </c>
      <c r="S3794" s="3">
        <v>0</v>
      </c>
      <c r="T3794" s="26">
        <v>19</v>
      </c>
    </row>
    <row r="3795" spans="3:20" x14ac:dyDescent="0.25">
      <c r="C3795" s="112"/>
      <c r="D3795" s="109"/>
      <c r="E3795" s="9" t="s">
        <v>43</v>
      </c>
      <c r="F3795" s="12"/>
      <c r="G3795" s="8">
        <v>162</v>
      </c>
      <c r="H3795" s="16">
        <v>45</v>
      </c>
      <c r="I3795" s="1">
        <v>10</v>
      </c>
      <c r="J3795" s="1">
        <v>125</v>
      </c>
      <c r="K3795" s="1">
        <v>73</v>
      </c>
      <c r="L3795" s="1">
        <v>10</v>
      </c>
      <c r="M3795" s="1">
        <v>143</v>
      </c>
      <c r="N3795" s="1">
        <v>79</v>
      </c>
      <c r="O3795" s="1">
        <v>88</v>
      </c>
      <c r="P3795" s="1">
        <v>12</v>
      </c>
      <c r="Q3795" s="1">
        <v>2</v>
      </c>
      <c r="R3795" s="1">
        <v>1</v>
      </c>
      <c r="S3795" s="1">
        <v>3</v>
      </c>
      <c r="T3795" s="18">
        <v>158</v>
      </c>
    </row>
    <row r="3796" spans="3:20" x14ac:dyDescent="0.25">
      <c r="C3796" s="112"/>
      <c r="D3796" s="109"/>
      <c r="E3796" s="9" t="s">
        <v>44</v>
      </c>
      <c r="F3796" s="12"/>
      <c r="G3796" s="8">
        <v>50</v>
      </c>
      <c r="H3796" s="16">
        <v>16</v>
      </c>
      <c r="I3796" s="1">
        <v>3</v>
      </c>
      <c r="J3796" s="1">
        <v>34</v>
      </c>
      <c r="K3796" s="1">
        <v>12</v>
      </c>
      <c r="L3796" s="1">
        <v>5</v>
      </c>
      <c r="M3796" s="1">
        <v>45</v>
      </c>
      <c r="N3796" s="1">
        <v>17</v>
      </c>
      <c r="O3796" s="1">
        <v>25</v>
      </c>
      <c r="P3796" s="1">
        <v>5</v>
      </c>
      <c r="Q3796" s="1">
        <v>0</v>
      </c>
      <c r="R3796" s="1">
        <v>0</v>
      </c>
      <c r="S3796" s="1">
        <v>1</v>
      </c>
      <c r="T3796" s="18">
        <v>49</v>
      </c>
    </row>
    <row r="3797" spans="3:20" ht="25.2" x14ac:dyDescent="0.25">
      <c r="C3797" s="112"/>
      <c r="D3797" s="109"/>
      <c r="E3797" s="9" t="s">
        <v>45</v>
      </c>
      <c r="F3797" s="12"/>
      <c r="G3797" s="8">
        <v>53</v>
      </c>
      <c r="H3797" s="16">
        <v>13</v>
      </c>
      <c r="I3797" s="1">
        <v>1</v>
      </c>
      <c r="J3797" s="1">
        <v>41</v>
      </c>
      <c r="K3797" s="1">
        <v>24</v>
      </c>
      <c r="L3797" s="1">
        <v>0</v>
      </c>
      <c r="M3797" s="1">
        <v>46</v>
      </c>
      <c r="N3797" s="1">
        <v>20</v>
      </c>
      <c r="O3797" s="1">
        <v>28</v>
      </c>
      <c r="P3797" s="1">
        <v>0</v>
      </c>
      <c r="Q3797" s="1">
        <v>1</v>
      </c>
      <c r="R3797" s="1">
        <v>0</v>
      </c>
      <c r="S3797" s="1">
        <v>1</v>
      </c>
      <c r="T3797" s="18">
        <v>52</v>
      </c>
    </row>
    <row r="3798" spans="3:20" x14ac:dyDescent="0.25">
      <c r="C3798" s="112"/>
      <c r="D3798" s="109"/>
      <c r="E3798" s="9" t="s">
        <v>38</v>
      </c>
      <c r="F3798" s="12"/>
      <c r="G3798" s="13">
        <v>37</v>
      </c>
      <c r="H3798" s="24">
        <v>12</v>
      </c>
      <c r="I3798" s="3">
        <v>2</v>
      </c>
      <c r="J3798" s="3">
        <v>25</v>
      </c>
      <c r="K3798" s="3">
        <v>13</v>
      </c>
      <c r="L3798" s="3">
        <v>4</v>
      </c>
      <c r="M3798" s="3">
        <v>32</v>
      </c>
      <c r="N3798" s="3">
        <v>18</v>
      </c>
      <c r="O3798" s="3">
        <v>20</v>
      </c>
      <c r="P3798" s="3">
        <v>3</v>
      </c>
      <c r="Q3798" s="3">
        <v>0</v>
      </c>
      <c r="R3798" s="3">
        <v>0</v>
      </c>
      <c r="S3798" s="3">
        <v>0</v>
      </c>
      <c r="T3798" s="26">
        <v>37</v>
      </c>
    </row>
    <row r="3799" spans="3:20" ht="25.2" x14ac:dyDescent="0.25">
      <c r="C3799" s="112"/>
      <c r="D3799" s="108" t="s">
        <v>22</v>
      </c>
      <c r="E3799" s="10" t="s">
        <v>40</v>
      </c>
      <c r="F3799" s="11"/>
      <c r="G3799" s="14">
        <v>118</v>
      </c>
      <c r="H3799" s="25">
        <v>28</v>
      </c>
      <c r="I3799" s="4">
        <v>1</v>
      </c>
      <c r="J3799" s="4">
        <v>87</v>
      </c>
      <c r="K3799" s="4">
        <v>53</v>
      </c>
      <c r="L3799" s="4">
        <v>9</v>
      </c>
      <c r="M3799" s="4">
        <v>98</v>
      </c>
      <c r="N3799" s="4">
        <v>29</v>
      </c>
      <c r="O3799" s="4">
        <v>71</v>
      </c>
      <c r="P3799" s="4">
        <v>3</v>
      </c>
      <c r="Q3799" s="4">
        <v>3</v>
      </c>
      <c r="R3799" s="4">
        <v>0</v>
      </c>
      <c r="S3799" s="4">
        <v>0</v>
      </c>
      <c r="T3799" s="27">
        <v>118</v>
      </c>
    </row>
    <row r="3800" spans="3:20" ht="25.2" x14ac:dyDescent="0.25">
      <c r="C3800" s="112"/>
      <c r="D3800" s="109"/>
      <c r="E3800" s="9" t="s">
        <v>41</v>
      </c>
      <c r="F3800" s="12"/>
      <c r="G3800" s="8">
        <v>351</v>
      </c>
      <c r="H3800" s="16">
        <v>97</v>
      </c>
      <c r="I3800" s="1">
        <v>12</v>
      </c>
      <c r="J3800" s="1">
        <v>283</v>
      </c>
      <c r="K3800" s="1">
        <v>175</v>
      </c>
      <c r="L3800" s="1">
        <v>10</v>
      </c>
      <c r="M3800" s="1">
        <v>316</v>
      </c>
      <c r="N3800" s="1">
        <v>176</v>
      </c>
      <c r="O3800" s="1">
        <v>250</v>
      </c>
      <c r="P3800" s="1">
        <v>14</v>
      </c>
      <c r="Q3800" s="1">
        <v>3</v>
      </c>
      <c r="R3800" s="1">
        <v>0</v>
      </c>
      <c r="S3800" s="1">
        <v>3</v>
      </c>
      <c r="T3800" s="18">
        <v>348</v>
      </c>
    </row>
    <row r="3801" spans="3:20" x14ac:dyDescent="0.25">
      <c r="C3801" s="112"/>
      <c r="D3801" s="109"/>
      <c r="E3801" s="9" t="s">
        <v>42</v>
      </c>
      <c r="F3801" s="12"/>
      <c r="G3801" s="13">
        <v>9</v>
      </c>
      <c r="H3801" s="24">
        <v>3</v>
      </c>
      <c r="I3801" s="3">
        <v>0</v>
      </c>
      <c r="J3801" s="3">
        <v>8</v>
      </c>
      <c r="K3801" s="3">
        <v>5</v>
      </c>
      <c r="L3801" s="3">
        <v>0</v>
      </c>
      <c r="M3801" s="3">
        <v>8</v>
      </c>
      <c r="N3801" s="3">
        <v>4</v>
      </c>
      <c r="O3801" s="3">
        <v>6</v>
      </c>
      <c r="P3801" s="3">
        <v>0</v>
      </c>
      <c r="Q3801" s="3">
        <v>0</v>
      </c>
      <c r="R3801" s="3">
        <v>0</v>
      </c>
      <c r="S3801" s="3">
        <v>0</v>
      </c>
      <c r="T3801" s="26">
        <v>9</v>
      </c>
    </row>
    <row r="3802" spans="3:20" x14ac:dyDescent="0.25">
      <c r="C3802" s="112"/>
      <c r="D3802" s="109"/>
      <c r="E3802" s="9" t="s">
        <v>43</v>
      </c>
      <c r="F3802" s="12"/>
      <c r="G3802" s="8">
        <v>64</v>
      </c>
      <c r="H3802" s="16">
        <v>21</v>
      </c>
      <c r="I3802" s="1">
        <v>4</v>
      </c>
      <c r="J3802" s="1">
        <v>48</v>
      </c>
      <c r="K3802" s="1">
        <v>29</v>
      </c>
      <c r="L3802" s="1">
        <v>4</v>
      </c>
      <c r="M3802" s="1">
        <v>54</v>
      </c>
      <c r="N3802" s="1">
        <v>26</v>
      </c>
      <c r="O3802" s="1">
        <v>39</v>
      </c>
      <c r="P3802" s="1">
        <v>4</v>
      </c>
      <c r="Q3802" s="1">
        <v>2</v>
      </c>
      <c r="R3802" s="1">
        <v>0</v>
      </c>
      <c r="S3802" s="1">
        <v>2</v>
      </c>
      <c r="T3802" s="18">
        <v>62</v>
      </c>
    </row>
    <row r="3803" spans="3:20" x14ac:dyDescent="0.25">
      <c r="C3803" s="112"/>
      <c r="D3803" s="109"/>
      <c r="E3803" s="9" t="s">
        <v>44</v>
      </c>
      <c r="F3803" s="12"/>
      <c r="G3803" s="13">
        <v>19</v>
      </c>
      <c r="H3803" s="24">
        <v>9</v>
      </c>
      <c r="I3803" s="3">
        <v>0</v>
      </c>
      <c r="J3803" s="3">
        <v>15</v>
      </c>
      <c r="K3803" s="3">
        <v>6</v>
      </c>
      <c r="L3803" s="3">
        <v>2</v>
      </c>
      <c r="M3803" s="3">
        <v>16</v>
      </c>
      <c r="N3803" s="3">
        <v>5</v>
      </c>
      <c r="O3803" s="3">
        <v>13</v>
      </c>
      <c r="P3803" s="3">
        <v>2</v>
      </c>
      <c r="Q3803" s="3">
        <v>0</v>
      </c>
      <c r="R3803" s="3">
        <v>0</v>
      </c>
      <c r="S3803" s="3">
        <v>1</v>
      </c>
      <c r="T3803" s="26">
        <v>18</v>
      </c>
    </row>
    <row r="3804" spans="3:20" ht="25.2" x14ac:dyDescent="0.25">
      <c r="C3804" s="112"/>
      <c r="D3804" s="109"/>
      <c r="E3804" s="9" t="s">
        <v>45</v>
      </c>
      <c r="F3804" s="12"/>
      <c r="G3804" s="13">
        <v>30</v>
      </c>
      <c r="H3804" s="24">
        <v>8</v>
      </c>
      <c r="I3804" s="3">
        <v>0</v>
      </c>
      <c r="J3804" s="3">
        <v>25</v>
      </c>
      <c r="K3804" s="3">
        <v>16</v>
      </c>
      <c r="L3804" s="3">
        <v>0</v>
      </c>
      <c r="M3804" s="3">
        <v>26</v>
      </c>
      <c r="N3804" s="3">
        <v>10</v>
      </c>
      <c r="O3804" s="3">
        <v>17</v>
      </c>
      <c r="P3804" s="3">
        <v>0</v>
      </c>
      <c r="Q3804" s="3">
        <v>0</v>
      </c>
      <c r="R3804" s="3">
        <v>0</v>
      </c>
      <c r="S3804" s="3">
        <v>0</v>
      </c>
      <c r="T3804" s="26">
        <v>30</v>
      </c>
    </row>
    <row r="3805" spans="3:20" x14ac:dyDescent="0.25">
      <c r="C3805" s="112"/>
      <c r="D3805" s="109"/>
      <c r="E3805" s="9" t="s">
        <v>38</v>
      </c>
      <c r="F3805" s="12"/>
      <c r="G3805" s="13">
        <v>23</v>
      </c>
      <c r="H3805" s="24">
        <v>8</v>
      </c>
      <c r="I3805" s="3">
        <v>2</v>
      </c>
      <c r="J3805" s="3">
        <v>14</v>
      </c>
      <c r="K3805" s="3">
        <v>10</v>
      </c>
      <c r="L3805" s="3">
        <v>3</v>
      </c>
      <c r="M3805" s="3">
        <v>21</v>
      </c>
      <c r="N3805" s="3">
        <v>11</v>
      </c>
      <c r="O3805" s="3">
        <v>14</v>
      </c>
      <c r="P3805" s="3">
        <v>2</v>
      </c>
      <c r="Q3805" s="3">
        <v>0</v>
      </c>
      <c r="R3805" s="3">
        <v>0</v>
      </c>
      <c r="S3805" s="3">
        <v>0</v>
      </c>
      <c r="T3805" s="26">
        <v>23</v>
      </c>
    </row>
    <row r="3806" spans="3:20" ht="25.2" x14ac:dyDescent="0.25">
      <c r="C3806" s="112"/>
      <c r="D3806" s="108" t="s">
        <v>23</v>
      </c>
      <c r="E3806" s="10" t="s">
        <v>40</v>
      </c>
      <c r="F3806" s="11"/>
      <c r="G3806" s="14">
        <v>202</v>
      </c>
      <c r="H3806" s="25">
        <v>64</v>
      </c>
      <c r="I3806" s="4">
        <v>3</v>
      </c>
      <c r="J3806" s="4">
        <v>154</v>
      </c>
      <c r="K3806" s="4">
        <v>77</v>
      </c>
      <c r="L3806" s="4">
        <v>17</v>
      </c>
      <c r="M3806" s="4">
        <v>170</v>
      </c>
      <c r="N3806" s="4">
        <v>85</v>
      </c>
      <c r="O3806" s="4">
        <v>96</v>
      </c>
      <c r="P3806" s="4">
        <v>3</v>
      </c>
      <c r="Q3806" s="4">
        <v>3</v>
      </c>
      <c r="R3806" s="4">
        <v>2</v>
      </c>
      <c r="S3806" s="4">
        <v>1</v>
      </c>
      <c r="T3806" s="27">
        <v>199</v>
      </c>
    </row>
    <row r="3807" spans="3:20" ht="25.2" x14ac:dyDescent="0.25">
      <c r="C3807" s="112"/>
      <c r="D3807" s="109"/>
      <c r="E3807" s="9" t="s">
        <v>41</v>
      </c>
      <c r="F3807" s="12"/>
      <c r="G3807" s="8">
        <v>253</v>
      </c>
      <c r="H3807" s="16">
        <v>60</v>
      </c>
      <c r="I3807" s="1">
        <v>9</v>
      </c>
      <c r="J3807" s="1">
        <v>189</v>
      </c>
      <c r="K3807" s="1">
        <v>106</v>
      </c>
      <c r="L3807" s="1">
        <v>16</v>
      </c>
      <c r="M3807" s="1">
        <v>231</v>
      </c>
      <c r="N3807" s="1">
        <v>135</v>
      </c>
      <c r="O3807" s="1">
        <v>142</v>
      </c>
      <c r="P3807" s="1">
        <v>7</v>
      </c>
      <c r="Q3807" s="1">
        <v>5</v>
      </c>
      <c r="R3807" s="1">
        <v>1</v>
      </c>
      <c r="S3807" s="1">
        <v>3</v>
      </c>
      <c r="T3807" s="18">
        <v>249</v>
      </c>
    </row>
    <row r="3808" spans="3:20" x14ac:dyDescent="0.25">
      <c r="C3808" s="112"/>
      <c r="D3808" s="109"/>
      <c r="E3808" s="9" t="s">
        <v>42</v>
      </c>
      <c r="F3808" s="12"/>
      <c r="G3808" s="13">
        <v>11</v>
      </c>
      <c r="H3808" s="24">
        <v>5</v>
      </c>
      <c r="I3808" s="3">
        <v>0</v>
      </c>
      <c r="J3808" s="3">
        <v>6</v>
      </c>
      <c r="K3808" s="3">
        <v>4</v>
      </c>
      <c r="L3808" s="3">
        <v>1</v>
      </c>
      <c r="M3808" s="3">
        <v>9</v>
      </c>
      <c r="N3808" s="3">
        <v>7</v>
      </c>
      <c r="O3808" s="3">
        <v>7</v>
      </c>
      <c r="P3808" s="3">
        <v>1</v>
      </c>
      <c r="Q3808" s="3">
        <v>0</v>
      </c>
      <c r="R3808" s="3">
        <v>1</v>
      </c>
      <c r="S3808" s="3">
        <v>0</v>
      </c>
      <c r="T3808" s="26">
        <v>10</v>
      </c>
    </row>
    <row r="3809" spans="3:20" x14ac:dyDescent="0.25">
      <c r="C3809" s="112"/>
      <c r="D3809" s="109"/>
      <c r="E3809" s="9" t="s">
        <v>43</v>
      </c>
      <c r="F3809" s="12"/>
      <c r="G3809" s="8">
        <v>98</v>
      </c>
      <c r="H3809" s="16">
        <v>24</v>
      </c>
      <c r="I3809" s="1">
        <v>6</v>
      </c>
      <c r="J3809" s="1">
        <v>77</v>
      </c>
      <c r="K3809" s="1">
        <v>44</v>
      </c>
      <c r="L3809" s="1">
        <v>6</v>
      </c>
      <c r="M3809" s="1">
        <v>89</v>
      </c>
      <c r="N3809" s="1">
        <v>53</v>
      </c>
      <c r="O3809" s="1">
        <v>49</v>
      </c>
      <c r="P3809" s="1">
        <v>8</v>
      </c>
      <c r="Q3809" s="1">
        <v>0</v>
      </c>
      <c r="R3809" s="1">
        <v>1</v>
      </c>
      <c r="S3809" s="1">
        <v>1</v>
      </c>
      <c r="T3809" s="18">
        <v>96</v>
      </c>
    </row>
    <row r="3810" spans="3:20" x14ac:dyDescent="0.25">
      <c r="C3810" s="112"/>
      <c r="D3810" s="109"/>
      <c r="E3810" s="9" t="s">
        <v>44</v>
      </c>
      <c r="F3810" s="12"/>
      <c r="G3810" s="13">
        <v>31</v>
      </c>
      <c r="H3810" s="24">
        <v>7</v>
      </c>
      <c r="I3810" s="3">
        <v>3</v>
      </c>
      <c r="J3810" s="3">
        <v>19</v>
      </c>
      <c r="K3810" s="3">
        <v>6</v>
      </c>
      <c r="L3810" s="3">
        <v>3</v>
      </c>
      <c r="M3810" s="3">
        <v>29</v>
      </c>
      <c r="N3810" s="3">
        <v>12</v>
      </c>
      <c r="O3810" s="3">
        <v>12</v>
      </c>
      <c r="P3810" s="3">
        <v>3</v>
      </c>
      <c r="Q3810" s="3">
        <v>0</v>
      </c>
      <c r="R3810" s="3">
        <v>0</v>
      </c>
      <c r="S3810" s="3">
        <v>0</v>
      </c>
      <c r="T3810" s="26">
        <v>31</v>
      </c>
    </row>
    <row r="3811" spans="3:20" ht="25.2" x14ac:dyDescent="0.25">
      <c r="C3811" s="112"/>
      <c r="D3811" s="109"/>
      <c r="E3811" s="9" t="s">
        <v>45</v>
      </c>
      <c r="F3811" s="12"/>
      <c r="G3811" s="13">
        <v>23</v>
      </c>
      <c r="H3811" s="24">
        <v>5</v>
      </c>
      <c r="I3811" s="3">
        <v>1</v>
      </c>
      <c r="J3811" s="3">
        <v>16</v>
      </c>
      <c r="K3811" s="3">
        <v>8</v>
      </c>
      <c r="L3811" s="3">
        <v>0</v>
      </c>
      <c r="M3811" s="3">
        <v>20</v>
      </c>
      <c r="N3811" s="3">
        <v>10</v>
      </c>
      <c r="O3811" s="3">
        <v>11</v>
      </c>
      <c r="P3811" s="3">
        <v>0</v>
      </c>
      <c r="Q3811" s="3">
        <v>1</v>
      </c>
      <c r="R3811" s="3">
        <v>0</v>
      </c>
      <c r="S3811" s="3">
        <v>1</v>
      </c>
      <c r="T3811" s="26">
        <v>22</v>
      </c>
    </row>
    <row r="3812" spans="3:20" x14ac:dyDescent="0.25">
      <c r="C3812" s="112"/>
      <c r="D3812" s="109"/>
      <c r="E3812" s="9" t="s">
        <v>38</v>
      </c>
      <c r="F3812" s="12"/>
      <c r="G3812" s="13">
        <v>14</v>
      </c>
      <c r="H3812" s="24">
        <v>4</v>
      </c>
      <c r="I3812" s="3">
        <v>0</v>
      </c>
      <c r="J3812" s="3">
        <v>11</v>
      </c>
      <c r="K3812" s="3">
        <v>3</v>
      </c>
      <c r="L3812" s="3">
        <v>1</v>
      </c>
      <c r="M3812" s="3">
        <v>11</v>
      </c>
      <c r="N3812" s="3">
        <v>7</v>
      </c>
      <c r="O3812" s="3">
        <v>6</v>
      </c>
      <c r="P3812" s="3">
        <v>1</v>
      </c>
      <c r="Q3812" s="3">
        <v>0</v>
      </c>
      <c r="R3812" s="3">
        <v>0</v>
      </c>
      <c r="S3812" s="3">
        <v>0</v>
      </c>
      <c r="T3812" s="26">
        <v>14</v>
      </c>
    </row>
    <row r="3813" spans="3:20" x14ac:dyDescent="0.25">
      <c r="C3813" s="108" t="s">
        <v>46</v>
      </c>
      <c r="D3813" s="106" t="s">
        <v>21</v>
      </c>
      <c r="E3813" s="10" t="s">
        <v>47</v>
      </c>
      <c r="F3813" s="11"/>
      <c r="G3813" s="14">
        <v>815</v>
      </c>
      <c r="H3813" s="25">
        <v>244</v>
      </c>
      <c r="I3813" s="4">
        <v>23</v>
      </c>
      <c r="J3813" s="4">
        <v>619</v>
      </c>
      <c r="K3813" s="4">
        <v>373</v>
      </c>
      <c r="L3813" s="4">
        <v>42</v>
      </c>
      <c r="M3813" s="4">
        <v>717</v>
      </c>
      <c r="N3813" s="4">
        <v>380</v>
      </c>
      <c r="O3813" s="4">
        <v>495</v>
      </c>
      <c r="P3813" s="4">
        <v>23</v>
      </c>
      <c r="Q3813" s="4">
        <v>9</v>
      </c>
      <c r="R3813" s="4">
        <v>3</v>
      </c>
      <c r="S3813" s="4">
        <v>7</v>
      </c>
      <c r="T3813" s="27">
        <v>805</v>
      </c>
    </row>
    <row r="3814" spans="3:20" ht="25.2" x14ac:dyDescent="0.25">
      <c r="C3814" s="112"/>
      <c r="D3814" s="107"/>
      <c r="E3814" s="9" t="s">
        <v>48</v>
      </c>
      <c r="F3814" s="12"/>
      <c r="G3814" s="8">
        <v>86</v>
      </c>
      <c r="H3814" s="16">
        <v>22</v>
      </c>
      <c r="I3814" s="1">
        <v>3</v>
      </c>
      <c r="J3814" s="1">
        <v>66</v>
      </c>
      <c r="K3814" s="1">
        <v>36</v>
      </c>
      <c r="L3814" s="1">
        <v>4</v>
      </c>
      <c r="M3814" s="1">
        <v>80</v>
      </c>
      <c r="N3814" s="1">
        <v>35</v>
      </c>
      <c r="O3814" s="1">
        <v>58</v>
      </c>
      <c r="P3814" s="1">
        <v>3</v>
      </c>
      <c r="Q3814" s="1">
        <v>2</v>
      </c>
      <c r="R3814" s="1">
        <v>1</v>
      </c>
      <c r="S3814" s="1">
        <v>1</v>
      </c>
      <c r="T3814" s="18">
        <v>84</v>
      </c>
    </row>
    <row r="3815" spans="3:20" x14ac:dyDescent="0.25">
      <c r="C3815" s="112"/>
      <c r="D3815" s="107"/>
      <c r="E3815" s="9" t="s">
        <v>49</v>
      </c>
      <c r="F3815" s="12"/>
      <c r="G3815" s="13">
        <v>46</v>
      </c>
      <c r="H3815" s="24">
        <v>7</v>
      </c>
      <c r="I3815" s="3">
        <v>2</v>
      </c>
      <c r="J3815" s="3">
        <v>37</v>
      </c>
      <c r="K3815" s="3">
        <v>20</v>
      </c>
      <c r="L3815" s="3">
        <v>1</v>
      </c>
      <c r="M3815" s="3">
        <v>40</v>
      </c>
      <c r="N3815" s="3">
        <v>21</v>
      </c>
      <c r="O3815" s="3">
        <v>22</v>
      </c>
      <c r="P3815" s="3">
        <v>4</v>
      </c>
      <c r="Q3815" s="3">
        <v>0</v>
      </c>
      <c r="R3815" s="3">
        <v>0</v>
      </c>
      <c r="S3815" s="3">
        <v>0</v>
      </c>
      <c r="T3815" s="26">
        <v>46</v>
      </c>
    </row>
    <row r="3816" spans="3:20" ht="25.2" x14ac:dyDescent="0.25">
      <c r="C3816" s="112"/>
      <c r="D3816" s="107"/>
      <c r="E3816" s="9" t="s">
        <v>50</v>
      </c>
      <c r="F3816" s="12"/>
      <c r="G3816" s="8">
        <v>95</v>
      </c>
      <c r="H3816" s="16">
        <v>14</v>
      </c>
      <c r="I3816" s="1">
        <v>2</v>
      </c>
      <c r="J3816" s="1">
        <v>72</v>
      </c>
      <c r="K3816" s="1">
        <v>36</v>
      </c>
      <c r="L3816" s="1">
        <v>8</v>
      </c>
      <c r="M3816" s="1">
        <v>79</v>
      </c>
      <c r="N3816" s="1">
        <v>40</v>
      </c>
      <c r="O3816" s="1">
        <v>48</v>
      </c>
      <c r="P3816" s="1">
        <v>5</v>
      </c>
      <c r="Q3816" s="1">
        <v>2</v>
      </c>
      <c r="R3816" s="1">
        <v>1</v>
      </c>
      <c r="S3816" s="1">
        <v>1</v>
      </c>
      <c r="T3816" s="18">
        <v>93</v>
      </c>
    </row>
    <row r="3817" spans="3:20" ht="25.2" x14ac:dyDescent="0.25">
      <c r="C3817" s="112"/>
      <c r="D3817" s="107"/>
      <c r="E3817" s="9" t="s">
        <v>51</v>
      </c>
      <c r="F3817" s="12"/>
      <c r="G3817" s="13">
        <v>30</v>
      </c>
      <c r="H3817" s="24">
        <v>6</v>
      </c>
      <c r="I3817" s="3">
        <v>0</v>
      </c>
      <c r="J3817" s="3">
        <v>26</v>
      </c>
      <c r="K3817" s="3">
        <v>9</v>
      </c>
      <c r="L3817" s="3">
        <v>4</v>
      </c>
      <c r="M3817" s="3">
        <v>25</v>
      </c>
      <c r="N3817" s="3">
        <v>13</v>
      </c>
      <c r="O3817" s="3">
        <v>11</v>
      </c>
      <c r="P3817" s="3">
        <v>1</v>
      </c>
      <c r="Q3817" s="3">
        <v>1</v>
      </c>
      <c r="R3817" s="3">
        <v>0</v>
      </c>
      <c r="S3817" s="3">
        <v>0</v>
      </c>
      <c r="T3817" s="26">
        <v>30</v>
      </c>
    </row>
    <row r="3818" spans="3:20" x14ac:dyDescent="0.25">
      <c r="C3818" s="112"/>
      <c r="D3818" s="107"/>
      <c r="E3818" s="9" t="s">
        <v>52</v>
      </c>
      <c r="F3818" s="12"/>
      <c r="G3818" s="13">
        <v>8</v>
      </c>
      <c r="H3818" s="24">
        <v>3</v>
      </c>
      <c r="I3818" s="3">
        <v>0</v>
      </c>
      <c r="J3818" s="3">
        <v>7</v>
      </c>
      <c r="K3818" s="3">
        <v>3</v>
      </c>
      <c r="L3818" s="3">
        <v>3</v>
      </c>
      <c r="M3818" s="3">
        <v>4</v>
      </c>
      <c r="N3818" s="3">
        <v>4</v>
      </c>
      <c r="O3818" s="3">
        <v>2</v>
      </c>
      <c r="P3818" s="3">
        <v>0</v>
      </c>
      <c r="Q3818" s="3">
        <v>0</v>
      </c>
      <c r="R3818" s="3">
        <v>0</v>
      </c>
      <c r="S3818" s="3">
        <v>1</v>
      </c>
      <c r="T3818" s="26">
        <v>7</v>
      </c>
    </row>
    <row r="3819" spans="3:20" x14ac:dyDescent="0.25">
      <c r="C3819" s="112"/>
      <c r="D3819" s="107"/>
      <c r="E3819" s="9" t="s">
        <v>53</v>
      </c>
      <c r="F3819" s="12"/>
      <c r="G3819" s="13">
        <v>23</v>
      </c>
      <c r="H3819" s="24">
        <v>4</v>
      </c>
      <c r="I3819" s="3">
        <v>2</v>
      </c>
      <c r="J3819" s="3">
        <v>16</v>
      </c>
      <c r="K3819" s="3">
        <v>6</v>
      </c>
      <c r="L3819" s="3">
        <v>2</v>
      </c>
      <c r="M3819" s="3">
        <v>20</v>
      </c>
      <c r="N3819" s="3">
        <v>9</v>
      </c>
      <c r="O3819" s="3">
        <v>10</v>
      </c>
      <c r="P3819" s="3">
        <v>0</v>
      </c>
      <c r="Q3819" s="3">
        <v>1</v>
      </c>
      <c r="R3819" s="3">
        <v>0</v>
      </c>
      <c r="S3819" s="3">
        <v>0</v>
      </c>
      <c r="T3819" s="26">
        <v>23</v>
      </c>
    </row>
    <row r="3820" spans="3:20" x14ac:dyDescent="0.25">
      <c r="C3820" s="112"/>
      <c r="D3820" s="107"/>
      <c r="E3820" s="9" t="s">
        <v>38</v>
      </c>
      <c r="F3820" s="12"/>
      <c r="G3820" s="13">
        <v>1</v>
      </c>
      <c r="H3820" s="24">
        <v>0</v>
      </c>
      <c r="I3820" s="3">
        <v>0</v>
      </c>
      <c r="J3820" s="3">
        <v>0</v>
      </c>
      <c r="K3820" s="3">
        <v>0</v>
      </c>
      <c r="L3820" s="3">
        <v>0</v>
      </c>
      <c r="M3820" s="3">
        <v>1</v>
      </c>
      <c r="N3820" s="3">
        <v>1</v>
      </c>
      <c r="O3820" s="3">
        <v>0</v>
      </c>
      <c r="P3820" s="3">
        <v>0</v>
      </c>
      <c r="Q3820" s="3">
        <v>0</v>
      </c>
      <c r="R3820" s="3">
        <v>0</v>
      </c>
      <c r="S3820" s="3">
        <v>0</v>
      </c>
      <c r="T3820" s="26">
        <v>1</v>
      </c>
    </row>
    <row r="3821" spans="3:20" x14ac:dyDescent="0.25">
      <c r="C3821" s="112"/>
      <c r="D3821" s="107"/>
      <c r="E3821" s="9" t="s">
        <v>54</v>
      </c>
      <c r="F3821" s="12"/>
      <c r="G3821" s="8">
        <v>901</v>
      </c>
      <c r="H3821" s="16">
        <v>266</v>
      </c>
      <c r="I3821" s="1">
        <v>26</v>
      </c>
      <c r="J3821" s="1">
        <v>685</v>
      </c>
      <c r="K3821" s="1">
        <v>409</v>
      </c>
      <c r="L3821" s="1">
        <v>46</v>
      </c>
      <c r="M3821" s="1">
        <v>797</v>
      </c>
      <c r="N3821" s="1">
        <v>415</v>
      </c>
      <c r="O3821" s="1">
        <v>553</v>
      </c>
      <c r="P3821" s="1">
        <v>26</v>
      </c>
      <c r="Q3821" s="1">
        <v>11</v>
      </c>
      <c r="R3821" s="1">
        <v>4</v>
      </c>
      <c r="S3821" s="1">
        <v>8</v>
      </c>
      <c r="T3821" s="18">
        <v>889</v>
      </c>
    </row>
    <row r="3822" spans="3:20" x14ac:dyDescent="0.25">
      <c r="C3822" s="112"/>
      <c r="D3822" s="107"/>
      <c r="E3822" s="9" t="s">
        <v>55</v>
      </c>
      <c r="F3822" s="12"/>
      <c r="G3822" s="8">
        <v>171</v>
      </c>
      <c r="H3822" s="16">
        <v>27</v>
      </c>
      <c r="I3822" s="1">
        <v>4</v>
      </c>
      <c r="J3822" s="1">
        <v>135</v>
      </c>
      <c r="K3822" s="1">
        <v>65</v>
      </c>
      <c r="L3822" s="1">
        <v>13</v>
      </c>
      <c r="M3822" s="1">
        <v>144</v>
      </c>
      <c r="N3822" s="1">
        <v>74</v>
      </c>
      <c r="O3822" s="1">
        <v>81</v>
      </c>
      <c r="P3822" s="1">
        <v>10</v>
      </c>
      <c r="Q3822" s="1">
        <v>3</v>
      </c>
      <c r="R3822" s="1">
        <v>1</v>
      </c>
      <c r="S3822" s="1">
        <v>1</v>
      </c>
      <c r="T3822" s="18">
        <v>169</v>
      </c>
    </row>
    <row r="3823" spans="3:20" x14ac:dyDescent="0.25">
      <c r="C3823" s="108" t="s">
        <v>56</v>
      </c>
      <c r="D3823" s="106" t="s">
        <v>21</v>
      </c>
      <c r="E3823" s="10" t="s">
        <v>57</v>
      </c>
      <c r="F3823" s="11"/>
      <c r="G3823" s="14">
        <v>465</v>
      </c>
      <c r="H3823" s="25">
        <v>147</v>
      </c>
      <c r="I3823" s="4">
        <v>21</v>
      </c>
      <c r="J3823" s="4">
        <v>364</v>
      </c>
      <c r="K3823" s="4">
        <v>211</v>
      </c>
      <c r="L3823" s="4">
        <v>30</v>
      </c>
      <c r="M3823" s="4">
        <v>399</v>
      </c>
      <c r="N3823" s="4">
        <v>217</v>
      </c>
      <c r="O3823" s="4">
        <v>294</v>
      </c>
      <c r="P3823" s="4">
        <v>19</v>
      </c>
      <c r="Q3823" s="4">
        <v>11</v>
      </c>
      <c r="R3823" s="4">
        <v>3</v>
      </c>
      <c r="S3823" s="4">
        <v>5</v>
      </c>
      <c r="T3823" s="27">
        <v>457</v>
      </c>
    </row>
    <row r="3824" spans="3:20" x14ac:dyDescent="0.25">
      <c r="C3824" s="112"/>
      <c r="D3824" s="107"/>
      <c r="E3824" s="9" t="s">
        <v>58</v>
      </c>
      <c r="F3824" s="12"/>
      <c r="G3824" s="8">
        <v>396</v>
      </c>
      <c r="H3824" s="16">
        <v>94</v>
      </c>
      <c r="I3824" s="1">
        <v>6</v>
      </c>
      <c r="J3824" s="1">
        <v>304</v>
      </c>
      <c r="K3824" s="1">
        <v>174</v>
      </c>
      <c r="L3824" s="1">
        <v>16</v>
      </c>
      <c r="M3824" s="1">
        <v>358</v>
      </c>
      <c r="N3824" s="1">
        <v>179</v>
      </c>
      <c r="O3824" s="1">
        <v>224</v>
      </c>
      <c r="P3824" s="1">
        <v>12</v>
      </c>
      <c r="Q3824" s="1">
        <v>2</v>
      </c>
      <c r="R3824" s="1">
        <v>1</v>
      </c>
      <c r="S3824" s="1">
        <v>3</v>
      </c>
      <c r="T3824" s="18">
        <v>392</v>
      </c>
    </row>
    <row r="3825" spans="2:20" x14ac:dyDescent="0.25">
      <c r="C3825" s="112"/>
      <c r="D3825" s="107"/>
      <c r="E3825" s="9" t="s">
        <v>59</v>
      </c>
      <c r="F3825" s="12"/>
      <c r="G3825" s="8">
        <v>90</v>
      </c>
      <c r="H3825" s="16">
        <v>15</v>
      </c>
      <c r="I3825" s="1">
        <v>2</v>
      </c>
      <c r="J3825" s="1">
        <v>66</v>
      </c>
      <c r="K3825" s="1">
        <v>22</v>
      </c>
      <c r="L3825" s="1">
        <v>7</v>
      </c>
      <c r="M3825" s="1">
        <v>80</v>
      </c>
      <c r="N3825" s="1">
        <v>41</v>
      </c>
      <c r="O3825" s="1">
        <v>48</v>
      </c>
      <c r="P3825" s="1">
        <v>1</v>
      </c>
      <c r="Q3825" s="1">
        <v>1</v>
      </c>
      <c r="R3825" s="1">
        <v>1</v>
      </c>
      <c r="S3825" s="1">
        <v>1</v>
      </c>
      <c r="T3825" s="18">
        <v>88</v>
      </c>
    </row>
    <row r="3826" spans="2:20" x14ac:dyDescent="0.25">
      <c r="C3826" s="112"/>
      <c r="D3826" s="107"/>
      <c r="E3826" s="9" t="s">
        <v>60</v>
      </c>
      <c r="F3826" s="12"/>
      <c r="G3826" s="8">
        <v>153</v>
      </c>
      <c r="H3826" s="16">
        <v>44</v>
      </c>
      <c r="I3826" s="1">
        <v>3</v>
      </c>
      <c r="J3826" s="1">
        <v>109</v>
      </c>
      <c r="K3826" s="1">
        <v>76</v>
      </c>
      <c r="L3826" s="1">
        <v>11</v>
      </c>
      <c r="M3826" s="1">
        <v>129</v>
      </c>
      <c r="N3826" s="1">
        <v>66</v>
      </c>
      <c r="O3826" s="1">
        <v>80</v>
      </c>
      <c r="P3826" s="1">
        <v>4</v>
      </c>
      <c r="Q3826" s="1">
        <v>1</v>
      </c>
      <c r="R3826" s="1">
        <v>0</v>
      </c>
      <c r="S3826" s="1">
        <v>1</v>
      </c>
      <c r="T3826" s="18">
        <v>152</v>
      </c>
    </row>
    <row r="3827" spans="2:20" x14ac:dyDescent="0.25">
      <c r="C3827" s="108" t="s">
        <v>61</v>
      </c>
      <c r="D3827" s="106" t="s">
        <v>21</v>
      </c>
      <c r="E3827" s="10" t="s">
        <v>62</v>
      </c>
      <c r="F3827" s="11"/>
      <c r="G3827" s="14">
        <v>205</v>
      </c>
      <c r="H3827" s="25">
        <v>87</v>
      </c>
      <c r="I3827" s="4">
        <v>5</v>
      </c>
      <c r="J3827" s="4">
        <v>160</v>
      </c>
      <c r="K3827" s="4">
        <v>100</v>
      </c>
      <c r="L3827" s="4">
        <v>19</v>
      </c>
      <c r="M3827" s="4">
        <v>174</v>
      </c>
      <c r="N3827" s="4">
        <v>94</v>
      </c>
      <c r="O3827" s="4">
        <v>116</v>
      </c>
      <c r="P3827" s="4">
        <v>7</v>
      </c>
      <c r="Q3827" s="4">
        <v>5</v>
      </c>
      <c r="R3827" s="4">
        <v>0</v>
      </c>
      <c r="S3827" s="4">
        <v>1</v>
      </c>
      <c r="T3827" s="27">
        <v>204</v>
      </c>
    </row>
    <row r="3828" spans="2:20" x14ac:dyDescent="0.25">
      <c r="C3828" s="109"/>
      <c r="D3828" s="107"/>
      <c r="E3828" s="9" t="s">
        <v>63</v>
      </c>
      <c r="F3828" s="12"/>
      <c r="G3828" s="8">
        <v>256</v>
      </c>
      <c r="H3828" s="16">
        <v>64</v>
      </c>
      <c r="I3828" s="1">
        <v>6</v>
      </c>
      <c r="J3828" s="1">
        <v>199</v>
      </c>
      <c r="K3828" s="1">
        <v>131</v>
      </c>
      <c r="L3828" s="1">
        <v>19</v>
      </c>
      <c r="M3828" s="1">
        <v>226</v>
      </c>
      <c r="N3828" s="1">
        <v>117</v>
      </c>
      <c r="O3828" s="1">
        <v>151</v>
      </c>
      <c r="P3828" s="1">
        <v>7</v>
      </c>
      <c r="Q3828" s="1">
        <v>2</v>
      </c>
      <c r="R3828" s="1">
        <v>0</v>
      </c>
      <c r="S3828" s="1">
        <v>1</v>
      </c>
      <c r="T3828" s="18">
        <v>255</v>
      </c>
    </row>
    <row r="3829" spans="2:20" x14ac:dyDescent="0.25">
      <c r="C3829" s="109"/>
      <c r="D3829" s="107"/>
      <c r="E3829" s="9" t="s">
        <v>64</v>
      </c>
      <c r="F3829" s="12"/>
      <c r="G3829" s="8">
        <v>404</v>
      </c>
      <c r="H3829" s="16">
        <v>84</v>
      </c>
      <c r="I3829" s="1">
        <v>8</v>
      </c>
      <c r="J3829" s="1">
        <v>299</v>
      </c>
      <c r="K3829" s="1">
        <v>150</v>
      </c>
      <c r="L3829" s="1">
        <v>15</v>
      </c>
      <c r="M3829" s="1">
        <v>361</v>
      </c>
      <c r="N3829" s="1">
        <v>176</v>
      </c>
      <c r="O3829" s="1">
        <v>222</v>
      </c>
      <c r="P3829" s="1">
        <v>11</v>
      </c>
      <c r="Q3829" s="1">
        <v>5</v>
      </c>
      <c r="R3829" s="1">
        <v>4</v>
      </c>
      <c r="S3829" s="1">
        <v>3</v>
      </c>
      <c r="T3829" s="18">
        <v>397</v>
      </c>
    </row>
    <row r="3830" spans="2:20" x14ac:dyDescent="0.25">
      <c r="C3830" s="113"/>
      <c r="D3830" s="110"/>
      <c r="E3830" s="56" t="s">
        <v>65</v>
      </c>
      <c r="F3830" s="48"/>
      <c r="G3830" s="61">
        <v>239</v>
      </c>
      <c r="H3830" s="65">
        <v>65</v>
      </c>
      <c r="I3830" s="35">
        <v>13</v>
      </c>
      <c r="J3830" s="35">
        <v>185</v>
      </c>
      <c r="K3830" s="35">
        <v>102</v>
      </c>
      <c r="L3830" s="35">
        <v>11</v>
      </c>
      <c r="M3830" s="35">
        <v>205</v>
      </c>
      <c r="N3830" s="35">
        <v>116</v>
      </c>
      <c r="O3830" s="35">
        <v>157</v>
      </c>
      <c r="P3830" s="35">
        <v>11</v>
      </c>
      <c r="Q3830" s="35">
        <v>3</v>
      </c>
      <c r="R3830" s="35">
        <v>1</v>
      </c>
      <c r="S3830" s="35">
        <v>5</v>
      </c>
      <c r="T3830" s="66">
        <v>233</v>
      </c>
    </row>
    <row r="3832" spans="2:20" x14ac:dyDescent="0.25">
      <c r="B3832" s="54" t="str">
        <f xml:space="preserve"> HYPERLINK("#'目次'!B52", "[46]")</f>
        <v>[46]</v>
      </c>
      <c r="C3832" s="42" t="s">
        <v>569</v>
      </c>
    </row>
    <row r="3835" spans="2:20" x14ac:dyDescent="0.25">
      <c r="C3835" s="42" t="s">
        <v>14</v>
      </c>
    </row>
    <row r="3836" spans="2:20" ht="88.2" x14ac:dyDescent="0.25">
      <c r="C3836" s="102"/>
      <c r="D3836" s="103"/>
      <c r="E3836" s="103"/>
      <c r="F3836" s="103"/>
      <c r="G3836" s="53" t="s">
        <v>15</v>
      </c>
      <c r="H3836" s="50" t="s">
        <v>570</v>
      </c>
      <c r="I3836" s="21" t="s">
        <v>571</v>
      </c>
      <c r="J3836" s="21" t="s">
        <v>572</v>
      </c>
      <c r="K3836" s="21" t="s">
        <v>573</v>
      </c>
      <c r="L3836" s="21" t="s">
        <v>574</v>
      </c>
      <c r="M3836" s="21" t="s">
        <v>575</v>
      </c>
      <c r="N3836" s="21" t="s">
        <v>576</v>
      </c>
      <c r="O3836" s="21" t="s">
        <v>577</v>
      </c>
      <c r="P3836" s="21" t="s">
        <v>578</v>
      </c>
      <c r="Q3836" s="21" t="s">
        <v>579</v>
      </c>
      <c r="R3836" s="21" t="s">
        <v>580</v>
      </c>
      <c r="S3836" s="57" t="s">
        <v>38</v>
      </c>
    </row>
    <row r="3837" spans="2:20" x14ac:dyDescent="0.25">
      <c r="C3837" s="104"/>
      <c r="D3837" s="105"/>
      <c r="E3837" s="105"/>
      <c r="F3837" s="105"/>
      <c r="G3837" s="47"/>
      <c r="H3837" s="60"/>
      <c r="I3837" s="22"/>
      <c r="J3837" s="22"/>
      <c r="K3837" s="22"/>
      <c r="L3837" s="22"/>
      <c r="M3837" s="22"/>
      <c r="N3837" s="22"/>
      <c r="O3837" s="22"/>
      <c r="P3837" s="22"/>
      <c r="Q3837" s="22"/>
      <c r="R3837" s="22"/>
      <c r="S3837" s="55"/>
    </row>
    <row r="3838" spans="2:20" x14ac:dyDescent="0.25">
      <c r="C3838" s="52"/>
      <c r="D3838" s="49"/>
      <c r="E3838" s="46" t="s">
        <v>15</v>
      </c>
      <c r="F3838" s="51"/>
      <c r="G3838" s="59">
        <v>1104</v>
      </c>
      <c r="H3838" s="31">
        <v>40</v>
      </c>
      <c r="I3838" s="31">
        <v>747</v>
      </c>
      <c r="J3838" s="31">
        <v>994</v>
      </c>
      <c r="K3838" s="31">
        <v>888</v>
      </c>
      <c r="L3838" s="31">
        <v>695</v>
      </c>
      <c r="M3838" s="31">
        <v>216</v>
      </c>
      <c r="N3838" s="31">
        <v>802</v>
      </c>
      <c r="O3838" s="31">
        <v>373</v>
      </c>
      <c r="P3838" s="31">
        <v>223</v>
      </c>
      <c r="Q3838" s="31">
        <v>292</v>
      </c>
      <c r="R3838" s="31">
        <v>15</v>
      </c>
      <c r="S3838" s="67">
        <v>2</v>
      </c>
    </row>
    <row r="3839" spans="2:20" x14ac:dyDescent="0.25">
      <c r="C3839" s="111" t="s">
        <v>20</v>
      </c>
      <c r="D3839" s="106" t="s">
        <v>21</v>
      </c>
      <c r="E3839" s="10" t="s">
        <v>22</v>
      </c>
      <c r="F3839" s="11"/>
      <c r="G3839" s="14">
        <v>543</v>
      </c>
      <c r="H3839" s="25">
        <v>24</v>
      </c>
      <c r="I3839" s="4">
        <v>379</v>
      </c>
      <c r="J3839" s="4">
        <v>474</v>
      </c>
      <c r="K3839" s="4">
        <v>422</v>
      </c>
      <c r="L3839" s="4">
        <v>313</v>
      </c>
      <c r="M3839" s="4">
        <v>105</v>
      </c>
      <c r="N3839" s="4">
        <v>381</v>
      </c>
      <c r="O3839" s="4">
        <v>195</v>
      </c>
      <c r="P3839" s="4">
        <v>95</v>
      </c>
      <c r="Q3839" s="4">
        <v>103</v>
      </c>
      <c r="R3839" s="4">
        <v>9</v>
      </c>
      <c r="S3839" s="27">
        <v>1</v>
      </c>
    </row>
    <row r="3840" spans="2:20" x14ac:dyDescent="0.25">
      <c r="C3840" s="112"/>
      <c r="D3840" s="107"/>
      <c r="E3840" s="9" t="s">
        <v>23</v>
      </c>
      <c r="F3840" s="12"/>
      <c r="G3840" s="8">
        <v>561</v>
      </c>
      <c r="H3840" s="16">
        <v>16</v>
      </c>
      <c r="I3840" s="1">
        <v>368</v>
      </c>
      <c r="J3840" s="1">
        <v>520</v>
      </c>
      <c r="K3840" s="1">
        <v>466</v>
      </c>
      <c r="L3840" s="1">
        <v>382</v>
      </c>
      <c r="M3840" s="1">
        <v>111</v>
      </c>
      <c r="N3840" s="1">
        <v>421</v>
      </c>
      <c r="O3840" s="1">
        <v>178</v>
      </c>
      <c r="P3840" s="1">
        <v>128</v>
      </c>
      <c r="Q3840" s="1">
        <v>189</v>
      </c>
      <c r="R3840" s="1">
        <v>6</v>
      </c>
      <c r="S3840" s="18">
        <v>1</v>
      </c>
    </row>
    <row r="3841" spans="3:19" x14ac:dyDescent="0.25">
      <c r="C3841" s="108" t="s">
        <v>24</v>
      </c>
      <c r="D3841" s="108" t="s">
        <v>25</v>
      </c>
      <c r="E3841" s="10" t="s">
        <v>26</v>
      </c>
      <c r="F3841" s="11"/>
      <c r="G3841" s="14">
        <v>261</v>
      </c>
      <c r="H3841" s="25">
        <v>5</v>
      </c>
      <c r="I3841" s="4">
        <v>139</v>
      </c>
      <c r="J3841" s="4">
        <v>233</v>
      </c>
      <c r="K3841" s="4">
        <v>210</v>
      </c>
      <c r="L3841" s="4">
        <v>178</v>
      </c>
      <c r="M3841" s="4">
        <v>55</v>
      </c>
      <c r="N3841" s="4">
        <v>179</v>
      </c>
      <c r="O3841" s="4">
        <v>89</v>
      </c>
      <c r="P3841" s="4">
        <v>51</v>
      </c>
      <c r="Q3841" s="4">
        <v>66</v>
      </c>
      <c r="R3841" s="4">
        <v>4</v>
      </c>
      <c r="S3841" s="27">
        <v>1</v>
      </c>
    </row>
    <row r="3842" spans="3:19" x14ac:dyDescent="0.25">
      <c r="C3842" s="112"/>
      <c r="D3842" s="109"/>
      <c r="E3842" s="9" t="s">
        <v>27</v>
      </c>
      <c r="F3842" s="12"/>
      <c r="G3842" s="8">
        <v>267</v>
      </c>
      <c r="H3842" s="16">
        <v>12</v>
      </c>
      <c r="I3842" s="1">
        <v>174</v>
      </c>
      <c r="J3842" s="1">
        <v>238</v>
      </c>
      <c r="K3842" s="1">
        <v>217</v>
      </c>
      <c r="L3842" s="1">
        <v>178</v>
      </c>
      <c r="M3842" s="1">
        <v>53</v>
      </c>
      <c r="N3842" s="1">
        <v>199</v>
      </c>
      <c r="O3842" s="1">
        <v>96</v>
      </c>
      <c r="P3842" s="1">
        <v>54</v>
      </c>
      <c r="Q3842" s="1">
        <v>72</v>
      </c>
      <c r="R3842" s="1">
        <v>6</v>
      </c>
      <c r="S3842" s="18">
        <v>0</v>
      </c>
    </row>
    <row r="3843" spans="3:19" x14ac:dyDescent="0.25">
      <c r="C3843" s="112"/>
      <c r="D3843" s="109"/>
      <c r="E3843" s="9" t="s">
        <v>28</v>
      </c>
      <c r="F3843" s="12"/>
      <c r="G3843" s="8">
        <v>261</v>
      </c>
      <c r="H3843" s="16">
        <v>8</v>
      </c>
      <c r="I3843" s="1">
        <v>191</v>
      </c>
      <c r="J3843" s="1">
        <v>241</v>
      </c>
      <c r="K3843" s="1">
        <v>208</v>
      </c>
      <c r="L3843" s="1">
        <v>156</v>
      </c>
      <c r="M3843" s="1">
        <v>50</v>
      </c>
      <c r="N3843" s="1">
        <v>196</v>
      </c>
      <c r="O3843" s="1">
        <v>83</v>
      </c>
      <c r="P3843" s="1">
        <v>52</v>
      </c>
      <c r="Q3843" s="1">
        <v>69</v>
      </c>
      <c r="R3843" s="1">
        <v>2</v>
      </c>
      <c r="S3843" s="18">
        <v>0</v>
      </c>
    </row>
    <row r="3844" spans="3:19" x14ac:dyDescent="0.25">
      <c r="C3844" s="112"/>
      <c r="D3844" s="109"/>
      <c r="E3844" s="9" t="s">
        <v>29</v>
      </c>
      <c r="F3844" s="12"/>
      <c r="G3844" s="8">
        <v>195</v>
      </c>
      <c r="H3844" s="16">
        <v>8</v>
      </c>
      <c r="I3844" s="1">
        <v>156</v>
      </c>
      <c r="J3844" s="1">
        <v>174</v>
      </c>
      <c r="K3844" s="1">
        <v>164</v>
      </c>
      <c r="L3844" s="1">
        <v>121</v>
      </c>
      <c r="M3844" s="1">
        <v>36</v>
      </c>
      <c r="N3844" s="1">
        <v>147</v>
      </c>
      <c r="O3844" s="1">
        <v>69</v>
      </c>
      <c r="P3844" s="1">
        <v>43</v>
      </c>
      <c r="Q3844" s="1">
        <v>48</v>
      </c>
      <c r="R3844" s="1">
        <v>2</v>
      </c>
      <c r="S3844" s="18">
        <v>0</v>
      </c>
    </row>
    <row r="3845" spans="3:19" x14ac:dyDescent="0.25">
      <c r="C3845" s="112"/>
      <c r="D3845" s="109"/>
      <c r="E3845" s="9" t="s">
        <v>30</v>
      </c>
      <c r="F3845" s="12"/>
      <c r="G3845" s="8">
        <v>120</v>
      </c>
      <c r="H3845" s="16">
        <v>7</v>
      </c>
      <c r="I3845" s="1">
        <v>87</v>
      </c>
      <c r="J3845" s="1">
        <v>108</v>
      </c>
      <c r="K3845" s="1">
        <v>89</v>
      </c>
      <c r="L3845" s="1">
        <v>62</v>
      </c>
      <c r="M3845" s="1">
        <v>22</v>
      </c>
      <c r="N3845" s="1">
        <v>81</v>
      </c>
      <c r="O3845" s="1">
        <v>36</v>
      </c>
      <c r="P3845" s="1">
        <v>23</v>
      </c>
      <c r="Q3845" s="1">
        <v>37</v>
      </c>
      <c r="R3845" s="1">
        <v>1</v>
      </c>
      <c r="S3845" s="18">
        <v>1</v>
      </c>
    </row>
    <row r="3846" spans="3:19" x14ac:dyDescent="0.25">
      <c r="C3846" s="112"/>
      <c r="D3846" s="109"/>
      <c r="E3846" s="9" t="s">
        <v>31</v>
      </c>
      <c r="F3846" s="12"/>
      <c r="G3846" s="8">
        <v>843</v>
      </c>
      <c r="H3846" s="16">
        <v>35</v>
      </c>
      <c r="I3846" s="1">
        <v>608</v>
      </c>
      <c r="J3846" s="1">
        <v>761</v>
      </c>
      <c r="K3846" s="1">
        <v>678</v>
      </c>
      <c r="L3846" s="1">
        <v>517</v>
      </c>
      <c r="M3846" s="1">
        <v>161</v>
      </c>
      <c r="N3846" s="1">
        <v>623</v>
      </c>
      <c r="O3846" s="1">
        <v>284</v>
      </c>
      <c r="P3846" s="1">
        <v>172</v>
      </c>
      <c r="Q3846" s="1">
        <v>226</v>
      </c>
      <c r="R3846" s="1">
        <v>11</v>
      </c>
      <c r="S3846" s="18">
        <v>1</v>
      </c>
    </row>
    <row r="3847" spans="3:19" x14ac:dyDescent="0.25">
      <c r="C3847" s="112"/>
      <c r="D3847" s="109"/>
      <c r="E3847" s="9" t="s">
        <v>32</v>
      </c>
      <c r="F3847" s="12"/>
      <c r="G3847" s="8">
        <v>315</v>
      </c>
      <c r="H3847" s="16">
        <v>15</v>
      </c>
      <c r="I3847" s="1">
        <v>243</v>
      </c>
      <c r="J3847" s="1">
        <v>282</v>
      </c>
      <c r="K3847" s="1">
        <v>253</v>
      </c>
      <c r="L3847" s="1">
        <v>183</v>
      </c>
      <c r="M3847" s="1">
        <v>58</v>
      </c>
      <c r="N3847" s="1">
        <v>228</v>
      </c>
      <c r="O3847" s="1">
        <v>105</v>
      </c>
      <c r="P3847" s="1">
        <v>66</v>
      </c>
      <c r="Q3847" s="1">
        <v>85</v>
      </c>
      <c r="R3847" s="1">
        <v>3</v>
      </c>
      <c r="S3847" s="18">
        <v>1</v>
      </c>
    </row>
    <row r="3848" spans="3:19" x14ac:dyDescent="0.25">
      <c r="C3848" s="112"/>
      <c r="D3848" s="108" t="s">
        <v>22</v>
      </c>
      <c r="E3848" s="10" t="s">
        <v>26</v>
      </c>
      <c r="F3848" s="11"/>
      <c r="G3848" s="14">
        <v>120</v>
      </c>
      <c r="H3848" s="25">
        <v>3</v>
      </c>
      <c r="I3848" s="4">
        <v>72</v>
      </c>
      <c r="J3848" s="4">
        <v>100</v>
      </c>
      <c r="K3848" s="4">
        <v>96</v>
      </c>
      <c r="L3848" s="4">
        <v>79</v>
      </c>
      <c r="M3848" s="4">
        <v>28</v>
      </c>
      <c r="N3848" s="4">
        <v>89</v>
      </c>
      <c r="O3848" s="4">
        <v>48</v>
      </c>
      <c r="P3848" s="4">
        <v>20</v>
      </c>
      <c r="Q3848" s="4">
        <v>25</v>
      </c>
      <c r="R3848" s="4">
        <v>1</v>
      </c>
      <c r="S3848" s="27">
        <v>1</v>
      </c>
    </row>
    <row r="3849" spans="3:19" x14ac:dyDescent="0.25">
      <c r="C3849" s="112"/>
      <c r="D3849" s="109"/>
      <c r="E3849" s="9" t="s">
        <v>27</v>
      </c>
      <c r="F3849" s="12"/>
      <c r="G3849" s="8">
        <v>159</v>
      </c>
      <c r="H3849" s="16">
        <v>7</v>
      </c>
      <c r="I3849" s="1">
        <v>100</v>
      </c>
      <c r="J3849" s="1">
        <v>137</v>
      </c>
      <c r="K3849" s="1">
        <v>119</v>
      </c>
      <c r="L3849" s="1">
        <v>92</v>
      </c>
      <c r="M3849" s="1">
        <v>29</v>
      </c>
      <c r="N3849" s="1">
        <v>105</v>
      </c>
      <c r="O3849" s="1">
        <v>54</v>
      </c>
      <c r="P3849" s="1">
        <v>23</v>
      </c>
      <c r="Q3849" s="1">
        <v>31</v>
      </c>
      <c r="R3849" s="1">
        <v>5</v>
      </c>
      <c r="S3849" s="18">
        <v>0</v>
      </c>
    </row>
    <row r="3850" spans="3:19" x14ac:dyDescent="0.25">
      <c r="C3850" s="112"/>
      <c r="D3850" s="109"/>
      <c r="E3850" s="9" t="s">
        <v>28</v>
      </c>
      <c r="F3850" s="12"/>
      <c r="G3850" s="8">
        <v>113</v>
      </c>
      <c r="H3850" s="16">
        <v>6</v>
      </c>
      <c r="I3850" s="1">
        <v>86</v>
      </c>
      <c r="J3850" s="1">
        <v>102</v>
      </c>
      <c r="K3850" s="1">
        <v>87</v>
      </c>
      <c r="L3850" s="1">
        <v>60</v>
      </c>
      <c r="M3850" s="1">
        <v>17</v>
      </c>
      <c r="N3850" s="1">
        <v>76</v>
      </c>
      <c r="O3850" s="1">
        <v>33</v>
      </c>
      <c r="P3850" s="1">
        <v>19</v>
      </c>
      <c r="Q3850" s="1">
        <v>17</v>
      </c>
      <c r="R3850" s="1">
        <v>2</v>
      </c>
      <c r="S3850" s="18">
        <v>0</v>
      </c>
    </row>
    <row r="3851" spans="3:19" x14ac:dyDescent="0.25">
      <c r="C3851" s="112"/>
      <c r="D3851" s="109"/>
      <c r="E3851" s="9" t="s">
        <v>29</v>
      </c>
      <c r="F3851" s="12"/>
      <c r="G3851" s="8">
        <v>94</v>
      </c>
      <c r="H3851" s="16">
        <v>5</v>
      </c>
      <c r="I3851" s="1">
        <v>76</v>
      </c>
      <c r="J3851" s="1">
        <v>83</v>
      </c>
      <c r="K3851" s="1">
        <v>73</v>
      </c>
      <c r="L3851" s="1">
        <v>54</v>
      </c>
      <c r="M3851" s="1">
        <v>19</v>
      </c>
      <c r="N3851" s="1">
        <v>69</v>
      </c>
      <c r="O3851" s="1">
        <v>40</v>
      </c>
      <c r="P3851" s="1">
        <v>20</v>
      </c>
      <c r="Q3851" s="1">
        <v>16</v>
      </c>
      <c r="R3851" s="1">
        <v>0</v>
      </c>
      <c r="S3851" s="18">
        <v>0</v>
      </c>
    </row>
    <row r="3852" spans="3:19" x14ac:dyDescent="0.25">
      <c r="C3852" s="112"/>
      <c r="D3852" s="109"/>
      <c r="E3852" s="9" t="s">
        <v>30</v>
      </c>
      <c r="F3852" s="12"/>
      <c r="G3852" s="8">
        <v>57</v>
      </c>
      <c r="H3852" s="16">
        <v>3</v>
      </c>
      <c r="I3852" s="1">
        <v>45</v>
      </c>
      <c r="J3852" s="1">
        <v>52</v>
      </c>
      <c r="K3852" s="1">
        <v>47</v>
      </c>
      <c r="L3852" s="1">
        <v>28</v>
      </c>
      <c r="M3852" s="1">
        <v>12</v>
      </c>
      <c r="N3852" s="1">
        <v>42</v>
      </c>
      <c r="O3852" s="1">
        <v>20</v>
      </c>
      <c r="P3852" s="1">
        <v>13</v>
      </c>
      <c r="Q3852" s="1">
        <v>14</v>
      </c>
      <c r="R3852" s="1">
        <v>1</v>
      </c>
      <c r="S3852" s="18">
        <v>0</v>
      </c>
    </row>
    <row r="3853" spans="3:19" x14ac:dyDescent="0.25">
      <c r="C3853" s="112"/>
      <c r="D3853" s="109"/>
      <c r="E3853" s="9" t="s">
        <v>31</v>
      </c>
      <c r="F3853" s="12"/>
      <c r="G3853" s="8">
        <v>423</v>
      </c>
      <c r="H3853" s="16">
        <v>21</v>
      </c>
      <c r="I3853" s="1">
        <v>307</v>
      </c>
      <c r="J3853" s="1">
        <v>374</v>
      </c>
      <c r="K3853" s="1">
        <v>326</v>
      </c>
      <c r="L3853" s="1">
        <v>234</v>
      </c>
      <c r="M3853" s="1">
        <v>77</v>
      </c>
      <c r="N3853" s="1">
        <v>292</v>
      </c>
      <c r="O3853" s="1">
        <v>147</v>
      </c>
      <c r="P3853" s="1">
        <v>75</v>
      </c>
      <c r="Q3853" s="1">
        <v>78</v>
      </c>
      <c r="R3853" s="1">
        <v>8</v>
      </c>
      <c r="S3853" s="18">
        <v>0</v>
      </c>
    </row>
    <row r="3854" spans="3:19" x14ac:dyDescent="0.25">
      <c r="C3854" s="112"/>
      <c r="D3854" s="109"/>
      <c r="E3854" s="9" t="s">
        <v>32</v>
      </c>
      <c r="F3854" s="12"/>
      <c r="G3854" s="8">
        <v>151</v>
      </c>
      <c r="H3854" s="16">
        <v>8</v>
      </c>
      <c r="I3854" s="1">
        <v>121</v>
      </c>
      <c r="J3854" s="1">
        <v>135</v>
      </c>
      <c r="K3854" s="1">
        <v>120</v>
      </c>
      <c r="L3854" s="1">
        <v>82</v>
      </c>
      <c r="M3854" s="1">
        <v>31</v>
      </c>
      <c r="N3854" s="1">
        <v>111</v>
      </c>
      <c r="O3854" s="1">
        <v>60</v>
      </c>
      <c r="P3854" s="1">
        <v>33</v>
      </c>
      <c r="Q3854" s="1">
        <v>30</v>
      </c>
      <c r="R3854" s="1">
        <v>1</v>
      </c>
      <c r="S3854" s="18">
        <v>0</v>
      </c>
    </row>
    <row r="3855" spans="3:19" x14ac:dyDescent="0.25">
      <c r="C3855" s="112"/>
      <c r="D3855" s="108" t="s">
        <v>23</v>
      </c>
      <c r="E3855" s="10" t="s">
        <v>26</v>
      </c>
      <c r="F3855" s="11"/>
      <c r="G3855" s="14">
        <v>141</v>
      </c>
      <c r="H3855" s="25">
        <v>2</v>
      </c>
      <c r="I3855" s="4">
        <v>67</v>
      </c>
      <c r="J3855" s="4">
        <v>133</v>
      </c>
      <c r="K3855" s="4">
        <v>114</v>
      </c>
      <c r="L3855" s="4">
        <v>99</v>
      </c>
      <c r="M3855" s="4">
        <v>27</v>
      </c>
      <c r="N3855" s="4">
        <v>90</v>
      </c>
      <c r="O3855" s="4">
        <v>41</v>
      </c>
      <c r="P3855" s="4">
        <v>31</v>
      </c>
      <c r="Q3855" s="4">
        <v>41</v>
      </c>
      <c r="R3855" s="4">
        <v>3</v>
      </c>
      <c r="S3855" s="27">
        <v>0</v>
      </c>
    </row>
    <row r="3856" spans="3:19" x14ac:dyDescent="0.25">
      <c r="C3856" s="112"/>
      <c r="D3856" s="109"/>
      <c r="E3856" s="9" t="s">
        <v>27</v>
      </c>
      <c r="F3856" s="12"/>
      <c r="G3856" s="8">
        <v>108</v>
      </c>
      <c r="H3856" s="16">
        <v>5</v>
      </c>
      <c r="I3856" s="1">
        <v>74</v>
      </c>
      <c r="J3856" s="1">
        <v>101</v>
      </c>
      <c r="K3856" s="1">
        <v>98</v>
      </c>
      <c r="L3856" s="1">
        <v>86</v>
      </c>
      <c r="M3856" s="1">
        <v>24</v>
      </c>
      <c r="N3856" s="1">
        <v>94</v>
      </c>
      <c r="O3856" s="1">
        <v>42</v>
      </c>
      <c r="P3856" s="1">
        <v>31</v>
      </c>
      <c r="Q3856" s="1">
        <v>41</v>
      </c>
      <c r="R3856" s="1">
        <v>1</v>
      </c>
      <c r="S3856" s="18">
        <v>0</v>
      </c>
    </row>
    <row r="3857" spans="3:19" x14ac:dyDescent="0.25">
      <c r="C3857" s="112"/>
      <c r="D3857" s="109"/>
      <c r="E3857" s="9" t="s">
        <v>28</v>
      </c>
      <c r="F3857" s="12"/>
      <c r="G3857" s="8">
        <v>148</v>
      </c>
      <c r="H3857" s="16">
        <v>2</v>
      </c>
      <c r="I3857" s="1">
        <v>105</v>
      </c>
      <c r="J3857" s="1">
        <v>139</v>
      </c>
      <c r="K3857" s="1">
        <v>121</v>
      </c>
      <c r="L3857" s="1">
        <v>96</v>
      </c>
      <c r="M3857" s="1">
        <v>33</v>
      </c>
      <c r="N3857" s="1">
        <v>120</v>
      </c>
      <c r="O3857" s="1">
        <v>50</v>
      </c>
      <c r="P3857" s="1">
        <v>33</v>
      </c>
      <c r="Q3857" s="1">
        <v>52</v>
      </c>
      <c r="R3857" s="1">
        <v>0</v>
      </c>
      <c r="S3857" s="18">
        <v>0</v>
      </c>
    </row>
    <row r="3858" spans="3:19" x14ac:dyDescent="0.25">
      <c r="C3858" s="112"/>
      <c r="D3858" s="109"/>
      <c r="E3858" s="9" t="s">
        <v>29</v>
      </c>
      <c r="F3858" s="12"/>
      <c r="G3858" s="8">
        <v>101</v>
      </c>
      <c r="H3858" s="16">
        <v>3</v>
      </c>
      <c r="I3858" s="1">
        <v>80</v>
      </c>
      <c r="J3858" s="1">
        <v>91</v>
      </c>
      <c r="K3858" s="1">
        <v>91</v>
      </c>
      <c r="L3858" s="1">
        <v>67</v>
      </c>
      <c r="M3858" s="1">
        <v>17</v>
      </c>
      <c r="N3858" s="1">
        <v>78</v>
      </c>
      <c r="O3858" s="1">
        <v>29</v>
      </c>
      <c r="P3858" s="1">
        <v>23</v>
      </c>
      <c r="Q3858" s="1">
        <v>32</v>
      </c>
      <c r="R3858" s="1">
        <v>2</v>
      </c>
      <c r="S3858" s="18">
        <v>0</v>
      </c>
    </row>
    <row r="3859" spans="3:19" x14ac:dyDescent="0.25">
      <c r="C3859" s="112"/>
      <c r="D3859" s="109"/>
      <c r="E3859" s="9" t="s">
        <v>30</v>
      </c>
      <c r="F3859" s="12"/>
      <c r="G3859" s="8">
        <v>63</v>
      </c>
      <c r="H3859" s="16">
        <v>4</v>
      </c>
      <c r="I3859" s="1">
        <v>42</v>
      </c>
      <c r="J3859" s="1">
        <v>56</v>
      </c>
      <c r="K3859" s="1">
        <v>42</v>
      </c>
      <c r="L3859" s="1">
        <v>34</v>
      </c>
      <c r="M3859" s="1">
        <v>10</v>
      </c>
      <c r="N3859" s="1">
        <v>39</v>
      </c>
      <c r="O3859" s="1">
        <v>16</v>
      </c>
      <c r="P3859" s="1">
        <v>10</v>
      </c>
      <c r="Q3859" s="1">
        <v>23</v>
      </c>
      <c r="R3859" s="1">
        <v>0</v>
      </c>
      <c r="S3859" s="18">
        <v>1</v>
      </c>
    </row>
    <row r="3860" spans="3:19" x14ac:dyDescent="0.25">
      <c r="C3860" s="112"/>
      <c r="D3860" s="109"/>
      <c r="E3860" s="9" t="s">
        <v>31</v>
      </c>
      <c r="F3860" s="12"/>
      <c r="G3860" s="8">
        <v>420</v>
      </c>
      <c r="H3860" s="16">
        <v>14</v>
      </c>
      <c r="I3860" s="1">
        <v>301</v>
      </c>
      <c r="J3860" s="1">
        <v>387</v>
      </c>
      <c r="K3860" s="1">
        <v>352</v>
      </c>
      <c r="L3860" s="1">
        <v>283</v>
      </c>
      <c r="M3860" s="1">
        <v>84</v>
      </c>
      <c r="N3860" s="1">
        <v>331</v>
      </c>
      <c r="O3860" s="1">
        <v>137</v>
      </c>
      <c r="P3860" s="1">
        <v>97</v>
      </c>
      <c r="Q3860" s="1">
        <v>148</v>
      </c>
      <c r="R3860" s="1">
        <v>3</v>
      </c>
      <c r="S3860" s="18">
        <v>1</v>
      </c>
    </row>
    <row r="3861" spans="3:19" x14ac:dyDescent="0.25">
      <c r="C3861" s="112"/>
      <c r="D3861" s="109"/>
      <c r="E3861" s="9" t="s">
        <v>32</v>
      </c>
      <c r="F3861" s="12"/>
      <c r="G3861" s="8">
        <v>164</v>
      </c>
      <c r="H3861" s="16">
        <v>7</v>
      </c>
      <c r="I3861" s="1">
        <v>122</v>
      </c>
      <c r="J3861" s="1">
        <v>147</v>
      </c>
      <c r="K3861" s="1">
        <v>133</v>
      </c>
      <c r="L3861" s="1">
        <v>101</v>
      </c>
      <c r="M3861" s="1">
        <v>27</v>
      </c>
      <c r="N3861" s="1">
        <v>117</v>
      </c>
      <c r="O3861" s="1">
        <v>45</v>
      </c>
      <c r="P3861" s="1">
        <v>33</v>
      </c>
      <c r="Q3861" s="1">
        <v>55</v>
      </c>
      <c r="R3861" s="1">
        <v>2</v>
      </c>
      <c r="S3861" s="18">
        <v>1</v>
      </c>
    </row>
    <row r="3862" spans="3:19" ht="25.2" x14ac:dyDescent="0.25">
      <c r="C3862" s="108" t="s">
        <v>33</v>
      </c>
      <c r="D3862" s="108" t="s">
        <v>25</v>
      </c>
      <c r="E3862" s="10" t="s">
        <v>34</v>
      </c>
      <c r="F3862" s="11"/>
      <c r="G3862" s="14">
        <v>93</v>
      </c>
      <c r="H3862" s="25">
        <v>2</v>
      </c>
      <c r="I3862" s="4">
        <v>58</v>
      </c>
      <c r="J3862" s="4">
        <v>79</v>
      </c>
      <c r="K3862" s="4">
        <v>68</v>
      </c>
      <c r="L3862" s="4">
        <v>42</v>
      </c>
      <c r="M3862" s="4">
        <v>15</v>
      </c>
      <c r="N3862" s="4">
        <v>54</v>
      </c>
      <c r="O3862" s="4">
        <v>31</v>
      </c>
      <c r="P3862" s="4">
        <v>15</v>
      </c>
      <c r="Q3862" s="4">
        <v>18</v>
      </c>
      <c r="R3862" s="4">
        <v>3</v>
      </c>
      <c r="S3862" s="27">
        <v>0</v>
      </c>
    </row>
    <row r="3863" spans="3:19" ht="25.2" x14ac:dyDescent="0.25">
      <c r="C3863" s="112"/>
      <c r="D3863" s="109"/>
      <c r="E3863" s="9" t="s">
        <v>35</v>
      </c>
      <c r="F3863" s="12"/>
      <c r="G3863" s="8">
        <v>623</v>
      </c>
      <c r="H3863" s="16">
        <v>24</v>
      </c>
      <c r="I3863" s="1">
        <v>443</v>
      </c>
      <c r="J3863" s="1">
        <v>567</v>
      </c>
      <c r="K3863" s="1">
        <v>521</v>
      </c>
      <c r="L3863" s="1">
        <v>402</v>
      </c>
      <c r="M3863" s="1">
        <v>139</v>
      </c>
      <c r="N3863" s="1">
        <v>478</v>
      </c>
      <c r="O3863" s="1">
        <v>222</v>
      </c>
      <c r="P3863" s="1">
        <v>131</v>
      </c>
      <c r="Q3863" s="1">
        <v>155</v>
      </c>
      <c r="R3863" s="1">
        <v>4</v>
      </c>
      <c r="S3863" s="18">
        <v>2</v>
      </c>
    </row>
    <row r="3864" spans="3:19" ht="25.2" x14ac:dyDescent="0.25">
      <c r="C3864" s="112"/>
      <c r="D3864" s="109"/>
      <c r="E3864" s="9" t="s">
        <v>36</v>
      </c>
      <c r="F3864" s="12"/>
      <c r="G3864" s="8">
        <v>207</v>
      </c>
      <c r="H3864" s="16">
        <v>7</v>
      </c>
      <c r="I3864" s="1">
        <v>131</v>
      </c>
      <c r="J3864" s="1">
        <v>183</v>
      </c>
      <c r="K3864" s="1">
        <v>164</v>
      </c>
      <c r="L3864" s="1">
        <v>132</v>
      </c>
      <c r="M3864" s="1">
        <v>27</v>
      </c>
      <c r="N3864" s="1">
        <v>151</v>
      </c>
      <c r="O3864" s="1">
        <v>66</v>
      </c>
      <c r="P3864" s="1">
        <v>41</v>
      </c>
      <c r="Q3864" s="1">
        <v>58</v>
      </c>
      <c r="R3864" s="1">
        <v>3</v>
      </c>
      <c r="S3864" s="18">
        <v>0</v>
      </c>
    </row>
    <row r="3865" spans="3:19" ht="25.2" x14ac:dyDescent="0.25">
      <c r="C3865" s="112"/>
      <c r="D3865" s="109"/>
      <c r="E3865" s="9" t="s">
        <v>37</v>
      </c>
      <c r="F3865" s="12"/>
      <c r="G3865" s="8">
        <v>178</v>
      </c>
      <c r="H3865" s="16">
        <v>7</v>
      </c>
      <c r="I3865" s="1">
        <v>114</v>
      </c>
      <c r="J3865" s="1">
        <v>162</v>
      </c>
      <c r="K3865" s="1">
        <v>133</v>
      </c>
      <c r="L3865" s="1">
        <v>118</v>
      </c>
      <c r="M3865" s="1">
        <v>35</v>
      </c>
      <c r="N3865" s="1">
        <v>117</v>
      </c>
      <c r="O3865" s="1">
        <v>53</v>
      </c>
      <c r="P3865" s="1">
        <v>35</v>
      </c>
      <c r="Q3865" s="1">
        <v>60</v>
      </c>
      <c r="R3865" s="1">
        <v>5</v>
      </c>
      <c r="S3865" s="18">
        <v>0</v>
      </c>
    </row>
    <row r="3866" spans="3:19" x14ac:dyDescent="0.25">
      <c r="C3866" s="112"/>
      <c r="D3866" s="109"/>
      <c r="E3866" s="9" t="s">
        <v>38</v>
      </c>
      <c r="F3866" s="12"/>
      <c r="G3866" s="13">
        <v>3</v>
      </c>
      <c r="H3866" s="24">
        <v>0</v>
      </c>
      <c r="I3866" s="3">
        <v>1</v>
      </c>
      <c r="J3866" s="3">
        <v>3</v>
      </c>
      <c r="K3866" s="3">
        <v>2</v>
      </c>
      <c r="L3866" s="3">
        <v>1</v>
      </c>
      <c r="M3866" s="3">
        <v>0</v>
      </c>
      <c r="N3866" s="3">
        <v>2</v>
      </c>
      <c r="O3866" s="3">
        <v>1</v>
      </c>
      <c r="P3866" s="3">
        <v>1</v>
      </c>
      <c r="Q3866" s="3">
        <v>1</v>
      </c>
      <c r="R3866" s="3">
        <v>0</v>
      </c>
      <c r="S3866" s="26">
        <v>0</v>
      </c>
    </row>
    <row r="3867" spans="3:19" ht="25.2" x14ac:dyDescent="0.25">
      <c r="C3867" s="112"/>
      <c r="D3867" s="108" t="s">
        <v>22</v>
      </c>
      <c r="E3867" s="10" t="s">
        <v>34</v>
      </c>
      <c r="F3867" s="11"/>
      <c r="G3867" s="40">
        <v>48</v>
      </c>
      <c r="H3867" s="44">
        <v>1</v>
      </c>
      <c r="I3867" s="19">
        <v>30</v>
      </c>
      <c r="J3867" s="19">
        <v>41</v>
      </c>
      <c r="K3867" s="19">
        <v>33</v>
      </c>
      <c r="L3867" s="19">
        <v>18</v>
      </c>
      <c r="M3867" s="19">
        <v>7</v>
      </c>
      <c r="N3867" s="19">
        <v>29</v>
      </c>
      <c r="O3867" s="19">
        <v>20</v>
      </c>
      <c r="P3867" s="19">
        <v>4</v>
      </c>
      <c r="Q3867" s="19">
        <v>6</v>
      </c>
      <c r="R3867" s="19">
        <v>2</v>
      </c>
      <c r="S3867" s="45">
        <v>0</v>
      </c>
    </row>
    <row r="3868" spans="3:19" ht="25.2" x14ac:dyDescent="0.25">
      <c r="C3868" s="112"/>
      <c r="D3868" s="109"/>
      <c r="E3868" s="9" t="s">
        <v>35</v>
      </c>
      <c r="F3868" s="12"/>
      <c r="G3868" s="8">
        <v>365</v>
      </c>
      <c r="H3868" s="16">
        <v>18</v>
      </c>
      <c r="I3868" s="1">
        <v>261</v>
      </c>
      <c r="J3868" s="1">
        <v>322</v>
      </c>
      <c r="K3868" s="1">
        <v>292</v>
      </c>
      <c r="L3868" s="1">
        <v>213</v>
      </c>
      <c r="M3868" s="1">
        <v>80</v>
      </c>
      <c r="N3868" s="1">
        <v>267</v>
      </c>
      <c r="O3868" s="1">
        <v>133</v>
      </c>
      <c r="P3868" s="1">
        <v>68</v>
      </c>
      <c r="Q3868" s="1">
        <v>74</v>
      </c>
      <c r="R3868" s="1">
        <v>4</v>
      </c>
      <c r="S3868" s="18">
        <v>1</v>
      </c>
    </row>
    <row r="3869" spans="3:19" ht="25.2" x14ac:dyDescent="0.25">
      <c r="C3869" s="112"/>
      <c r="D3869" s="109"/>
      <c r="E3869" s="9" t="s">
        <v>36</v>
      </c>
      <c r="F3869" s="12"/>
      <c r="G3869" s="8">
        <v>80</v>
      </c>
      <c r="H3869" s="16">
        <v>2</v>
      </c>
      <c r="I3869" s="1">
        <v>49</v>
      </c>
      <c r="J3869" s="1">
        <v>66</v>
      </c>
      <c r="K3869" s="1">
        <v>59</v>
      </c>
      <c r="L3869" s="1">
        <v>50</v>
      </c>
      <c r="M3869" s="1">
        <v>9</v>
      </c>
      <c r="N3869" s="1">
        <v>55</v>
      </c>
      <c r="O3869" s="1">
        <v>23</v>
      </c>
      <c r="P3869" s="1">
        <v>12</v>
      </c>
      <c r="Q3869" s="1">
        <v>13</v>
      </c>
      <c r="R3869" s="1">
        <v>2</v>
      </c>
      <c r="S3869" s="18">
        <v>0</v>
      </c>
    </row>
    <row r="3870" spans="3:19" ht="25.2" x14ac:dyDescent="0.25">
      <c r="C3870" s="112"/>
      <c r="D3870" s="109"/>
      <c r="E3870" s="9" t="s">
        <v>37</v>
      </c>
      <c r="F3870" s="12"/>
      <c r="G3870" s="13">
        <v>49</v>
      </c>
      <c r="H3870" s="24">
        <v>3</v>
      </c>
      <c r="I3870" s="3">
        <v>38</v>
      </c>
      <c r="J3870" s="3">
        <v>44</v>
      </c>
      <c r="K3870" s="3">
        <v>37</v>
      </c>
      <c r="L3870" s="3">
        <v>31</v>
      </c>
      <c r="M3870" s="3">
        <v>9</v>
      </c>
      <c r="N3870" s="3">
        <v>29</v>
      </c>
      <c r="O3870" s="3">
        <v>18</v>
      </c>
      <c r="P3870" s="3">
        <v>11</v>
      </c>
      <c r="Q3870" s="3">
        <v>9</v>
      </c>
      <c r="R3870" s="3">
        <v>1</v>
      </c>
      <c r="S3870" s="26">
        <v>0</v>
      </c>
    </row>
    <row r="3871" spans="3:19" x14ac:dyDescent="0.25">
      <c r="C3871" s="112"/>
      <c r="D3871" s="109"/>
      <c r="E3871" s="9" t="s">
        <v>38</v>
      </c>
      <c r="F3871" s="12"/>
      <c r="G3871" s="13">
        <v>1</v>
      </c>
      <c r="H3871" s="24">
        <v>0</v>
      </c>
      <c r="I3871" s="3">
        <v>1</v>
      </c>
      <c r="J3871" s="3">
        <v>1</v>
      </c>
      <c r="K3871" s="3">
        <v>1</v>
      </c>
      <c r="L3871" s="3">
        <v>1</v>
      </c>
      <c r="M3871" s="3">
        <v>0</v>
      </c>
      <c r="N3871" s="3">
        <v>1</v>
      </c>
      <c r="O3871" s="3">
        <v>1</v>
      </c>
      <c r="P3871" s="3">
        <v>0</v>
      </c>
      <c r="Q3871" s="3">
        <v>1</v>
      </c>
      <c r="R3871" s="3">
        <v>0</v>
      </c>
      <c r="S3871" s="26">
        <v>0</v>
      </c>
    </row>
    <row r="3872" spans="3:19" ht="25.2" x14ac:dyDescent="0.25">
      <c r="C3872" s="112"/>
      <c r="D3872" s="108" t="s">
        <v>23</v>
      </c>
      <c r="E3872" s="10" t="s">
        <v>34</v>
      </c>
      <c r="F3872" s="11"/>
      <c r="G3872" s="40">
        <v>45</v>
      </c>
      <c r="H3872" s="44">
        <v>1</v>
      </c>
      <c r="I3872" s="19">
        <v>28</v>
      </c>
      <c r="J3872" s="19">
        <v>38</v>
      </c>
      <c r="K3872" s="19">
        <v>35</v>
      </c>
      <c r="L3872" s="19">
        <v>24</v>
      </c>
      <c r="M3872" s="19">
        <v>8</v>
      </c>
      <c r="N3872" s="19">
        <v>25</v>
      </c>
      <c r="O3872" s="19">
        <v>11</v>
      </c>
      <c r="P3872" s="19">
        <v>11</v>
      </c>
      <c r="Q3872" s="19">
        <v>12</v>
      </c>
      <c r="R3872" s="19">
        <v>1</v>
      </c>
      <c r="S3872" s="45">
        <v>0</v>
      </c>
    </row>
    <row r="3873" spans="3:19" ht="25.2" x14ac:dyDescent="0.25">
      <c r="C3873" s="112"/>
      <c r="D3873" s="109"/>
      <c r="E3873" s="9" t="s">
        <v>35</v>
      </c>
      <c r="F3873" s="12"/>
      <c r="G3873" s="8">
        <v>258</v>
      </c>
      <c r="H3873" s="16">
        <v>6</v>
      </c>
      <c r="I3873" s="1">
        <v>182</v>
      </c>
      <c r="J3873" s="1">
        <v>245</v>
      </c>
      <c r="K3873" s="1">
        <v>229</v>
      </c>
      <c r="L3873" s="1">
        <v>189</v>
      </c>
      <c r="M3873" s="1">
        <v>59</v>
      </c>
      <c r="N3873" s="1">
        <v>211</v>
      </c>
      <c r="O3873" s="1">
        <v>89</v>
      </c>
      <c r="P3873" s="1">
        <v>63</v>
      </c>
      <c r="Q3873" s="1">
        <v>81</v>
      </c>
      <c r="R3873" s="1">
        <v>0</v>
      </c>
      <c r="S3873" s="18">
        <v>1</v>
      </c>
    </row>
    <row r="3874" spans="3:19" ht="25.2" x14ac:dyDescent="0.25">
      <c r="C3874" s="112"/>
      <c r="D3874" s="109"/>
      <c r="E3874" s="9" t="s">
        <v>36</v>
      </c>
      <c r="F3874" s="12"/>
      <c r="G3874" s="8">
        <v>127</v>
      </c>
      <c r="H3874" s="16">
        <v>5</v>
      </c>
      <c r="I3874" s="1">
        <v>82</v>
      </c>
      <c r="J3874" s="1">
        <v>117</v>
      </c>
      <c r="K3874" s="1">
        <v>105</v>
      </c>
      <c r="L3874" s="1">
        <v>82</v>
      </c>
      <c r="M3874" s="1">
        <v>18</v>
      </c>
      <c r="N3874" s="1">
        <v>96</v>
      </c>
      <c r="O3874" s="1">
        <v>43</v>
      </c>
      <c r="P3874" s="1">
        <v>29</v>
      </c>
      <c r="Q3874" s="1">
        <v>45</v>
      </c>
      <c r="R3874" s="1">
        <v>1</v>
      </c>
      <c r="S3874" s="18">
        <v>0</v>
      </c>
    </row>
    <row r="3875" spans="3:19" ht="25.2" x14ac:dyDescent="0.25">
      <c r="C3875" s="112"/>
      <c r="D3875" s="109"/>
      <c r="E3875" s="9" t="s">
        <v>37</v>
      </c>
      <c r="F3875" s="12"/>
      <c r="G3875" s="8">
        <v>129</v>
      </c>
      <c r="H3875" s="16">
        <v>4</v>
      </c>
      <c r="I3875" s="1">
        <v>76</v>
      </c>
      <c r="J3875" s="1">
        <v>118</v>
      </c>
      <c r="K3875" s="1">
        <v>96</v>
      </c>
      <c r="L3875" s="1">
        <v>87</v>
      </c>
      <c r="M3875" s="1">
        <v>26</v>
      </c>
      <c r="N3875" s="1">
        <v>88</v>
      </c>
      <c r="O3875" s="1">
        <v>35</v>
      </c>
      <c r="P3875" s="1">
        <v>24</v>
      </c>
      <c r="Q3875" s="1">
        <v>51</v>
      </c>
      <c r="R3875" s="1">
        <v>4</v>
      </c>
      <c r="S3875" s="18">
        <v>0</v>
      </c>
    </row>
    <row r="3876" spans="3:19" x14ac:dyDescent="0.25">
      <c r="C3876" s="112"/>
      <c r="D3876" s="109"/>
      <c r="E3876" s="9" t="s">
        <v>38</v>
      </c>
      <c r="F3876" s="12"/>
      <c r="G3876" s="13">
        <v>2</v>
      </c>
      <c r="H3876" s="24">
        <v>0</v>
      </c>
      <c r="I3876" s="3">
        <v>0</v>
      </c>
      <c r="J3876" s="3">
        <v>2</v>
      </c>
      <c r="K3876" s="3">
        <v>1</v>
      </c>
      <c r="L3876" s="3">
        <v>0</v>
      </c>
      <c r="M3876" s="3">
        <v>0</v>
      </c>
      <c r="N3876" s="3">
        <v>1</v>
      </c>
      <c r="O3876" s="3">
        <v>0</v>
      </c>
      <c r="P3876" s="3">
        <v>1</v>
      </c>
      <c r="Q3876" s="3">
        <v>0</v>
      </c>
      <c r="R3876" s="3">
        <v>0</v>
      </c>
      <c r="S3876" s="26">
        <v>0</v>
      </c>
    </row>
    <row r="3877" spans="3:19" ht="25.2" x14ac:dyDescent="0.25">
      <c r="C3877" s="108" t="s">
        <v>39</v>
      </c>
      <c r="D3877" s="108" t="s">
        <v>25</v>
      </c>
      <c r="E3877" s="10" t="s">
        <v>40</v>
      </c>
      <c r="F3877" s="11"/>
      <c r="G3877" s="14">
        <v>320</v>
      </c>
      <c r="H3877" s="25">
        <v>5</v>
      </c>
      <c r="I3877" s="4">
        <v>216</v>
      </c>
      <c r="J3877" s="4">
        <v>290</v>
      </c>
      <c r="K3877" s="4">
        <v>244</v>
      </c>
      <c r="L3877" s="4">
        <v>187</v>
      </c>
      <c r="M3877" s="4">
        <v>54</v>
      </c>
      <c r="N3877" s="4">
        <v>210</v>
      </c>
      <c r="O3877" s="4">
        <v>102</v>
      </c>
      <c r="P3877" s="4">
        <v>60</v>
      </c>
      <c r="Q3877" s="4">
        <v>92</v>
      </c>
      <c r="R3877" s="4">
        <v>6</v>
      </c>
      <c r="S3877" s="27">
        <v>0</v>
      </c>
    </row>
    <row r="3878" spans="3:19" ht="25.2" x14ac:dyDescent="0.25">
      <c r="C3878" s="112"/>
      <c r="D3878" s="109"/>
      <c r="E3878" s="9" t="s">
        <v>41</v>
      </c>
      <c r="F3878" s="12"/>
      <c r="G3878" s="8">
        <v>604</v>
      </c>
      <c r="H3878" s="16">
        <v>23</v>
      </c>
      <c r="I3878" s="1">
        <v>433</v>
      </c>
      <c r="J3878" s="1">
        <v>556</v>
      </c>
      <c r="K3878" s="1">
        <v>513</v>
      </c>
      <c r="L3878" s="1">
        <v>395</v>
      </c>
      <c r="M3878" s="1">
        <v>137</v>
      </c>
      <c r="N3878" s="1">
        <v>471</v>
      </c>
      <c r="O3878" s="1">
        <v>218</v>
      </c>
      <c r="P3878" s="1">
        <v>132</v>
      </c>
      <c r="Q3878" s="1">
        <v>153</v>
      </c>
      <c r="R3878" s="1">
        <v>3</v>
      </c>
      <c r="S3878" s="18">
        <v>2</v>
      </c>
    </row>
    <row r="3879" spans="3:19" x14ac:dyDescent="0.25">
      <c r="C3879" s="112"/>
      <c r="D3879" s="109"/>
      <c r="E3879" s="9" t="s">
        <v>42</v>
      </c>
      <c r="F3879" s="12"/>
      <c r="G3879" s="13">
        <v>20</v>
      </c>
      <c r="H3879" s="24">
        <v>0</v>
      </c>
      <c r="I3879" s="3">
        <v>10</v>
      </c>
      <c r="J3879" s="3">
        <v>19</v>
      </c>
      <c r="K3879" s="3">
        <v>14</v>
      </c>
      <c r="L3879" s="3">
        <v>11</v>
      </c>
      <c r="M3879" s="3">
        <v>5</v>
      </c>
      <c r="N3879" s="3">
        <v>12</v>
      </c>
      <c r="O3879" s="3">
        <v>3</v>
      </c>
      <c r="P3879" s="3">
        <v>5</v>
      </c>
      <c r="Q3879" s="3">
        <v>7</v>
      </c>
      <c r="R3879" s="3">
        <v>0</v>
      </c>
      <c r="S3879" s="26">
        <v>0</v>
      </c>
    </row>
    <row r="3880" spans="3:19" x14ac:dyDescent="0.25">
      <c r="C3880" s="112"/>
      <c r="D3880" s="109"/>
      <c r="E3880" s="9" t="s">
        <v>43</v>
      </c>
      <c r="F3880" s="12"/>
      <c r="G3880" s="8">
        <v>162</v>
      </c>
      <c r="H3880" s="16">
        <v>9</v>
      </c>
      <c r="I3880" s="1">
        <v>102</v>
      </c>
      <c r="J3880" s="1">
        <v>148</v>
      </c>
      <c r="K3880" s="1">
        <v>137</v>
      </c>
      <c r="L3880" s="1">
        <v>111</v>
      </c>
      <c r="M3880" s="1">
        <v>29</v>
      </c>
      <c r="N3880" s="1">
        <v>120</v>
      </c>
      <c r="O3880" s="1">
        <v>55</v>
      </c>
      <c r="P3880" s="1">
        <v>34</v>
      </c>
      <c r="Q3880" s="1">
        <v>51</v>
      </c>
      <c r="R3880" s="1">
        <v>1</v>
      </c>
      <c r="S3880" s="18">
        <v>0</v>
      </c>
    </row>
    <row r="3881" spans="3:19" x14ac:dyDescent="0.25">
      <c r="C3881" s="112"/>
      <c r="D3881" s="109"/>
      <c r="E3881" s="9" t="s">
        <v>44</v>
      </c>
      <c r="F3881" s="12"/>
      <c r="G3881" s="8">
        <v>50</v>
      </c>
      <c r="H3881" s="16">
        <v>2</v>
      </c>
      <c r="I3881" s="1">
        <v>30</v>
      </c>
      <c r="J3881" s="1">
        <v>47</v>
      </c>
      <c r="K3881" s="1">
        <v>44</v>
      </c>
      <c r="L3881" s="1">
        <v>40</v>
      </c>
      <c r="M3881" s="1">
        <v>5</v>
      </c>
      <c r="N3881" s="1">
        <v>41</v>
      </c>
      <c r="O3881" s="1">
        <v>21</v>
      </c>
      <c r="P3881" s="1">
        <v>14</v>
      </c>
      <c r="Q3881" s="1">
        <v>17</v>
      </c>
      <c r="R3881" s="1">
        <v>1</v>
      </c>
      <c r="S3881" s="18">
        <v>0</v>
      </c>
    </row>
    <row r="3882" spans="3:19" ht="25.2" x14ac:dyDescent="0.25">
      <c r="C3882" s="112"/>
      <c r="D3882" s="109"/>
      <c r="E3882" s="9" t="s">
        <v>45</v>
      </c>
      <c r="F3882" s="12"/>
      <c r="G3882" s="8">
        <v>53</v>
      </c>
      <c r="H3882" s="16">
        <v>4</v>
      </c>
      <c r="I3882" s="1">
        <v>28</v>
      </c>
      <c r="J3882" s="1">
        <v>42</v>
      </c>
      <c r="K3882" s="1">
        <v>37</v>
      </c>
      <c r="L3882" s="1">
        <v>32</v>
      </c>
      <c r="M3882" s="1">
        <v>5</v>
      </c>
      <c r="N3882" s="1">
        <v>38</v>
      </c>
      <c r="O3882" s="1">
        <v>18</v>
      </c>
      <c r="P3882" s="1">
        <v>5</v>
      </c>
      <c r="Q3882" s="1">
        <v>12</v>
      </c>
      <c r="R3882" s="1">
        <v>3</v>
      </c>
      <c r="S3882" s="18">
        <v>0</v>
      </c>
    </row>
    <row r="3883" spans="3:19" x14ac:dyDescent="0.25">
      <c r="C3883" s="112"/>
      <c r="D3883" s="109"/>
      <c r="E3883" s="9" t="s">
        <v>38</v>
      </c>
      <c r="F3883" s="12"/>
      <c r="G3883" s="13">
        <v>37</v>
      </c>
      <c r="H3883" s="24">
        <v>1</v>
      </c>
      <c r="I3883" s="3">
        <v>20</v>
      </c>
      <c r="J3883" s="3">
        <v>28</v>
      </c>
      <c r="K3883" s="3">
        <v>25</v>
      </c>
      <c r="L3883" s="3">
        <v>23</v>
      </c>
      <c r="M3883" s="3">
        <v>4</v>
      </c>
      <c r="N3883" s="3">
        <v>22</v>
      </c>
      <c r="O3883" s="3">
        <v>9</v>
      </c>
      <c r="P3883" s="3">
        <v>5</v>
      </c>
      <c r="Q3883" s="3">
        <v>9</v>
      </c>
      <c r="R3883" s="3">
        <v>1</v>
      </c>
      <c r="S3883" s="26">
        <v>0</v>
      </c>
    </row>
    <row r="3884" spans="3:19" ht="25.2" x14ac:dyDescent="0.25">
      <c r="C3884" s="112"/>
      <c r="D3884" s="108" t="s">
        <v>22</v>
      </c>
      <c r="E3884" s="10" t="s">
        <v>40</v>
      </c>
      <c r="F3884" s="11"/>
      <c r="G3884" s="14">
        <v>118</v>
      </c>
      <c r="H3884" s="25">
        <v>2</v>
      </c>
      <c r="I3884" s="4">
        <v>82</v>
      </c>
      <c r="J3884" s="4">
        <v>104</v>
      </c>
      <c r="K3884" s="4">
        <v>84</v>
      </c>
      <c r="L3884" s="4">
        <v>61</v>
      </c>
      <c r="M3884" s="4">
        <v>18</v>
      </c>
      <c r="N3884" s="4">
        <v>70</v>
      </c>
      <c r="O3884" s="4">
        <v>42</v>
      </c>
      <c r="P3884" s="4">
        <v>17</v>
      </c>
      <c r="Q3884" s="4">
        <v>14</v>
      </c>
      <c r="R3884" s="4">
        <v>2</v>
      </c>
      <c r="S3884" s="27">
        <v>0</v>
      </c>
    </row>
    <row r="3885" spans="3:19" ht="25.2" x14ac:dyDescent="0.25">
      <c r="C3885" s="112"/>
      <c r="D3885" s="109"/>
      <c r="E3885" s="9" t="s">
        <v>41</v>
      </c>
      <c r="F3885" s="12"/>
      <c r="G3885" s="8">
        <v>351</v>
      </c>
      <c r="H3885" s="16">
        <v>17</v>
      </c>
      <c r="I3885" s="1">
        <v>253</v>
      </c>
      <c r="J3885" s="1">
        <v>315</v>
      </c>
      <c r="K3885" s="1">
        <v>285</v>
      </c>
      <c r="L3885" s="1">
        <v>210</v>
      </c>
      <c r="M3885" s="1">
        <v>79</v>
      </c>
      <c r="N3885" s="1">
        <v>263</v>
      </c>
      <c r="O3885" s="1">
        <v>130</v>
      </c>
      <c r="P3885" s="1">
        <v>68</v>
      </c>
      <c r="Q3885" s="1">
        <v>73</v>
      </c>
      <c r="R3885" s="1">
        <v>3</v>
      </c>
      <c r="S3885" s="18">
        <v>1</v>
      </c>
    </row>
    <row r="3886" spans="3:19" x14ac:dyDescent="0.25">
      <c r="C3886" s="112"/>
      <c r="D3886" s="109"/>
      <c r="E3886" s="9" t="s">
        <v>42</v>
      </c>
      <c r="F3886" s="12"/>
      <c r="G3886" s="13">
        <v>9</v>
      </c>
      <c r="H3886" s="24">
        <v>0</v>
      </c>
      <c r="I3886" s="3">
        <v>4</v>
      </c>
      <c r="J3886" s="3">
        <v>9</v>
      </c>
      <c r="K3886" s="3">
        <v>7</v>
      </c>
      <c r="L3886" s="3">
        <v>6</v>
      </c>
      <c r="M3886" s="3">
        <v>3</v>
      </c>
      <c r="N3886" s="3">
        <v>5</v>
      </c>
      <c r="O3886" s="3">
        <v>2</v>
      </c>
      <c r="P3886" s="3">
        <v>2</v>
      </c>
      <c r="Q3886" s="3">
        <v>2</v>
      </c>
      <c r="R3886" s="3">
        <v>0</v>
      </c>
      <c r="S3886" s="26">
        <v>0</v>
      </c>
    </row>
    <row r="3887" spans="3:19" x14ac:dyDescent="0.25">
      <c r="C3887" s="112"/>
      <c r="D3887" s="109"/>
      <c r="E3887" s="9" t="s">
        <v>43</v>
      </c>
      <c r="F3887" s="12"/>
      <c r="G3887" s="8">
        <v>64</v>
      </c>
      <c r="H3887" s="16">
        <v>3</v>
      </c>
      <c r="I3887" s="1">
        <v>46</v>
      </c>
      <c r="J3887" s="1">
        <v>58</v>
      </c>
      <c r="K3887" s="1">
        <v>54</v>
      </c>
      <c r="L3887" s="1">
        <v>42</v>
      </c>
      <c r="M3887" s="1">
        <v>11</v>
      </c>
      <c r="N3887" s="1">
        <v>46</v>
      </c>
      <c r="O3887" s="1">
        <v>24</v>
      </c>
      <c r="P3887" s="1">
        <v>10</v>
      </c>
      <c r="Q3887" s="1">
        <v>18</v>
      </c>
      <c r="R3887" s="1">
        <v>0</v>
      </c>
      <c r="S3887" s="18">
        <v>0</v>
      </c>
    </row>
    <row r="3888" spans="3:19" x14ac:dyDescent="0.25">
      <c r="C3888" s="112"/>
      <c r="D3888" s="109"/>
      <c r="E3888" s="9" t="s">
        <v>44</v>
      </c>
      <c r="F3888" s="12"/>
      <c r="G3888" s="13">
        <v>19</v>
      </c>
      <c r="H3888" s="24">
        <v>1</v>
      </c>
      <c r="I3888" s="3">
        <v>15</v>
      </c>
      <c r="J3888" s="3">
        <v>18</v>
      </c>
      <c r="K3888" s="3">
        <v>18</v>
      </c>
      <c r="L3888" s="3">
        <v>16</v>
      </c>
      <c r="M3888" s="3">
        <v>1</v>
      </c>
      <c r="N3888" s="3">
        <v>18</v>
      </c>
      <c r="O3888" s="3">
        <v>11</v>
      </c>
      <c r="P3888" s="3">
        <v>5</v>
      </c>
      <c r="Q3888" s="3">
        <v>7</v>
      </c>
      <c r="R3888" s="3">
        <v>0</v>
      </c>
      <c r="S3888" s="26">
        <v>0</v>
      </c>
    </row>
    <row r="3889" spans="3:19" ht="25.2" x14ac:dyDescent="0.25">
      <c r="C3889" s="112"/>
      <c r="D3889" s="109"/>
      <c r="E3889" s="9" t="s">
        <v>45</v>
      </c>
      <c r="F3889" s="12"/>
      <c r="G3889" s="13">
        <v>30</v>
      </c>
      <c r="H3889" s="24">
        <v>2</v>
      </c>
      <c r="I3889" s="3">
        <v>14</v>
      </c>
      <c r="J3889" s="3">
        <v>20</v>
      </c>
      <c r="K3889" s="3">
        <v>20</v>
      </c>
      <c r="L3889" s="3">
        <v>18</v>
      </c>
      <c r="M3889" s="3">
        <v>2</v>
      </c>
      <c r="N3889" s="3">
        <v>21</v>
      </c>
      <c r="O3889" s="3">
        <v>10</v>
      </c>
      <c r="P3889" s="3">
        <v>3</v>
      </c>
      <c r="Q3889" s="3">
        <v>5</v>
      </c>
      <c r="R3889" s="3">
        <v>3</v>
      </c>
      <c r="S3889" s="26">
        <v>0</v>
      </c>
    </row>
    <row r="3890" spans="3:19" x14ac:dyDescent="0.25">
      <c r="C3890" s="112"/>
      <c r="D3890" s="109"/>
      <c r="E3890" s="9" t="s">
        <v>38</v>
      </c>
      <c r="F3890" s="12"/>
      <c r="G3890" s="13">
        <v>23</v>
      </c>
      <c r="H3890" s="24">
        <v>1</v>
      </c>
      <c r="I3890" s="3">
        <v>15</v>
      </c>
      <c r="J3890" s="3">
        <v>16</v>
      </c>
      <c r="K3890" s="3">
        <v>16</v>
      </c>
      <c r="L3890" s="3">
        <v>13</v>
      </c>
      <c r="M3890" s="3">
        <v>2</v>
      </c>
      <c r="N3890" s="3">
        <v>14</v>
      </c>
      <c r="O3890" s="3">
        <v>7</v>
      </c>
      <c r="P3890" s="3">
        <v>3</v>
      </c>
      <c r="Q3890" s="3">
        <v>6</v>
      </c>
      <c r="R3890" s="3">
        <v>1</v>
      </c>
      <c r="S3890" s="26">
        <v>0</v>
      </c>
    </row>
    <row r="3891" spans="3:19" ht="25.2" x14ac:dyDescent="0.25">
      <c r="C3891" s="112"/>
      <c r="D3891" s="108" t="s">
        <v>23</v>
      </c>
      <c r="E3891" s="10" t="s">
        <v>40</v>
      </c>
      <c r="F3891" s="11"/>
      <c r="G3891" s="14">
        <v>202</v>
      </c>
      <c r="H3891" s="25">
        <v>3</v>
      </c>
      <c r="I3891" s="4">
        <v>134</v>
      </c>
      <c r="J3891" s="4">
        <v>186</v>
      </c>
      <c r="K3891" s="4">
        <v>160</v>
      </c>
      <c r="L3891" s="4">
        <v>126</v>
      </c>
      <c r="M3891" s="4">
        <v>36</v>
      </c>
      <c r="N3891" s="4">
        <v>140</v>
      </c>
      <c r="O3891" s="4">
        <v>60</v>
      </c>
      <c r="P3891" s="4">
        <v>43</v>
      </c>
      <c r="Q3891" s="4">
        <v>78</v>
      </c>
      <c r="R3891" s="4">
        <v>4</v>
      </c>
      <c r="S3891" s="27">
        <v>0</v>
      </c>
    </row>
    <row r="3892" spans="3:19" ht="25.2" x14ac:dyDescent="0.25">
      <c r="C3892" s="112"/>
      <c r="D3892" s="109"/>
      <c r="E3892" s="9" t="s">
        <v>41</v>
      </c>
      <c r="F3892" s="12"/>
      <c r="G3892" s="8">
        <v>253</v>
      </c>
      <c r="H3892" s="16">
        <v>6</v>
      </c>
      <c r="I3892" s="1">
        <v>180</v>
      </c>
      <c r="J3892" s="1">
        <v>241</v>
      </c>
      <c r="K3892" s="1">
        <v>228</v>
      </c>
      <c r="L3892" s="1">
        <v>185</v>
      </c>
      <c r="M3892" s="1">
        <v>58</v>
      </c>
      <c r="N3892" s="1">
        <v>208</v>
      </c>
      <c r="O3892" s="1">
        <v>88</v>
      </c>
      <c r="P3892" s="1">
        <v>64</v>
      </c>
      <c r="Q3892" s="1">
        <v>80</v>
      </c>
      <c r="R3892" s="1">
        <v>0</v>
      </c>
      <c r="S3892" s="18">
        <v>1</v>
      </c>
    </row>
    <row r="3893" spans="3:19" x14ac:dyDescent="0.25">
      <c r="C3893" s="112"/>
      <c r="D3893" s="109"/>
      <c r="E3893" s="9" t="s">
        <v>42</v>
      </c>
      <c r="F3893" s="12"/>
      <c r="G3893" s="13">
        <v>11</v>
      </c>
      <c r="H3893" s="24">
        <v>0</v>
      </c>
      <c r="I3893" s="3">
        <v>6</v>
      </c>
      <c r="J3893" s="3">
        <v>10</v>
      </c>
      <c r="K3893" s="3">
        <v>7</v>
      </c>
      <c r="L3893" s="3">
        <v>5</v>
      </c>
      <c r="M3893" s="3">
        <v>2</v>
      </c>
      <c r="N3893" s="3">
        <v>7</v>
      </c>
      <c r="O3893" s="3">
        <v>1</v>
      </c>
      <c r="P3893" s="3">
        <v>3</v>
      </c>
      <c r="Q3893" s="3">
        <v>5</v>
      </c>
      <c r="R3893" s="3">
        <v>0</v>
      </c>
      <c r="S3893" s="26">
        <v>0</v>
      </c>
    </row>
    <row r="3894" spans="3:19" x14ac:dyDescent="0.25">
      <c r="C3894" s="112"/>
      <c r="D3894" s="109"/>
      <c r="E3894" s="9" t="s">
        <v>43</v>
      </c>
      <c r="F3894" s="12"/>
      <c r="G3894" s="8">
        <v>98</v>
      </c>
      <c r="H3894" s="16">
        <v>6</v>
      </c>
      <c r="I3894" s="1">
        <v>56</v>
      </c>
      <c r="J3894" s="1">
        <v>90</v>
      </c>
      <c r="K3894" s="1">
        <v>83</v>
      </c>
      <c r="L3894" s="1">
        <v>69</v>
      </c>
      <c r="M3894" s="1">
        <v>18</v>
      </c>
      <c r="N3894" s="1">
        <v>74</v>
      </c>
      <c r="O3894" s="1">
        <v>31</v>
      </c>
      <c r="P3894" s="1">
        <v>24</v>
      </c>
      <c r="Q3894" s="1">
        <v>33</v>
      </c>
      <c r="R3894" s="1">
        <v>1</v>
      </c>
      <c r="S3894" s="18">
        <v>0</v>
      </c>
    </row>
    <row r="3895" spans="3:19" x14ac:dyDescent="0.25">
      <c r="C3895" s="112"/>
      <c r="D3895" s="109"/>
      <c r="E3895" s="9" t="s">
        <v>44</v>
      </c>
      <c r="F3895" s="12"/>
      <c r="G3895" s="13">
        <v>31</v>
      </c>
      <c r="H3895" s="24">
        <v>1</v>
      </c>
      <c r="I3895" s="3">
        <v>15</v>
      </c>
      <c r="J3895" s="3">
        <v>29</v>
      </c>
      <c r="K3895" s="3">
        <v>26</v>
      </c>
      <c r="L3895" s="3">
        <v>24</v>
      </c>
      <c r="M3895" s="3">
        <v>4</v>
      </c>
      <c r="N3895" s="3">
        <v>23</v>
      </c>
      <c r="O3895" s="3">
        <v>10</v>
      </c>
      <c r="P3895" s="3">
        <v>9</v>
      </c>
      <c r="Q3895" s="3">
        <v>10</v>
      </c>
      <c r="R3895" s="3">
        <v>1</v>
      </c>
      <c r="S3895" s="26">
        <v>0</v>
      </c>
    </row>
    <row r="3896" spans="3:19" ht="25.2" x14ac:dyDescent="0.25">
      <c r="C3896" s="112"/>
      <c r="D3896" s="109"/>
      <c r="E3896" s="9" t="s">
        <v>45</v>
      </c>
      <c r="F3896" s="12"/>
      <c r="G3896" s="13">
        <v>23</v>
      </c>
      <c r="H3896" s="24">
        <v>2</v>
      </c>
      <c r="I3896" s="3">
        <v>14</v>
      </c>
      <c r="J3896" s="3">
        <v>22</v>
      </c>
      <c r="K3896" s="3">
        <v>17</v>
      </c>
      <c r="L3896" s="3">
        <v>14</v>
      </c>
      <c r="M3896" s="3">
        <v>3</v>
      </c>
      <c r="N3896" s="3">
        <v>17</v>
      </c>
      <c r="O3896" s="3">
        <v>8</v>
      </c>
      <c r="P3896" s="3">
        <v>2</v>
      </c>
      <c r="Q3896" s="3">
        <v>7</v>
      </c>
      <c r="R3896" s="3">
        <v>0</v>
      </c>
      <c r="S3896" s="26">
        <v>0</v>
      </c>
    </row>
    <row r="3897" spans="3:19" x14ac:dyDescent="0.25">
      <c r="C3897" s="112"/>
      <c r="D3897" s="109"/>
      <c r="E3897" s="9" t="s">
        <v>38</v>
      </c>
      <c r="F3897" s="12"/>
      <c r="G3897" s="13">
        <v>14</v>
      </c>
      <c r="H3897" s="24">
        <v>0</v>
      </c>
      <c r="I3897" s="3">
        <v>5</v>
      </c>
      <c r="J3897" s="3">
        <v>12</v>
      </c>
      <c r="K3897" s="3">
        <v>9</v>
      </c>
      <c r="L3897" s="3">
        <v>10</v>
      </c>
      <c r="M3897" s="3">
        <v>2</v>
      </c>
      <c r="N3897" s="3">
        <v>8</v>
      </c>
      <c r="O3897" s="3">
        <v>2</v>
      </c>
      <c r="P3897" s="3">
        <v>2</v>
      </c>
      <c r="Q3897" s="3">
        <v>3</v>
      </c>
      <c r="R3897" s="3">
        <v>0</v>
      </c>
      <c r="S3897" s="26">
        <v>0</v>
      </c>
    </row>
    <row r="3898" spans="3:19" x14ac:dyDescent="0.25">
      <c r="C3898" s="108" t="s">
        <v>46</v>
      </c>
      <c r="D3898" s="106" t="s">
        <v>21</v>
      </c>
      <c r="E3898" s="10" t="s">
        <v>47</v>
      </c>
      <c r="F3898" s="11"/>
      <c r="G3898" s="14">
        <v>815</v>
      </c>
      <c r="H3898" s="25">
        <v>28</v>
      </c>
      <c r="I3898" s="4">
        <v>566</v>
      </c>
      <c r="J3898" s="4">
        <v>734</v>
      </c>
      <c r="K3898" s="4">
        <v>669</v>
      </c>
      <c r="L3898" s="4">
        <v>512</v>
      </c>
      <c r="M3898" s="4">
        <v>166</v>
      </c>
      <c r="N3898" s="4">
        <v>610</v>
      </c>
      <c r="O3898" s="4">
        <v>266</v>
      </c>
      <c r="P3898" s="4">
        <v>158</v>
      </c>
      <c r="Q3898" s="4">
        <v>207</v>
      </c>
      <c r="R3898" s="4">
        <v>12</v>
      </c>
      <c r="S3898" s="27">
        <v>2</v>
      </c>
    </row>
    <row r="3899" spans="3:19" ht="25.2" x14ac:dyDescent="0.25">
      <c r="C3899" s="112"/>
      <c r="D3899" s="107"/>
      <c r="E3899" s="9" t="s">
        <v>48</v>
      </c>
      <c r="F3899" s="12"/>
      <c r="G3899" s="8">
        <v>86</v>
      </c>
      <c r="H3899" s="16">
        <v>4</v>
      </c>
      <c r="I3899" s="1">
        <v>66</v>
      </c>
      <c r="J3899" s="1">
        <v>79</v>
      </c>
      <c r="K3899" s="1">
        <v>72</v>
      </c>
      <c r="L3899" s="1">
        <v>59</v>
      </c>
      <c r="M3899" s="1">
        <v>20</v>
      </c>
      <c r="N3899" s="1">
        <v>65</v>
      </c>
      <c r="O3899" s="1">
        <v>41</v>
      </c>
      <c r="P3899" s="1">
        <v>26</v>
      </c>
      <c r="Q3899" s="1">
        <v>27</v>
      </c>
      <c r="R3899" s="1">
        <v>0</v>
      </c>
      <c r="S3899" s="18">
        <v>0</v>
      </c>
    </row>
    <row r="3900" spans="3:19" x14ac:dyDescent="0.25">
      <c r="C3900" s="112"/>
      <c r="D3900" s="107"/>
      <c r="E3900" s="9" t="s">
        <v>49</v>
      </c>
      <c r="F3900" s="12"/>
      <c r="G3900" s="13">
        <v>46</v>
      </c>
      <c r="H3900" s="24">
        <v>1</v>
      </c>
      <c r="I3900" s="3">
        <v>26</v>
      </c>
      <c r="J3900" s="3">
        <v>41</v>
      </c>
      <c r="K3900" s="3">
        <v>34</v>
      </c>
      <c r="L3900" s="3">
        <v>32</v>
      </c>
      <c r="M3900" s="3">
        <v>7</v>
      </c>
      <c r="N3900" s="3">
        <v>27</v>
      </c>
      <c r="O3900" s="3">
        <v>16</v>
      </c>
      <c r="P3900" s="3">
        <v>10</v>
      </c>
      <c r="Q3900" s="3">
        <v>17</v>
      </c>
      <c r="R3900" s="3">
        <v>0</v>
      </c>
      <c r="S3900" s="26">
        <v>0</v>
      </c>
    </row>
    <row r="3901" spans="3:19" ht="25.2" x14ac:dyDescent="0.25">
      <c r="C3901" s="112"/>
      <c r="D3901" s="107"/>
      <c r="E3901" s="9" t="s">
        <v>50</v>
      </c>
      <c r="F3901" s="12"/>
      <c r="G3901" s="8">
        <v>95</v>
      </c>
      <c r="H3901" s="16">
        <v>4</v>
      </c>
      <c r="I3901" s="1">
        <v>58</v>
      </c>
      <c r="J3901" s="1">
        <v>85</v>
      </c>
      <c r="K3901" s="1">
        <v>70</v>
      </c>
      <c r="L3901" s="1">
        <v>57</v>
      </c>
      <c r="M3901" s="1">
        <v>14</v>
      </c>
      <c r="N3901" s="1">
        <v>67</v>
      </c>
      <c r="O3901" s="1">
        <v>35</v>
      </c>
      <c r="P3901" s="1">
        <v>15</v>
      </c>
      <c r="Q3901" s="1">
        <v>29</v>
      </c>
      <c r="R3901" s="1">
        <v>2</v>
      </c>
      <c r="S3901" s="18">
        <v>0</v>
      </c>
    </row>
    <row r="3902" spans="3:19" ht="25.2" x14ac:dyDescent="0.25">
      <c r="C3902" s="112"/>
      <c r="D3902" s="107"/>
      <c r="E3902" s="9" t="s">
        <v>51</v>
      </c>
      <c r="F3902" s="12"/>
      <c r="G3902" s="13">
        <v>30</v>
      </c>
      <c r="H3902" s="24">
        <v>1</v>
      </c>
      <c r="I3902" s="3">
        <v>13</v>
      </c>
      <c r="J3902" s="3">
        <v>26</v>
      </c>
      <c r="K3902" s="3">
        <v>22</v>
      </c>
      <c r="L3902" s="3">
        <v>17</v>
      </c>
      <c r="M3902" s="3">
        <v>3</v>
      </c>
      <c r="N3902" s="3">
        <v>15</v>
      </c>
      <c r="O3902" s="3">
        <v>6</v>
      </c>
      <c r="P3902" s="3">
        <v>7</v>
      </c>
      <c r="Q3902" s="3">
        <v>7</v>
      </c>
      <c r="R3902" s="3">
        <v>0</v>
      </c>
      <c r="S3902" s="26">
        <v>0</v>
      </c>
    </row>
    <row r="3903" spans="3:19" x14ac:dyDescent="0.25">
      <c r="C3903" s="112"/>
      <c r="D3903" s="107"/>
      <c r="E3903" s="9" t="s">
        <v>52</v>
      </c>
      <c r="F3903" s="12"/>
      <c r="G3903" s="13">
        <v>8</v>
      </c>
      <c r="H3903" s="24">
        <v>1</v>
      </c>
      <c r="I3903" s="3">
        <v>7</v>
      </c>
      <c r="J3903" s="3">
        <v>8</v>
      </c>
      <c r="K3903" s="3">
        <v>5</v>
      </c>
      <c r="L3903" s="3">
        <v>5</v>
      </c>
      <c r="M3903" s="3">
        <v>1</v>
      </c>
      <c r="N3903" s="3">
        <v>4</v>
      </c>
      <c r="O3903" s="3">
        <v>3</v>
      </c>
      <c r="P3903" s="3">
        <v>1</v>
      </c>
      <c r="Q3903" s="3">
        <v>1</v>
      </c>
      <c r="R3903" s="3">
        <v>0</v>
      </c>
      <c r="S3903" s="26">
        <v>0</v>
      </c>
    </row>
    <row r="3904" spans="3:19" x14ac:dyDescent="0.25">
      <c r="C3904" s="112"/>
      <c r="D3904" s="107"/>
      <c r="E3904" s="9" t="s">
        <v>53</v>
      </c>
      <c r="F3904" s="12"/>
      <c r="G3904" s="13">
        <v>23</v>
      </c>
      <c r="H3904" s="24">
        <v>1</v>
      </c>
      <c r="I3904" s="3">
        <v>10</v>
      </c>
      <c r="J3904" s="3">
        <v>21</v>
      </c>
      <c r="K3904" s="3">
        <v>15</v>
      </c>
      <c r="L3904" s="3">
        <v>13</v>
      </c>
      <c r="M3904" s="3">
        <v>5</v>
      </c>
      <c r="N3904" s="3">
        <v>13</v>
      </c>
      <c r="O3904" s="3">
        <v>6</v>
      </c>
      <c r="P3904" s="3">
        <v>6</v>
      </c>
      <c r="Q3904" s="3">
        <v>4</v>
      </c>
      <c r="R3904" s="3">
        <v>1</v>
      </c>
      <c r="S3904" s="26">
        <v>0</v>
      </c>
    </row>
    <row r="3905" spans="2:19" x14ac:dyDescent="0.25">
      <c r="C3905" s="112"/>
      <c r="D3905" s="107"/>
      <c r="E3905" s="9" t="s">
        <v>38</v>
      </c>
      <c r="F3905" s="12"/>
      <c r="G3905" s="13">
        <v>1</v>
      </c>
      <c r="H3905" s="24">
        <v>0</v>
      </c>
      <c r="I3905" s="3">
        <v>1</v>
      </c>
      <c r="J3905" s="3">
        <v>0</v>
      </c>
      <c r="K3905" s="3">
        <v>1</v>
      </c>
      <c r="L3905" s="3">
        <v>0</v>
      </c>
      <c r="M3905" s="3">
        <v>0</v>
      </c>
      <c r="N3905" s="3">
        <v>1</v>
      </c>
      <c r="O3905" s="3">
        <v>0</v>
      </c>
      <c r="P3905" s="3">
        <v>0</v>
      </c>
      <c r="Q3905" s="3">
        <v>0</v>
      </c>
      <c r="R3905" s="3">
        <v>0</v>
      </c>
      <c r="S3905" s="26">
        <v>0</v>
      </c>
    </row>
    <row r="3906" spans="2:19" x14ac:dyDescent="0.25">
      <c r="C3906" s="112"/>
      <c r="D3906" s="107"/>
      <c r="E3906" s="9" t="s">
        <v>54</v>
      </c>
      <c r="F3906" s="12"/>
      <c r="G3906" s="8">
        <v>901</v>
      </c>
      <c r="H3906" s="16">
        <v>32</v>
      </c>
      <c r="I3906" s="1">
        <v>632</v>
      </c>
      <c r="J3906" s="1">
        <v>813</v>
      </c>
      <c r="K3906" s="1">
        <v>741</v>
      </c>
      <c r="L3906" s="1">
        <v>571</v>
      </c>
      <c r="M3906" s="1">
        <v>186</v>
      </c>
      <c r="N3906" s="1">
        <v>675</v>
      </c>
      <c r="O3906" s="1">
        <v>307</v>
      </c>
      <c r="P3906" s="1">
        <v>184</v>
      </c>
      <c r="Q3906" s="1">
        <v>234</v>
      </c>
      <c r="R3906" s="1">
        <v>12</v>
      </c>
      <c r="S3906" s="18">
        <v>2</v>
      </c>
    </row>
    <row r="3907" spans="2:19" x14ac:dyDescent="0.25">
      <c r="C3907" s="112"/>
      <c r="D3907" s="107"/>
      <c r="E3907" s="9" t="s">
        <v>55</v>
      </c>
      <c r="F3907" s="12"/>
      <c r="G3907" s="8">
        <v>171</v>
      </c>
      <c r="H3907" s="16">
        <v>6</v>
      </c>
      <c r="I3907" s="1">
        <v>97</v>
      </c>
      <c r="J3907" s="1">
        <v>152</v>
      </c>
      <c r="K3907" s="1">
        <v>126</v>
      </c>
      <c r="L3907" s="1">
        <v>106</v>
      </c>
      <c r="M3907" s="1">
        <v>24</v>
      </c>
      <c r="N3907" s="1">
        <v>109</v>
      </c>
      <c r="O3907" s="1">
        <v>57</v>
      </c>
      <c r="P3907" s="1">
        <v>32</v>
      </c>
      <c r="Q3907" s="1">
        <v>53</v>
      </c>
      <c r="R3907" s="1">
        <v>2</v>
      </c>
      <c r="S3907" s="18">
        <v>0</v>
      </c>
    </row>
    <row r="3908" spans="2:19" x14ac:dyDescent="0.25">
      <c r="C3908" s="108" t="s">
        <v>56</v>
      </c>
      <c r="D3908" s="106" t="s">
        <v>21</v>
      </c>
      <c r="E3908" s="10" t="s">
        <v>57</v>
      </c>
      <c r="F3908" s="11"/>
      <c r="G3908" s="14">
        <v>465</v>
      </c>
      <c r="H3908" s="25">
        <v>18</v>
      </c>
      <c r="I3908" s="4">
        <v>340</v>
      </c>
      <c r="J3908" s="4">
        <v>413</v>
      </c>
      <c r="K3908" s="4">
        <v>370</v>
      </c>
      <c r="L3908" s="4">
        <v>264</v>
      </c>
      <c r="M3908" s="4">
        <v>98</v>
      </c>
      <c r="N3908" s="4">
        <v>353</v>
      </c>
      <c r="O3908" s="4">
        <v>177</v>
      </c>
      <c r="P3908" s="4">
        <v>102</v>
      </c>
      <c r="Q3908" s="4">
        <v>116</v>
      </c>
      <c r="R3908" s="4">
        <v>5</v>
      </c>
      <c r="S3908" s="27">
        <v>0</v>
      </c>
    </row>
    <row r="3909" spans="2:19" x14ac:dyDescent="0.25">
      <c r="C3909" s="112"/>
      <c r="D3909" s="107"/>
      <c r="E3909" s="9" t="s">
        <v>58</v>
      </c>
      <c r="F3909" s="12"/>
      <c r="G3909" s="8">
        <v>396</v>
      </c>
      <c r="H3909" s="16">
        <v>14</v>
      </c>
      <c r="I3909" s="1">
        <v>256</v>
      </c>
      <c r="J3909" s="1">
        <v>359</v>
      </c>
      <c r="K3909" s="1">
        <v>327</v>
      </c>
      <c r="L3909" s="1">
        <v>275</v>
      </c>
      <c r="M3909" s="1">
        <v>74</v>
      </c>
      <c r="N3909" s="1">
        <v>282</v>
      </c>
      <c r="O3909" s="1">
        <v>128</v>
      </c>
      <c r="P3909" s="1">
        <v>82</v>
      </c>
      <c r="Q3909" s="1">
        <v>112</v>
      </c>
      <c r="R3909" s="1">
        <v>7</v>
      </c>
      <c r="S3909" s="18">
        <v>2</v>
      </c>
    </row>
    <row r="3910" spans="2:19" x14ac:dyDescent="0.25">
      <c r="C3910" s="112"/>
      <c r="D3910" s="107"/>
      <c r="E3910" s="9" t="s">
        <v>59</v>
      </c>
      <c r="F3910" s="12"/>
      <c r="G3910" s="8">
        <v>90</v>
      </c>
      <c r="H3910" s="16">
        <v>1</v>
      </c>
      <c r="I3910" s="1">
        <v>56</v>
      </c>
      <c r="J3910" s="1">
        <v>83</v>
      </c>
      <c r="K3910" s="1">
        <v>74</v>
      </c>
      <c r="L3910" s="1">
        <v>60</v>
      </c>
      <c r="M3910" s="1">
        <v>21</v>
      </c>
      <c r="N3910" s="1">
        <v>64</v>
      </c>
      <c r="O3910" s="1">
        <v>28</v>
      </c>
      <c r="P3910" s="1">
        <v>16</v>
      </c>
      <c r="Q3910" s="1">
        <v>25</v>
      </c>
      <c r="R3910" s="1">
        <v>2</v>
      </c>
      <c r="S3910" s="18">
        <v>0</v>
      </c>
    </row>
    <row r="3911" spans="2:19" x14ac:dyDescent="0.25">
      <c r="C3911" s="112"/>
      <c r="D3911" s="107"/>
      <c r="E3911" s="9" t="s">
        <v>60</v>
      </c>
      <c r="F3911" s="12"/>
      <c r="G3911" s="8">
        <v>153</v>
      </c>
      <c r="H3911" s="16">
        <v>7</v>
      </c>
      <c r="I3911" s="1">
        <v>95</v>
      </c>
      <c r="J3911" s="1">
        <v>139</v>
      </c>
      <c r="K3911" s="1">
        <v>117</v>
      </c>
      <c r="L3911" s="1">
        <v>96</v>
      </c>
      <c r="M3911" s="1">
        <v>23</v>
      </c>
      <c r="N3911" s="1">
        <v>103</v>
      </c>
      <c r="O3911" s="1">
        <v>40</v>
      </c>
      <c r="P3911" s="1">
        <v>23</v>
      </c>
      <c r="Q3911" s="1">
        <v>39</v>
      </c>
      <c r="R3911" s="1">
        <v>1</v>
      </c>
      <c r="S3911" s="18">
        <v>0</v>
      </c>
    </row>
    <row r="3912" spans="2:19" x14ac:dyDescent="0.25">
      <c r="C3912" s="108" t="s">
        <v>61</v>
      </c>
      <c r="D3912" s="106" t="s">
        <v>21</v>
      </c>
      <c r="E3912" s="10" t="s">
        <v>62</v>
      </c>
      <c r="F3912" s="11"/>
      <c r="G3912" s="14">
        <v>205</v>
      </c>
      <c r="H3912" s="25">
        <v>8</v>
      </c>
      <c r="I3912" s="4">
        <v>141</v>
      </c>
      <c r="J3912" s="4">
        <v>182</v>
      </c>
      <c r="K3912" s="4">
        <v>169</v>
      </c>
      <c r="L3912" s="4">
        <v>126</v>
      </c>
      <c r="M3912" s="4">
        <v>35</v>
      </c>
      <c r="N3912" s="4">
        <v>137</v>
      </c>
      <c r="O3912" s="4">
        <v>79</v>
      </c>
      <c r="P3912" s="4">
        <v>34</v>
      </c>
      <c r="Q3912" s="4">
        <v>52</v>
      </c>
      <c r="R3912" s="4">
        <v>1</v>
      </c>
      <c r="S3912" s="27">
        <v>0</v>
      </c>
    </row>
    <row r="3913" spans="2:19" x14ac:dyDescent="0.25">
      <c r="C3913" s="109"/>
      <c r="D3913" s="107"/>
      <c r="E3913" s="9" t="s">
        <v>63</v>
      </c>
      <c r="F3913" s="12"/>
      <c r="G3913" s="8">
        <v>256</v>
      </c>
      <c r="H3913" s="16">
        <v>9</v>
      </c>
      <c r="I3913" s="1">
        <v>178</v>
      </c>
      <c r="J3913" s="1">
        <v>235</v>
      </c>
      <c r="K3913" s="1">
        <v>203</v>
      </c>
      <c r="L3913" s="1">
        <v>166</v>
      </c>
      <c r="M3913" s="1">
        <v>52</v>
      </c>
      <c r="N3913" s="1">
        <v>185</v>
      </c>
      <c r="O3913" s="1">
        <v>81</v>
      </c>
      <c r="P3913" s="1">
        <v>56</v>
      </c>
      <c r="Q3913" s="1">
        <v>66</v>
      </c>
      <c r="R3913" s="1">
        <v>4</v>
      </c>
      <c r="S3913" s="18">
        <v>0</v>
      </c>
    </row>
    <row r="3914" spans="2:19" x14ac:dyDescent="0.25">
      <c r="C3914" s="109"/>
      <c r="D3914" s="107"/>
      <c r="E3914" s="9" t="s">
        <v>64</v>
      </c>
      <c r="F3914" s="12"/>
      <c r="G3914" s="8">
        <v>404</v>
      </c>
      <c r="H3914" s="16">
        <v>14</v>
      </c>
      <c r="I3914" s="1">
        <v>257</v>
      </c>
      <c r="J3914" s="1">
        <v>369</v>
      </c>
      <c r="K3914" s="1">
        <v>313</v>
      </c>
      <c r="L3914" s="1">
        <v>264</v>
      </c>
      <c r="M3914" s="1">
        <v>79</v>
      </c>
      <c r="N3914" s="1">
        <v>291</v>
      </c>
      <c r="O3914" s="1">
        <v>127</v>
      </c>
      <c r="P3914" s="1">
        <v>77</v>
      </c>
      <c r="Q3914" s="1">
        <v>107</v>
      </c>
      <c r="R3914" s="1">
        <v>6</v>
      </c>
      <c r="S3914" s="18">
        <v>1</v>
      </c>
    </row>
    <row r="3915" spans="2:19" x14ac:dyDescent="0.25">
      <c r="C3915" s="113"/>
      <c r="D3915" s="110"/>
      <c r="E3915" s="56" t="s">
        <v>65</v>
      </c>
      <c r="F3915" s="48"/>
      <c r="G3915" s="61">
        <v>239</v>
      </c>
      <c r="H3915" s="65">
        <v>9</v>
      </c>
      <c r="I3915" s="35">
        <v>171</v>
      </c>
      <c r="J3915" s="35">
        <v>208</v>
      </c>
      <c r="K3915" s="35">
        <v>203</v>
      </c>
      <c r="L3915" s="35">
        <v>139</v>
      </c>
      <c r="M3915" s="35">
        <v>50</v>
      </c>
      <c r="N3915" s="35">
        <v>189</v>
      </c>
      <c r="O3915" s="35">
        <v>86</v>
      </c>
      <c r="P3915" s="35">
        <v>56</v>
      </c>
      <c r="Q3915" s="35">
        <v>67</v>
      </c>
      <c r="R3915" s="35">
        <v>4</v>
      </c>
      <c r="S3915" s="66">
        <v>1</v>
      </c>
    </row>
    <row r="3917" spans="2:19" x14ac:dyDescent="0.25">
      <c r="B3917" s="54" t="str">
        <f xml:space="preserve"> HYPERLINK("#'目次'!B53", "[47]")</f>
        <v>[47]</v>
      </c>
      <c r="C3917" s="42" t="s">
        <v>583</v>
      </c>
    </row>
    <row r="3918" spans="2:19" x14ac:dyDescent="0.25">
      <c r="C3918" s="42" t="s">
        <v>584</v>
      </c>
    </row>
    <row r="3920" spans="2:19" x14ac:dyDescent="0.25">
      <c r="C3920" s="42" t="s">
        <v>14</v>
      </c>
    </row>
    <row r="3921" spans="3:16" ht="100.8" x14ac:dyDescent="0.25">
      <c r="C3921" s="102"/>
      <c r="D3921" s="103"/>
      <c r="E3921" s="103"/>
      <c r="F3921" s="103"/>
      <c r="G3921" s="53" t="s">
        <v>15</v>
      </c>
      <c r="H3921" s="50" t="s">
        <v>585</v>
      </c>
      <c r="I3921" s="21" t="s">
        <v>586</v>
      </c>
      <c r="J3921" s="21" t="s">
        <v>587</v>
      </c>
      <c r="K3921" s="21" t="s">
        <v>588</v>
      </c>
      <c r="L3921" s="21" t="s">
        <v>589</v>
      </c>
      <c r="M3921" s="21" t="s">
        <v>590</v>
      </c>
      <c r="N3921" s="21" t="s">
        <v>591</v>
      </c>
      <c r="O3921" s="21" t="s">
        <v>53</v>
      </c>
      <c r="P3921" s="57" t="s">
        <v>38</v>
      </c>
    </row>
    <row r="3922" spans="3:16" x14ac:dyDescent="0.25">
      <c r="C3922" s="104"/>
      <c r="D3922" s="105"/>
      <c r="E3922" s="105"/>
      <c r="F3922" s="105"/>
      <c r="G3922" s="47"/>
      <c r="H3922" s="60"/>
      <c r="I3922" s="22"/>
      <c r="J3922" s="22"/>
      <c r="K3922" s="22"/>
      <c r="L3922" s="22"/>
      <c r="M3922" s="22"/>
      <c r="N3922" s="22"/>
      <c r="O3922" s="22"/>
      <c r="P3922" s="55"/>
    </row>
    <row r="3923" spans="3:16" x14ac:dyDescent="0.25">
      <c r="C3923" s="52"/>
      <c r="D3923" s="49"/>
      <c r="E3923" s="46" t="s">
        <v>15</v>
      </c>
      <c r="F3923" s="51"/>
      <c r="G3923" s="88">
        <v>15</v>
      </c>
      <c r="H3923" s="79">
        <v>7</v>
      </c>
      <c r="I3923" s="79">
        <v>3</v>
      </c>
      <c r="J3923" s="79">
        <v>1</v>
      </c>
      <c r="K3923" s="79">
        <v>2</v>
      </c>
      <c r="L3923" s="79">
        <v>1</v>
      </c>
      <c r="M3923" s="79">
        <v>1</v>
      </c>
      <c r="N3923" s="79">
        <v>4</v>
      </c>
      <c r="O3923" s="79">
        <v>4</v>
      </c>
      <c r="P3923" s="90">
        <v>0</v>
      </c>
    </row>
    <row r="3924" spans="3:16" x14ac:dyDescent="0.25">
      <c r="C3924" s="111" t="s">
        <v>20</v>
      </c>
      <c r="D3924" s="106" t="s">
        <v>21</v>
      </c>
      <c r="E3924" s="10" t="s">
        <v>22</v>
      </c>
      <c r="F3924" s="11"/>
      <c r="G3924" s="40">
        <v>9</v>
      </c>
      <c r="H3924" s="44">
        <v>4</v>
      </c>
      <c r="I3924" s="19">
        <v>1</v>
      </c>
      <c r="J3924" s="19">
        <v>1</v>
      </c>
      <c r="K3924" s="19">
        <v>1</v>
      </c>
      <c r="L3924" s="19">
        <v>0</v>
      </c>
      <c r="M3924" s="19">
        <v>0</v>
      </c>
      <c r="N3924" s="19">
        <v>1</v>
      </c>
      <c r="O3924" s="19">
        <v>3</v>
      </c>
      <c r="P3924" s="45">
        <v>0</v>
      </c>
    </row>
    <row r="3925" spans="3:16" x14ac:dyDescent="0.25">
      <c r="C3925" s="112"/>
      <c r="D3925" s="107"/>
      <c r="E3925" s="9" t="s">
        <v>23</v>
      </c>
      <c r="F3925" s="12"/>
      <c r="G3925" s="13">
        <v>6</v>
      </c>
      <c r="H3925" s="24">
        <v>3</v>
      </c>
      <c r="I3925" s="3">
        <v>2</v>
      </c>
      <c r="J3925" s="3">
        <v>0</v>
      </c>
      <c r="K3925" s="3">
        <v>1</v>
      </c>
      <c r="L3925" s="3">
        <v>1</v>
      </c>
      <c r="M3925" s="3">
        <v>1</v>
      </c>
      <c r="N3925" s="3">
        <v>3</v>
      </c>
      <c r="O3925" s="3">
        <v>1</v>
      </c>
      <c r="P3925" s="26">
        <v>0</v>
      </c>
    </row>
    <row r="3926" spans="3:16" x14ac:dyDescent="0.25">
      <c r="C3926" s="108" t="s">
        <v>24</v>
      </c>
      <c r="D3926" s="108" t="s">
        <v>25</v>
      </c>
      <c r="E3926" s="10" t="s">
        <v>26</v>
      </c>
      <c r="F3926" s="11"/>
      <c r="G3926" s="40">
        <v>4</v>
      </c>
      <c r="H3926" s="44">
        <v>2</v>
      </c>
      <c r="I3926" s="19">
        <v>1</v>
      </c>
      <c r="J3926" s="19">
        <v>0</v>
      </c>
      <c r="K3926" s="19">
        <v>0</v>
      </c>
      <c r="L3926" s="19">
        <v>0</v>
      </c>
      <c r="M3926" s="19">
        <v>0</v>
      </c>
      <c r="N3926" s="19">
        <v>2</v>
      </c>
      <c r="O3926" s="19">
        <v>1</v>
      </c>
      <c r="P3926" s="45">
        <v>0</v>
      </c>
    </row>
    <row r="3927" spans="3:16" x14ac:dyDescent="0.25">
      <c r="C3927" s="112"/>
      <c r="D3927" s="109"/>
      <c r="E3927" s="9" t="s">
        <v>27</v>
      </c>
      <c r="F3927" s="12"/>
      <c r="G3927" s="13">
        <v>6</v>
      </c>
      <c r="H3927" s="24">
        <v>2</v>
      </c>
      <c r="I3927" s="3">
        <v>1</v>
      </c>
      <c r="J3927" s="3">
        <v>1</v>
      </c>
      <c r="K3927" s="3">
        <v>1</v>
      </c>
      <c r="L3927" s="3">
        <v>0</v>
      </c>
      <c r="M3927" s="3">
        <v>0</v>
      </c>
      <c r="N3927" s="3">
        <v>0</v>
      </c>
      <c r="O3927" s="3">
        <v>2</v>
      </c>
      <c r="P3927" s="26">
        <v>0</v>
      </c>
    </row>
    <row r="3928" spans="3:16" x14ac:dyDescent="0.25">
      <c r="C3928" s="112"/>
      <c r="D3928" s="109"/>
      <c r="E3928" s="9" t="s">
        <v>28</v>
      </c>
      <c r="F3928" s="12"/>
      <c r="G3928" s="13">
        <v>2</v>
      </c>
      <c r="H3928" s="24">
        <v>1</v>
      </c>
      <c r="I3928" s="3">
        <v>0</v>
      </c>
      <c r="J3928" s="3">
        <v>0</v>
      </c>
      <c r="K3928" s="3">
        <v>0</v>
      </c>
      <c r="L3928" s="3">
        <v>0</v>
      </c>
      <c r="M3928" s="3">
        <v>0</v>
      </c>
      <c r="N3928" s="3">
        <v>0</v>
      </c>
      <c r="O3928" s="3">
        <v>1</v>
      </c>
      <c r="P3928" s="26">
        <v>0</v>
      </c>
    </row>
    <row r="3929" spans="3:16" x14ac:dyDescent="0.25">
      <c r="C3929" s="112"/>
      <c r="D3929" s="109"/>
      <c r="E3929" s="9" t="s">
        <v>29</v>
      </c>
      <c r="F3929" s="12"/>
      <c r="G3929" s="13">
        <v>2</v>
      </c>
      <c r="H3929" s="24">
        <v>1</v>
      </c>
      <c r="I3929" s="3">
        <v>1</v>
      </c>
      <c r="J3929" s="3">
        <v>0</v>
      </c>
      <c r="K3929" s="3">
        <v>1</v>
      </c>
      <c r="L3929" s="3">
        <v>1</v>
      </c>
      <c r="M3929" s="3">
        <v>1</v>
      </c>
      <c r="N3929" s="3">
        <v>1</v>
      </c>
      <c r="O3929" s="3">
        <v>0</v>
      </c>
      <c r="P3929" s="26">
        <v>0</v>
      </c>
    </row>
    <row r="3930" spans="3:16" x14ac:dyDescent="0.25">
      <c r="C3930" s="112"/>
      <c r="D3930" s="109"/>
      <c r="E3930" s="9" t="s">
        <v>30</v>
      </c>
      <c r="F3930" s="12"/>
      <c r="G3930" s="13">
        <v>1</v>
      </c>
      <c r="H3930" s="24">
        <v>1</v>
      </c>
      <c r="I3930" s="3">
        <v>0</v>
      </c>
      <c r="J3930" s="3">
        <v>0</v>
      </c>
      <c r="K3930" s="3">
        <v>0</v>
      </c>
      <c r="L3930" s="3">
        <v>0</v>
      </c>
      <c r="M3930" s="3">
        <v>0</v>
      </c>
      <c r="N3930" s="3">
        <v>1</v>
      </c>
      <c r="O3930" s="3">
        <v>0</v>
      </c>
      <c r="P3930" s="26">
        <v>0</v>
      </c>
    </row>
    <row r="3931" spans="3:16" x14ac:dyDescent="0.25">
      <c r="C3931" s="112"/>
      <c r="D3931" s="109"/>
      <c r="E3931" s="9" t="s">
        <v>31</v>
      </c>
      <c r="F3931" s="12"/>
      <c r="G3931" s="13">
        <v>11</v>
      </c>
      <c r="H3931" s="24">
        <v>5</v>
      </c>
      <c r="I3931" s="3">
        <v>2</v>
      </c>
      <c r="J3931" s="3">
        <v>1</v>
      </c>
      <c r="K3931" s="3">
        <v>2</v>
      </c>
      <c r="L3931" s="3">
        <v>1</v>
      </c>
      <c r="M3931" s="3">
        <v>1</v>
      </c>
      <c r="N3931" s="3">
        <v>2</v>
      </c>
      <c r="O3931" s="3">
        <v>3</v>
      </c>
      <c r="P3931" s="26">
        <v>0</v>
      </c>
    </row>
    <row r="3932" spans="3:16" x14ac:dyDescent="0.25">
      <c r="C3932" s="112"/>
      <c r="D3932" s="109"/>
      <c r="E3932" s="9" t="s">
        <v>32</v>
      </c>
      <c r="F3932" s="12"/>
      <c r="G3932" s="13">
        <v>3</v>
      </c>
      <c r="H3932" s="24">
        <v>2</v>
      </c>
      <c r="I3932" s="3">
        <v>1</v>
      </c>
      <c r="J3932" s="3">
        <v>0</v>
      </c>
      <c r="K3932" s="3">
        <v>1</v>
      </c>
      <c r="L3932" s="3">
        <v>1</v>
      </c>
      <c r="M3932" s="3">
        <v>1</v>
      </c>
      <c r="N3932" s="3">
        <v>2</v>
      </c>
      <c r="O3932" s="3">
        <v>0</v>
      </c>
      <c r="P3932" s="26">
        <v>0</v>
      </c>
    </row>
    <row r="3933" spans="3:16" x14ac:dyDescent="0.25">
      <c r="C3933" s="112"/>
      <c r="D3933" s="108" t="s">
        <v>22</v>
      </c>
      <c r="E3933" s="10" t="s">
        <v>26</v>
      </c>
      <c r="F3933" s="11"/>
      <c r="G3933" s="40">
        <v>1</v>
      </c>
      <c r="H3933" s="44">
        <v>1</v>
      </c>
      <c r="I3933" s="19">
        <v>0</v>
      </c>
      <c r="J3933" s="19">
        <v>0</v>
      </c>
      <c r="K3933" s="19">
        <v>0</v>
      </c>
      <c r="L3933" s="19">
        <v>0</v>
      </c>
      <c r="M3933" s="19">
        <v>0</v>
      </c>
      <c r="N3933" s="19">
        <v>0</v>
      </c>
      <c r="O3933" s="19">
        <v>0</v>
      </c>
      <c r="P3933" s="45">
        <v>0</v>
      </c>
    </row>
    <row r="3934" spans="3:16" x14ac:dyDescent="0.25">
      <c r="C3934" s="112"/>
      <c r="D3934" s="109"/>
      <c r="E3934" s="9" t="s">
        <v>27</v>
      </c>
      <c r="F3934" s="12"/>
      <c r="G3934" s="13">
        <v>5</v>
      </c>
      <c r="H3934" s="24">
        <v>1</v>
      </c>
      <c r="I3934" s="3">
        <v>1</v>
      </c>
      <c r="J3934" s="3">
        <v>1</v>
      </c>
      <c r="K3934" s="3">
        <v>1</v>
      </c>
      <c r="L3934" s="3">
        <v>0</v>
      </c>
      <c r="M3934" s="3">
        <v>0</v>
      </c>
      <c r="N3934" s="3">
        <v>0</v>
      </c>
      <c r="O3934" s="3">
        <v>2</v>
      </c>
      <c r="P3934" s="26">
        <v>0</v>
      </c>
    </row>
    <row r="3935" spans="3:16" x14ac:dyDescent="0.25">
      <c r="C3935" s="112"/>
      <c r="D3935" s="109"/>
      <c r="E3935" s="9" t="s">
        <v>28</v>
      </c>
      <c r="F3935" s="12"/>
      <c r="G3935" s="13">
        <v>2</v>
      </c>
      <c r="H3935" s="24">
        <v>1</v>
      </c>
      <c r="I3935" s="3">
        <v>0</v>
      </c>
      <c r="J3935" s="3">
        <v>0</v>
      </c>
      <c r="K3935" s="3">
        <v>0</v>
      </c>
      <c r="L3935" s="3">
        <v>0</v>
      </c>
      <c r="M3935" s="3">
        <v>0</v>
      </c>
      <c r="N3935" s="3">
        <v>0</v>
      </c>
      <c r="O3935" s="3">
        <v>1</v>
      </c>
      <c r="P3935" s="26">
        <v>0</v>
      </c>
    </row>
    <row r="3936" spans="3:16" x14ac:dyDescent="0.25">
      <c r="C3936" s="112"/>
      <c r="D3936" s="109"/>
      <c r="E3936" s="9" t="s">
        <v>29</v>
      </c>
      <c r="F3936" s="12"/>
      <c r="G3936" s="13">
        <v>0</v>
      </c>
      <c r="H3936" s="24">
        <v>0</v>
      </c>
      <c r="I3936" s="3">
        <v>0</v>
      </c>
      <c r="J3936" s="3">
        <v>0</v>
      </c>
      <c r="K3936" s="3">
        <v>0</v>
      </c>
      <c r="L3936" s="3">
        <v>0</v>
      </c>
      <c r="M3936" s="3">
        <v>0</v>
      </c>
      <c r="N3936" s="3">
        <v>0</v>
      </c>
      <c r="O3936" s="3">
        <v>0</v>
      </c>
      <c r="P3936" s="26">
        <v>0</v>
      </c>
    </row>
    <row r="3937" spans="3:16" x14ac:dyDescent="0.25">
      <c r="C3937" s="112"/>
      <c r="D3937" s="109"/>
      <c r="E3937" s="9" t="s">
        <v>30</v>
      </c>
      <c r="F3937" s="12"/>
      <c r="G3937" s="13">
        <v>1</v>
      </c>
      <c r="H3937" s="24">
        <v>1</v>
      </c>
      <c r="I3937" s="3">
        <v>0</v>
      </c>
      <c r="J3937" s="3">
        <v>0</v>
      </c>
      <c r="K3937" s="3">
        <v>0</v>
      </c>
      <c r="L3937" s="3">
        <v>0</v>
      </c>
      <c r="M3937" s="3">
        <v>0</v>
      </c>
      <c r="N3937" s="3">
        <v>1</v>
      </c>
      <c r="O3937" s="3">
        <v>0</v>
      </c>
      <c r="P3937" s="26">
        <v>0</v>
      </c>
    </row>
    <row r="3938" spans="3:16" x14ac:dyDescent="0.25">
      <c r="C3938" s="112"/>
      <c r="D3938" s="109"/>
      <c r="E3938" s="9" t="s">
        <v>31</v>
      </c>
      <c r="F3938" s="12"/>
      <c r="G3938" s="13">
        <v>8</v>
      </c>
      <c r="H3938" s="24">
        <v>3</v>
      </c>
      <c r="I3938" s="3">
        <v>1</v>
      </c>
      <c r="J3938" s="3">
        <v>1</v>
      </c>
      <c r="K3938" s="3">
        <v>1</v>
      </c>
      <c r="L3938" s="3">
        <v>0</v>
      </c>
      <c r="M3938" s="3">
        <v>0</v>
      </c>
      <c r="N3938" s="3">
        <v>1</v>
      </c>
      <c r="O3938" s="3">
        <v>3</v>
      </c>
      <c r="P3938" s="26">
        <v>0</v>
      </c>
    </row>
    <row r="3939" spans="3:16" x14ac:dyDescent="0.25">
      <c r="C3939" s="112"/>
      <c r="D3939" s="109"/>
      <c r="E3939" s="9" t="s">
        <v>32</v>
      </c>
      <c r="F3939" s="12"/>
      <c r="G3939" s="13">
        <v>1</v>
      </c>
      <c r="H3939" s="24">
        <v>1</v>
      </c>
      <c r="I3939" s="3">
        <v>0</v>
      </c>
      <c r="J3939" s="3">
        <v>0</v>
      </c>
      <c r="K3939" s="3">
        <v>0</v>
      </c>
      <c r="L3939" s="3">
        <v>0</v>
      </c>
      <c r="M3939" s="3">
        <v>0</v>
      </c>
      <c r="N3939" s="3">
        <v>1</v>
      </c>
      <c r="O3939" s="3">
        <v>0</v>
      </c>
      <c r="P3939" s="26">
        <v>0</v>
      </c>
    </row>
    <row r="3940" spans="3:16" x14ac:dyDescent="0.25">
      <c r="C3940" s="112"/>
      <c r="D3940" s="108" t="s">
        <v>23</v>
      </c>
      <c r="E3940" s="10" t="s">
        <v>26</v>
      </c>
      <c r="F3940" s="11"/>
      <c r="G3940" s="40">
        <v>3</v>
      </c>
      <c r="H3940" s="44">
        <v>1</v>
      </c>
      <c r="I3940" s="19">
        <v>1</v>
      </c>
      <c r="J3940" s="19">
        <v>0</v>
      </c>
      <c r="K3940" s="19">
        <v>0</v>
      </c>
      <c r="L3940" s="19">
        <v>0</v>
      </c>
      <c r="M3940" s="19">
        <v>0</v>
      </c>
      <c r="N3940" s="19">
        <v>2</v>
      </c>
      <c r="O3940" s="19">
        <v>1</v>
      </c>
      <c r="P3940" s="45">
        <v>0</v>
      </c>
    </row>
    <row r="3941" spans="3:16" x14ac:dyDescent="0.25">
      <c r="C3941" s="112"/>
      <c r="D3941" s="109"/>
      <c r="E3941" s="9" t="s">
        <v>27</v>
      </c>
      <c r="F3941" s="12"/>
      <c r="G3941" s="13">
        <v>1</v>
      </c>
      <c r="H3941" s="24">
        <v>1</v>
      </c>
      <c r="I3941" s="3">
        <v>0</v>
      </c>
      <c r="J3941" s="3">
        <v>0</v>
      </c>
      <c r="K3941" s="3">
        <v>0</v>
      </c>
      <c r="L3941" s="3">
        <v>0</v>
      </c>
      <c r="M3941" s="3">
        <v>0</v>
      </c>
      <c r="N3941" s="3">
        <v>0</v>
      </c>
      <c r="O3941" s="3">
        <v>0</v>
      </c>
      <c r="P3941" s="26">
        <v>0</v>
      </c>
    </row>
    <row r="3942" spans="3:16" x14ac:dyDescent="0.25">
      <c r="C3942" s="112"/>
      <c r="D3942" s="109"/>
      <c r="E3942" s="9" t="s">
        <v>28</v>
      </c>
      <c r="F3942" s="12"/>
      <c r="G3942" s="13">
        <v>0</v>
      </c>
      <c r="H3942" s="24">
        <v>0</v>
      </c>
      <c r="I3942" s="3">
        <v>0</v>
      </c>
      <c r="J3942" s="3">
        <v>0</v>
      </c>
      <c r="K3942" s="3">
        <v>0</v>
      </c>
      <c r="L3942" s="3">
        <v>0</v>
      </c>
      <c r="M3942" s="3">
        <v>0</v>
      </c>
      <c r="N3942" s="3">
        <v>0</v>
      </c>
      <c r="O3942" s="3">
        <v>0</v>
      </c>
      <c r="P3942" s="26">
        <v>0</v>
      </c>
    </row>
    <row r="3943" spans="3:16" x14ac:dyDescent="0.25">
      <c r="C3943" s="112"/>
      <c r="D3943" s="109"/>
      <c r="E3943" s="9" t="s">
        <v>29</v>
      </c>
      <c r="F3943" s="12"/>
      <c r="G3943" s="13">
        <v>2</v>
      </c>
      <c r="H3943" s="24">
        <v>1</v>
      </c>
      <c r="I3943" s="3">
        <v>1</v>
      </c>
      <c r="J3943" s="3">
        <v>0</v>
      </c>
      <c r="K3943" s="3">
        <v>1</v>
      </c>
      <c r="L3943" s="3">
        <v>1</v>
      </c>
      <c r="M3943" s="3">
        <v>1</v>
      </c>
      <c r="N3943" s="3">
        <v>1</v>
      </c>
      <c r="O3943" s="3">
        <v>0</v>
      </c>
      <c r="P3943" s="26">
        <v>0</v>
      </c>
    </row>
    <row r="3944" spans="3:16" x14ac:dyDescent="0.25">
      <c r="C3944" s="112"/>
      <c r="D3944" s="109"/>
      <c r="E3944" s="9" t="s">
        <v>30</v>
      </c>
      <c r="F3944" s="12"/>
      <c r="G3944" s="13">
        <v>0</v>
      </c>
      <c r="H3944" s="24">
        <v>0</v>
      </c>
      <c r="I3944" s="3">
        <v>0</v>
      </c>
      <c r="J3944" s="3">
        <v>0</v>
      </c>
      <c r="K3944" s="3">
        <v>0</v>
      </c>
      <c r="L3944" s="3">
        <v>0</v>
      </c>
      <c r="M3944" s="3">
        <v>0</v>
      </c>
      <c r="N3944" s="3">
        <v>0</v>
      </c>
      <c r="O3944" s="3">
        <v>0</v>
      </c>
      <c r="P3944" s="26">
        <v>0</v>
      </c>
    </row>
    <row r="3945" spans="3:16" x14ac:dyDescent="0.25">
      <c r="C3945" s="112"/>
      <c r="D3945" s="109"/>
      <c r="E3945" s="9" t="s">
        <v>31</v>
      </c>
      <c r="F3945" s="12"/>
      <c r="G3945" s="13">
        <v>3</v>
      </c>
      <c r="H3945" s="24">
        <v>2</v>
      </c>
      <c r="I3945" s="3">
        <v>1</v>
      </c>
      <c r="J3945" s="3">
        <v>0</v>
      </c>
      <c r="K3945" s="3">
        <v>1</v>
      </c>
      <c r="L3945" s="3">
        <v>1</v>
      </c>
      <c r="M3945" s="3">
        <v>1</v>
      </c>
      <c r="N3945" s="3">
        <v>1</v>
      </c>
      <c r="O3945" s="3">
        <v>0</v>
      </c>
      <c r="P3945" s="26">
        <v>0</v>
      </c>
    </row>
    <row r="3946" spans="3:16" x14ac:dyDescent="0.25">
      <c r="C3946" s="112"/>
      <c r="D3946" s="109"/>
      <c r="E3946" s="9" t="s">
        <v>32</v>
      </c>
      <c r="F3946" s="12"/>
      <c r="G3946" s="13">
        <v>2</v>
      </c>
      <c r="H3946" s="24">
        <v>1</v>
      </c>
      <c r="I3946" s="3">
        <v>1</v>
      </c>
      <c r="J3946" s="3">
        <v>0</v>
      </c>
      <c r="K3946" s="3">
        <v>1</v>
      </c>
      <c r="L3946" s="3">
        <v>1</v>
      </c>
      <c r="M3946" s="3">
        <v>1</v>
      </c>
      <c r="N3946" s="3">
        <v>1</v>
      </c>
      <c r="O3946" s="3">
        <v>0</v>
      </c>
      <c r="P3946" s="26">
        <v>0</v>
      </c>
    </row>
    <row r="3947" spans="3:16" ht="25.2" x14ac:dyDescent="0.25">
      <c r="C3947" s="108" t="s">
        <v>33</v>
      </c>
      <c r="D3947" s="108" t="s">
        <v>25</v>
      </c>
      <c r="E3947" s="10" t="s">
        <v>34</v>
      </c>
      <c r="F3947" s="11"/>
      <c r="G3947" s="40">
        <v>3</v>
      </c>
      <c r="H3947" s="44">
        <v>1</v>
      </c>
      <c r="I3947" s="19">
        <v>1</v>
      </c>
      <c r="J3947" s="19">
        <v>1</v>
      </c>
      <c r="K3947" s="19">
        <v>1</v>
      </c>
      <c r="L3947" s="19">
        <v>0</v>
      </c>
      <c r="M3947" s="19">
        <v>0</v>
      </c>
      <c r="N3947" s="19">
        <v>1</v>
      </c>
      <c r="O3947" s="19">
        <v>1</v>
      </c>
      <c r="P3947" s="45">
        <v>0</v>
      </c>
    </row>
    <row r="3948" spans="3:16" ht="25.2" x14ac:dyDescent="0.25">
      <c r="C3948" s="112"/>
      <c r="D3948" s="109"/>
      <c r="E3948" s="9" t="s">
        <v>35</v>
      </c>
      <c r="F3948" s="12"/>
      <c r="G3948" s="13">
        <v>4</v>
      </c>
      <c r="H3948" s="24">
        <v>2</v>
      </c>
      <c r="I3948" s="3">
        <v>1</v>
      </c>
      <c r="J3948" s="3">
        <v>0</v>
      </c>
      <c r="K3948" s="3">
        <v>0</v>
      </c>
      <c r="L3948" s="3">
        <v>0</v>
      </c>
      <c r="M3948" s="3">
        <v>0</v>
      </c>
      <c r="N3948" s="3">
        <v>1</v>
      </c>
      <c r="O3948" s="3">
        <v>1</v>
      </c>
      <c r="P3948" s="26">
        <v>0</v>
      </c>
    </row>
    <row r="3949" spans="3:16" ht="25.2" x14ac:dyDescent="0.25">
      <c r="C3949" s="112"/>
      <c r="D3949" s="109"/>
      <c r="E3949" s="9" t="s">
        <v>36</v>
      </c>
      <c r="F3949" s="12"/>
      <c r="G3949" s="13">
        <v>3</v>
      </c>
      <c r="H3949" s="24">
        <v>2</v>
      </c>
      <c r="I3949" s="3">
        <v>0</v>
      </c>
      <c r="J3949" s="3">
        <v>0</v>
      </c>
      <c r="K3949" s="3">
        <v>0</v>
      </c>
      <c r="L3949" s="3">
        <v>0</v>
      </c>
      <c r="M3949" s="3">
        <v>0</v>
      </c>
      <c r="N3949" s="3">
        <v>0</v>
      </c>
      <c r="O3949" s="3">
        <v>1</v>
      </c>
      <c r="P3949" s="26">
        <v>0</v>
      </c>
    </row>
    <row r="3950" spans="3:16" ht="25.2" x14ac:dyDescent="0.25">
      <c r="C3950" s="112"/>
      <c r="D3950" s="109"/>
      <c r="E3950" s="9" t="s">
        <v>37</v>
      </c>
      <c r="F3950" s="12"/>
      <c r="G3950" s="13">
        <v>5</v>
      </c>
      <c r="H3950" s="24">
        <v>2</v>
      </c>
      <c r="I3950" s="3">
        <v>1</v>
      </c>
      <c r="J3950" s="3">
        <v>0</v>
      </c>
      <c r="K3950" s="3">
        <v>1</v>
      </c>
      <c r="L3950" s="3">
        <v>1</v>
      </c>
      <c r="M3950" s="3">
        <v>1</v>
      </c>
      <c r="N3950" s="3">
        <v>2</v>
      </c>
      <c r="O3950" s="3">
        <v>1</v>
      </c>
      <c r="P3950" s="26">
        <v>0</v>
      </c>
    </row>
    <row r="3951" spans="3:16" x14ac:dyDescent="0.25">
      <c r="C3951" s="112"/>
      <c r="D3951" s="109"/>
      <c r="E3951" s="9" t="s">
        <v>38</v>
      </c>
      <c r="F3951" s="12"/>
      <c r="G3951" s="13">
        <v>0</v>
      </c>
      <c r="H3951" s="24">
        <v>0</v>
      </c>
      <c r="I3951" s="3">
        <v>0</v>
      </c>
      <c r="J3951" s="3">
        <v>0</v>
      </c>
      <c r="K3951" s="3">
        <v>0</v>
      </c>
      <c r="L3951" s="3">
        <v>0</v>
      </c>
      <c r="M3951" s="3">
        <v>0</v>
      </c>
      <c r="N3951" s="3">
        <v>0</v>
      </c>
      <c r="O3951" s="3">
        <v>0</v>
      </c>
      <c r="P3951" s="26">
        <v>0</v>
      </c>
    </row>
    <row r="3952" spans="3:16" ht="25.2" x14ac:dyDescent="0.25">
      <c r="C3952" s="112"/>
      <c r="D3952" s="108" t="s">
        <v>22</v>
      </c>
      <c r="E3952" s="10" t="s">
        <v>34</v>
      </c>
      <c r="F3952" s="11"/>
      <c r="G3952" s="40">
        <v>2</v>
      </c>
      <c r="H3952" s="44">
        <v>0</v>
      </c>
      <c r="I3952" s="19">
        <v>0</v>
      </c>
      <c r="J3952" s="19">
        <v>1</v>
      </c>
      <c r="K3952" s="19">
        <v>1</v>
      </c>
      <c r="L3952" s="19">
        <v>0</v>
      </c>
      <c r="M3952" s="19">
        <v>0</v>
      </c>
      <c r="N3952" s="19">
        <v>0</v>
      </c>
      <c r="O3952" s="19">
        <v>1</v>
      </c>
      <c r="P3952" s="45">
        <v>0</v>
      </c>
    </row>
    <row r="3953" spans="3:16" ht="25.2" x14ac:dyDescent="0.25">
      <c r="C3953" s="112"/>
      <c r="D3953" s="109"/>
      <c r="E3953" s="9" t="s">
        <v>35</v>
      </c>
      <c r="F3953" s="12"/>
      <c r="G3953" s="13">
        <v>4</v>
      </c>
      <c r="H3953" s="24">
        <v>2</v>
      </c>
      <c r="I3953" s="3">
        <v>1</v>
      </c>
      <c r="J3953" s="3">
        <v>0</v>
      </c>
      <c r="K3953" s="3">
        <v>0</v>
      </c>
      <c r="L3953" s="3">
        <v>0</v>
      </c>
      <c r="M3953" s="3">
        <v>0</v>
      </c>
      <c r="N3953" s="3">
        <v>1</v>
      </c>
      <c r="O3953" s="3">
        <v>1</v>
      </c>
      <c r="P3953" s="26">
        <v>0</v>
      </c>
    </row>
    <row r="3954" spans="3:16" ht="25.2" x14ac:dyDescent="0.25">
      <c r="C3954" s="112"/>
      <c r="D3954" s="109"/>
      <c r="E3954" s="9" t="s">
        <v>36</v>
      </c>
      <c r="F3954" s="12"/>
      <c r="G3954" s="13">
        <v>2</v>
      </c>
      <c r="H3954" s="24">
        <v>2</v>
      </c>
      <c r="I3954" s="3">
        <v>0</v>
      </c>
      <c r="J3954" s="3">
        <v>0</v>
      </c>
      <c r="K3954" s="3">
        <v>0</v>
      </c>
      <c r="L3954" s="3">
        <v>0</v>
      </c>
      <c r="M3954" s="3">
        <v>0</v>
      </c>
      <c r="N3954" s="3">
        <v>0</v>
      </c>
      <c r="O3954" s="3">
        <v>0</v>
      </c>
      <c r="P3954" s="26">
        <v>0</v>
      </c>
    </row>
    <row r="3955" spans="3:16" ht="25.2" x14ac:dyDescent="0.25">
      <c r="C3955" s="112"/>
      <c r="D3955" s="109"/>
      <c r="E3955" s="9" t="s">
        <v>37</v>
      </c>
      <c r="F3955" s="12"/>
      <c r="G3955" s="13">
        <v>1</v>
      </c>
      <c r="H3955" s="24">
        <v>0</v>
      </c>
      <c r="I3955" s="3">
        <v>0</v>
      </c>
      <c r="J3955" s="3">
        <v>0</v>
      </c>
      <c r="K3955" s="3">
        <v>0</v>
      </c>
      <c r="L3955" s="3">
        <v>0</v>
      </c>
      <c r="M3955" s="3">
        <v>0</v>
      </c>
      <c r="N3955" s="3">
        <v>0</v>
      </c>
      <c r="O3955" s="3">
        <v>1</v>
      </c>
      <c r="P3955" s="26">
        <v>0</v>
      </c>
    </row>
    <row r="3956" spans="3:16" x14ac:dyDescent="0.25">
      <c r="C3956" s="112"/>
      <c r="D3956" s="109"/>
      <c r="E3956" s="9" t="s">
        <v>38</v>
      </c>
      <c r="F3956" s="12"/>
      <c r="G3956" s="13">
        <v>0</v>
      </c>
      <c r="H3956" s="24">
        <v>0</v>
      </c>
      <c r="I3956" s="3">
        <v>0</v>
      </c>
      <c r="J3956" s="3">
        <v>0</v>
      </c>
      <c r="K3956" s="3">
        <v>0</v>
      </c>
      <c r="L3956" s="3">
        <v>0</v>
      </c>
      <c r="M3956" s="3">
        <v>0</v>
      </c>
      <c r="N3956" s="3">
        <v>0</v>
      </c>
      <c r="O3956" s="3">
        <v>0</v>
      </c>
      <c r="P3956" s="26">
        <v>0</v>
      </c>
    </row>
    <row r="3957" spans="3:16" ht="25.2" x14ac:dyDescent="0.25">
      <c r="C3957" s="112"/>
      <c r="D3957" s="108" t="s">
        <v>23</v>
      </c>
      <c r="E3957" s="10" t="s">
        <v>34</v>
      </c>
      <c r="F3957" s="11"/>
      <c r="G3957" s="40">
        <v>1</v>
      </c>
      <c r="H3957" s="44">
        <v>1</v>
      </c>
      <c r="I3957" s="19">
        <v>1</v>
      </c>
      <c r="J3957" s="19">
        <v>0</v>
      </c>
      <c r="K3957" s="19">
        <v>0</v>
      </c>
      <c r="L3957" s="19">
        <v>0</v>
      </c>
      <c r="M3957" s="19">
        <v>0</v>
      </c>
      <c r="N3957" s="19">
        <v>1</v>
      </c>
      <c r="O3957" s="19">
        <v>0</v>
      </c>
      <c r="P3957" s="45">
        <v>0</v>
      </c>
    </row>
    <row r="3958" spans="3:16" ht="25.2" x14ac:dyDescent="0.25">
      <c r="C3958" s="112"/>
      <c r="D3958" s="109"/>
      <c r="E3958" s="9" t="s">
        <v>35</v>
      </c>
      <c r="F3958" s="12"/>
      <c r="G3958" s="13">
        <v>0</v>
      </c>
      <c r="H3958" s="24">
        <v>0</v>
      </c>
      <c r="I3958" s="3">
        <v>0</v>
      </c>
      <c r="J3958" s="3">
        <v>0</v>
      </c>
      <c r="K3958" s="3">
        <v>0</v>
      </c>
      <c r="L3958" s="3">
        <v>0</v>
      </c>
      <c r="M3958" s="3">
        <v>0</v>
      </c>
      <c r="N3958" s="3">
        <v>0</v>
      </c>
      <c r="O3958" s="3">
        <v>0</v>
      </c>
      <c r="P3958" s="26">
        <v>0</v>
      </c>
    </row>
    <row r="3959" spans="3:16" ht="25.2" x14ac:dyDescent="0.25">
      <c r="C3959" s="112"/>
      <c r="D3959" s="109"/>
      <c r="E3959" s="9" t="s">
        <v>36</v>
      </c>
      <c r="F3959" s="12"/>
      <c r="G3959" s="13">
        <v>1</v>
      </c>
      <c r="H3959" s="24">
        <v>0</v>
      </c>
      <c r="I3959" s="3">
        <v>0</v>
      </c>
      <c r="J3959" s="3">
        <v>0</v>
      </c>
      <c r="K3959" s="3">
        <v>0</v>
      </c>
      <c r="L3959" s="3">
        <v>0</v>
      </c>
      <c r="M3959" s="3">
        <v>0</v>
      </c>
      <c r="N3959" s="3">
        <v>0</v>
      </c>
      <c r="O3959" s="3">
        <v>1</v>
      </c>
      <c r="P3959" s="26">
        <v>0</v>
      </c>
    </row>
    <row r="3960" spans="3:16" ht="25.2" x14ac:dyDescent="0.25">
      <c r="C3960" s="112"/>
      <c r="D3960" s="109"/>
      <c r="E3960" s="9" t="s">
        <v>37</v>
      </c>
      <c r="F3960" s="12"/>
      <c r="G3960" s="13">
        <v>4</v>
      </c>
      <c r="H3960" s="24">
        <v>2</v>
      </c>
      <c r="I3960" s="3">
        <v>1</v>
      </c>
      <c r="J3960" s="3">
        <v>0</v>
      </c>
      <c r="K3960" s="3">
        <v>1</v>
      </c>
      <c r="L3960" s="3">
        <v>1</v>
      </c>
      <c r="M3960" s="3">
        <v>1</v>
      </c>
      <c r="N3960" s="3">
        <v>2</v>
      </c>
      <c r="O3960" s="3">
        <v>0</v>
      </c>
      <c r="P3960" s="26">
        <v>0</v>
      </c>
    </row>
    <row r="3961" spans="3:16" x14ac:dyDescent="0.25">
      <c r="C3961" s="112"/>
      <c r="D3961" s="109"/>
      <c r="E3961" s="9" t="s">
        <v>38</v>
      </c>
      <c r="F3961" s="12"/>
      <c r="G3961" s="13">
        <v>0</v>
      </c>
      <c r="H3961" s="24">
        <v>0</v>
      </c>
      <c r="I3961" s="3">
        <v>0</v>
      </c>
      <c r="J3961" s="3">
        <v>0</v>
      </c>
      <c r="K3961" s="3">
        <v>0</v>
      </c>
      <c r="L3961" s="3">
        <v>0</v>
      </c>
      <c r="M3961" s="3">
        <v>0</v>
      </c>
      <c r="N3961" s="3">
        <v>0</v>
      </c>
      <c r="O3961" s="3">
        <v>0</v>
      </c>
      <c r="P3961" s="26">
        <v>0</v>
      </c>
    </row>
    <row r="3962" spans="3:16" ht="25.2" x14ac:dyDescent="0.25">
      <c r="C3962" s="108" t="s">
        <v>39</v>
      </c>
      <c r="D3962" s="108" t="s">
        <v>25</v>
      </c>
      <c r="E3962" s="10" t="s">
        <v>40</v>
      </c>
      <c r="F3962" s="11"/>
      <c r="G3962" s="40">
        <v>6</v>
      </c>
      <c r="H3962" s="44">
        <v>4</v>
      </c>
      <c r="I3962" s="19">
        <v>1</v>
      </c>
      <c r="J3962" s="19">
        <v>0</v>
      </c>
      <c r="K3962" s="19">
        <v>0</v>
      </c>
      <c r="L3962" s="19">
        <v>0</v>
      </c>
      <c r="M3962" s="19">
        <v>0</v>
      </c>
      <c r="N3962" s="19">
        <v>1</v>
      </c>
      <c r="O3962" s="19">
        <v>2</v>
      </c>
      <c r="P3962" s="45">
        <v>0</v>
      </c>
    </row>
    <row r="3963" spans="3:16" ht="25.2" x14ac:dyDescent="0.25">
      <c r="C3963" s="112"/>
      <c r="D3963" s="109"/>
      <c r="E3963" s="9" t="s">
        <v>41</v>
      </c>
      <c r="F3963" s="12"/>
      <c r="G3963" s="13">
        <v>3</v>
      </c>
      <c r="H3963" s="24">
        <v>2</v>
      </c>
      <c r="I3963" s="3">
        <v>0</v>
      </c>
      <c r="J3963" s="3">
        <v>0</v>
      </c>
      <c r="K3963" s="3">
        <v>0</v>
      </c>
      <c r="L3963" s="3">
        <v>0</v>
      </c>
      <c r="M3963" s="3">
        <v>0</v>
      </c>
      <c r="N3963" s="3">
        <v>1</v>
      </c>
      <c r="O3963" s="3">
        <v>1</v>
      </c>
      <c r="P3963" s="26">
        <v>0</v>
      </c>
    </row>
    <row r="3964" spans="3:16" x14ac:dyDescent="0.25">
      <c r="C3964" s="112"/>
      <c r="D3964" s="109"/>
      <c r="E3964" s="9" t="s">
        <v>42</v>
      </c>
      <c r="F3964" s="12"/>
      <c r="G3964" s="13">
        <v>0</v>
      </c>
      <c r="H3964" s="24">
        <v>0</v>
      </c>
      <c r="I3964" s="3">
        <v>0</v>
      </c>
      <c r="J3964" s="3">
        <v>0</v>
      </c>
      <c r="K3964" s="3">
        <v>0</v>
      </c>
      <c r="L3964" s="3">
        <v>0</v>
      </c>
      <c r="M3964" s="3">
        <v>0</v>
      </c>
      <c r="N3964" s="3">
        <v>0</v>
      </c>
      <c r="O3964" s="3">
        <v>0</v>
      </c>
      <c r="P3964" s="26">
        <v>0</v>
      </c>
    </row>
    <row r="3965" spans="3:16" x14ac:dyDescent="0.25">
      <c r="C3965" s="112"/>
      <c r="D3965" s="109"/>
      <c r="E3965" s="9" t="s">
        <v>43</v>
      </c>
      <c r="F3965" s="12"/>
      <c r="G3965" s="13">
        <v>1</v>
      </c>
      <c r="H3965" s="24">
        <v>0</v>
      </c>
      <c r="I3965" s="3">
        <v>0</v>
      </c>
      <c r="J3965" s="3">
        <v>0</v>
      </c>
      <c r="K3965" s="3">
        <v>0</v>
      </c>
      <c r="L3965" s="3">
        <v>0</v>
      </c>
      <c r="M3965" s="3">
        <v>0</v>
      </c>
      <c r="N3965" s="3">
        <v>1</v>
      </c>
      <c r="O3965" s="3">
        <v>0</v>
      </c>
      <c r="P3965" s="26">
        <v>0</v>
      </c>
    </row>
    <row r="3966" spans="3:16" x14ac:dyDescent="0.25">
      <c r="C3966" s="112"/>
      <c r="D3966" s="109"/>
      <c r="E3966" s="9" t="s">
        <v>44</v>
      </c>
      <c r="F3966" s="12"/>
      <c r="G3966" s="13">
        <v>1</v>
      </c>
      <c r="H3966" s="24">
        <v>0</v>
      </c>
      <c r="I3966" s="3">
        <v>1</v>
      </c>
      <c r="J3966" s="3">
        <v>0</v>
      </c>
      <c r="K3966" s="3">
        <v>1</v>
      </c>
      <c r="L3966" s="3">
        <v>1</v>
      </c>
      <c r="M3966" s="3">
        <v>1</v>
      </c>
      <c r="N3966" s="3">
        <v>1</v>
      </c>
      <c r="O3966" s="3">
        <v>0</v>
      </c>
      <c r="P3966" s="26">
        <v>0</v>
      </c>
    </row>
    <row r="3967" spans="3:16" ht="25.2" x14ac:dyDescent="0.25">
      <c r="C3967" s="112"/>
      <c r="D3967" s="109"/>
      <c r="E3967" s="9" t="s">
        <v>45</v>
      </c>
      <c r="F3967" s="12"/>
      <c r="G3967" s="13">
        <v>3</v>
      </c>
      <c r="H3967" s="24">
        <v>1</v>
      </c>
      <c r="I3967" s="3">
        <v>0</v>
      </c>
      <c r="J3967" s="3">
        <v>1</v>
      </c>
      <c r="K3967" s="3">
        <v>1</v>
      </c>
      <c r="L3967" s="3">
        <v>0</v>
      </c>
      <c r="M3967" s="3">
        <v>0</v>
      </c>
      <c r="N3967" s="3">
        <v>0</v>
      </c>
      <c r="O3967" s="3">
        <v>1</v>
      </c>
      <c r="P3967" s="26">
        <v>0</v>
      </c>
    </row>
    <row r="3968" spans="3:16" x14ac:dyDescent="0.25">
      <c r="C3968" s="112"/>
      <c r="D3968" s="109"/>
      <c r="E3968" s="9" t="s">
        <v>38</v>
      </c>
      <c r="F3968" s="12"/>
      <c r="G3968" s="13">
        <v>1</v>
      </c>
      <c r="H3968" s="24">
        <v>0</v>
      </c>
      <c r="I3968" s="3">
        <v>1</v>
      </c>
      <c r="J3968" s="3">
        <v>0</v>
      </c>
      <c r="K3968" s="3">
        <v>0</v>
      </c>
      <c r="L3968" s="3">
        <v>0</v>
      </c>
      <c r="M3968" s="3">
        <v>0</v>
      </c>
      <c r="N3968" s="3">
        <v>0</v>
      </c>
      <c r="O3968" s="3">
        <v>0</v>
      </c>
      <c r="P3968" s="26">
        <v>0</v>
      </c>
    </row>
    <row r="3969" spans="3:16" ht="25.2" x14ac:dyDescent="0.25">
      <c r="C3969" s="112"/>
      <c r="D3969" s="108" t="s">
        <v>22</v>
      </c>
      <c r="E3969" s="10" t="s">
        <v>40</v>
      </c>
      <c r="F3969" s="11"/>
      <c r="G3969" s="40">
        <v>2</v>
      </c>
      <c r="H3969" s="44">
        <v>1</v>
      </c>
      <c r="I3969" s="19">
        <v>0</v>
      </c>
      <c r="J3969" s="19">
        <v>0</v>
      </c>
      <c r="K3969" s="19">
        <v>0</v>
      </c>
      <c r="L3969" s="19">
        <v>0</v>
      </c>
      <c r="M3969" s="19">
        <v>0</v>
      </c>
      <c r="N3969" s="19">
        <v>0</v>
      </c>
      <c r="O3969" s="19">
        <v>1</v>
      </c>
      <c r="P3969" s="45">
        <v>0</v>
      </c>
    </row>
    <row r="3970" spans="3:16" ht="25.2" x14ac:dyDescent="0.25">
      <c r="C3970" s="112"/>
      <c r="D3970" s="109"/>
      <c r="E3970" s="9" t="s">
        <v>41</v>
      </c>
      <c r="F3970" s="12"/>
      <c r="G3970" s="13">
        <v>3</v>
      </c>
      <c r="H3970" s="24">
        <v>2</v>
      </c>
      <c r="I3970" s="3">
        <v>0</v>
      </c>
      <c r="J3970" s="3">
        <v>0</v>
      </c>
      <c r="K3970" s="3">
        <v>0</v>
      </c>
      <c r="L3970" s="3">
        <v>0</v>
      </c>
      <c r="M3970" s="3">
        <v>0</v>
      </c>
      <c r="N3970" s="3">
        <v>1</v>
      </c>
      <c r="O3970" s="3">
        <v>1</v>
      </c>
      <c r="P3970" s="26">
        <v>0</v>
      </c>
    </row>
    <row r="3971" spans="3:16" x14ac:dyDescent="0.25">
      <c r="C3971" s="112"/>
      <c r="D3971" s="109"/>
      <c r="E3971" s="9" t="s">
        <v>42</v>
      </c>
      <c r="F3971" s="12"/>
      <c r="G3971" s="13">
        <v>0</v>
      </c>
      <c r="H3971" s="24">
        <v>0</v>
      </c>
      <c r="I3971" s="3">
        <v>0</v>
      </c>
      <c r="J3971" s="3">
        <v>0</v>
      </c>
      <c r="K3971" s="3">
        <v>0</v>
      </c>
      <c r="L3971" s="3">
        <v>0</v>
      </c>
      <c r="M3971" s="3">
        <v>0</v>
      </c>
      <c r="N3971" s="3">
        <v>0</v>
      </c>
      <c r="O3971" s="3">
        <v>0</v>
      </c>
      <c r="P3971" s="26">
        <v>0</v>
      </c>
    </row>
    <row r="3972" spans="3:16" x14ac:dyDescent="0.25">
      <c r="C3972" s="112"/>
      <c r="D3972" s="109"/>
      <c r="E3972" s="9" t="s">
        <v>43</v>
      </c>
      <c r="F3972" s="12"/>
      <c r="G3972" s="13">
        <v>0</v>
      </c>
      <c r="H3972" s="24">
        <v>0</v>
      </c>
      <c r="I3972" s="3">
        <v>0</v>
      </c>
      <c r="J3972" s="3">
        <v>0</v>
      </c>
      <c r="K3972" s="3">
        <v>0</v>
      </c>
      <c r="L3972" s="3">
        <v>0</v>
      </c>
      <c r="M3972" s="3">
        <v>0</v>
      </c>
      <c r="N3972" s="3">
        <v>0</v>
      </c>
      <c r="O3972" s="3">
        <v>0</v>
      </c>
      <c r="P3972" s="26">
        <v>0</v>
      </c>
    </row>
    <row r="3973" spans="3:16" x14ac:dyDescent="0.25">
      <c r="C3973" s="112"/>
      <c r="D3973" s="109"/>
      <c r="E3973" s="9" t="s">
        <v>44</v>
      </c>
      <c r="F3973" s="12"/>
      <c r="G3973" s="13">
        <v>0</v>
      </c>
      <c r="H3973" s="24">
        <v>0</v>
      </c>
      <c r="I3973" s="3">
        <v>0</v>
      </c>
      <c r="J3973" s="3">
        <v>0</v>
      </c>
      <c r="K3973" s="3">
        <v>0</v>
      </c>
      <c r="L3973" s="3">
        <v>0</v>
      </c>
      <c r="M3973" s="3">
        <v>0</v>
      </c>
      <c r="N3973" s="3">
        <v>0</v>
      </c>
      <c r="O3973" s="3">
        <v>0</v>
      </c>
      <c r="P3973" s="26">
        <v>0</v>
      </c>
    </row>
    <row r="3974" spans="3:16" ht="25.2" x14ac:dyDescent="0.25">
      <c r="C3974" s="112"/>
      <c r="D3974" s="109"/>
      <c r="E3974" s="9" t="s">
        <v>45</v>
      </c>
      <c r="F3974" s="12"/>
      <c r="G3974" s="13">
        <v>3</v>
      </c>
      <c r="H3974" s="24">
        <v>1</v>
      </c>
      <c r="I3974" s="3">
        <v>0</v>
      </c>
      <c r="J3974" s="3">
        <v>1</v>
      </c>
      <c r="K3974" s="3">
        <v>1</v>
      </c>
      <c r="L3974" s="3">
        <v>0</v>
      </c>
      <c r="M3974" s="3">
        <v>0</v>
      </c>
      <c r="N3974" s="3">
        <v>0</v>
      </c>
      <c r="O3974" s="3">
        <v>1</v>
      </c>
      <c r="P3974" s="26">
        <v>0</v>
      </c>
    </row>
    <row r="3975" spans="3:16" x14ac:dyDescent="0.25">
      <c r="C3975" s="112"/>
      <c r="D3975" s="109"/>
      <c r="E3975" s="9" t="s">
        <v>38</v>
      </c>
      <c r="F3975" s="12"/>
      <c r="G3975" s="13">
        <v>1</v>
      </c>
      <c r="H3975" s="24">
        <v>0</v>
      </c>
      <c r="I3975" s="3">
        <v>1</v>
      </c>
      <c r="J3975" s="3">
        <v>0</v>
      </c>
      <c r="K3975" s="3">
        <v>0</v>
      </c>
      <c r="L3975" s="3">
        <v>0</v>
      </c>
      <c r="M3975" s="3">
        <v>0</v>
      </c>
      <c r="N3975" s="3">
        <v>0</v>
      </c>
      <c r="O3975" s="3">
        <v>0</v>
      </c>
      <c r="P3975" s="26">
        <v>0</v>
      </c>
    </row>
    <row r="3976" spans="3:16" ht="25.2" x14ac:dyDescent="0.25">
      <c r="C3976" s="112"/>
      <c r="D3976" s="108" t="s">
        <v>23</v>
      </c>
      <c r="E3976" s="10" t="s">
        <v>40</v>
      </c>
      <c r="F3976" s="11"/>
      <c r="G3976" s="40">
        <v>4</v>
      </c>
      <c r="H3976" s="44">
        <v>3</v>
      </c>
      <c r="I3976" s="19">
        <v>1</v>
      </c>
      <c r="J3976" s="19">
        <v>0</v>
      </c>
      <c r="K3976" s="19">
        <v>0</v>
      </c>
      <c r="L3976" s="19">
        <v>0</v>
      </c>
      <c r="M3976" s="19">
        <v>0</v>
      </c>
      <c r="N3976" s="19">
        <v>1</v>
      </c>
      <c r="O3976" s="19">
        <v>1</v>
      </c>
      <c r="P3976" s="45">
        <v>0</v>
      </c>
    </row>
    <row r="3977" spans="3:16" ht="25.2" x14ac:dyDescent="0.25">
      <c r="C3977" s="112"/>
      <c r="D3977" s="109"/>
      <c r="E3977" s="9" t="s">
        <v>41</v>
      </c>
      <c r="F3977" s="12"/>
      <c r="G3977" s="13">
        <v>0</v>
      </c>
      <c r="H3977" s="24">
        <v>0</v>
      </c>
      <c r="I3977" s="3">
        <v>0</v>
      </c>
      <c r="J3977" s="3">
        <v>0</v>
      </c>
      <c r="K3977" s="3">
        <v>0</v>
      </c>
      <c r="L3977" s="3">
        <v>0</v>
      </c>
      <c r="M3977" s="3">
        <v>0</v>
      </c>
      <c r="N3977" s="3">
        <v>0</v>
      </c>
      <c r="O3977" s="3">
        <v>0</v>
      </c>
      <c r="P3977" s="26">
        <v>0</v>
      </c>
    </row>
    <row r="3978" spans="3:16" x14ac:dyDescent="0.25">
      <c r="C3978" s="112"/>
      <c r="D3978" s="109"/>
      <c r="E3978" s="9" t="s">
        <v>42</v>
      </c>
      <c r="F3978" s="12"/>
      <c r="G3978" s="13">
        <v>0</v>
      </c>
      <c r="H3978" s="24">
        <v>0</v>
      </c>
      <c r="I3978" s="3">
        <v>0</v>
      </c>
      <c r="J3978" s="3">
        <v>0</v>
      </c>
      <c r="K3978" s="3">
        <v>0</v>
      </c>
      <c r="L3978" s="3">
        <v>0</v>
      </c>
      <c r="M3978" s="3">
        <v>0</v>
      </c>
      <c r="N3978" s="3">
        <v>0</v>
      </c>
      <c r="O3978" s="3">
        <v>0</v>
      </c>
      <c r="P3978" s="26">
        <v>0</v>
      </c>
    </row>
    <row r="3979" spans="3:16" x14ac:dyDescent="0.25">
      <c r="C3979" s="112"/>
      <c r="D3979" s="109"/>
      <c r="E3979" s="9" t="s">
        <v>43</v>
      </c>
      <c r="F3979" s="12"/>
      <c r="G3979" s="13">
        <v>1</v>
      </c>
      <c r="H3979" s="24">
        <v>0</v>
      </c>
      <c r="I3979" s="3">
        <v>0</v>
      </c>
      <c r="J3979" s="3">
        <v>0</v>
      </c>
      <c r="K3979" s="3">
        <v>0</v>
      </c>
      <c r="L3979" s="3">
        <v>0</v>
      </c>
      <c r="M3979" s="3">
        <v>0</v>
      </c>
      <c r="N3979" s="3">
        <v>1</v>
      </c>
      <c r="O3979" s="3">
        <v>0</v>
      </c>
      <c r="P3979" s="26">
        <v>0</v>
      </c>
    </row>
    <row r="3980" spans="3:16" x14ac:dyDescent="0.25">
      <c r="C3980" s="112"/>
      <c r="D3980" s="109"/>
      <c r="E3980" s="9" t="s">
        <v>44</v>
      </c>
      <c r="F3980" s="12"/>
      <c r="G3980" s="13">
        <v>1</v>
      </c>
      <c r="H3980" s="24">
        <v>0</v>
      </c>
      <c r="I3980" s="3">
        <v>1</v>
      </c>
      <c r="J3980" s="3">
        <v>0</v>
      </c>
      <c r="K3980" s="3">
        <v>1</v>
      </c>
      <c r="L3980" s="3">
        <v>1</v>
      </c>
      <c r="M3980" s="3">
        <v>1</v>
      </c>
      <c r="N3980" s="3">
        <v>1</v>
      </c>
      <c r="O3980" s="3">
        <v>0</v>
      </c>
      <c r="P3980" s="26">
        <v>0</v>
      </c>
    </row>
    <row r="3981" spans="3:16" ht="25.2" x14ac:dyDescent="0.25">
      <c r="C3981" s="112"/>
      <c r="D3981" s="109"/>
      <c r="E3981" s="9" t="s">
        <v>45</v>
      </c>
      <c r="F3981" s="12"/>
      <c r="G3981" s="13">
        <v>0</v>
      </c>
      <c r="H3981" s="24">
        <v>0</v>
      </c>
      <c r="I3981" s="3">
        <v>0</v>
      </c>
      <c r="J3981" s="3">
        <v>0</v>
      </c>
      <c r="K3981" s="3">
        <v>0</v>
      </c>
      <c r="L3981" s="3">
        <v>0</v>
      </c>
      <c r="M3981" s="3">
        <v>0</v>
      </c>
      <c r="N3981" s="3">
        <v>0</v>
      </c>
      <c r="O3981" s="3">
        <v>0</v>
      </c>
      <c r="P3981" s="26">
        <v>0</v>
      </c>
    </row>
    <row r="3982" spans="3:16" x14ac:dyDescent="0.25">
      <c r="C3982" s="112"/>
      <c r="D3982" s="109"/>
      <c r="E3982" s="9" t="s">
        <v>38</v>
      </c>
      <c r="F3982" s="12"/>
      <c r="G3982" s="13">
        <v>0</v>
      </c>
      <c r="H3982" s="24">
        <v>0</v>
      </c>
      <c r="I3982" s="3">
        <v>0</v>
      </c>
      <c r="J3982" s="3">
        <v>0</v>
      </c>
      <c r="K3982" s="3">
        <v>0</v>
      </c>
      <c r="L3982" s="3">
        <v>0</v>
      </c>
      <c r="M3982" s="3">
        <v>0</v>
      </c>
      <c r="N3982" s="3">
        <v>0</v>
      </c>
      <c r="O3982" s="3">
        <v>0</v>
      </c>
      <c r="P3982" s="26">
        <v>0</v>
      </c>
    </row>
    <row r="3983" spans="3:16" x14ac:dyDescent="0.25">
      <c r="C3983" s="108" t="s">
        <v>46</v>
      </c>
      <c r="D3983" s="106" t="s">
        <v>21</v>
      </c>
      <c r="E3983" s="10" t="s">
        <v>47</v>
      </c>
      <c r="F3983" s="11"/>
      <c r="G3983" s="40">
        <v>12</v>
      </c>
      <c r="H3983" s="44">
        <v>7</v>
      </c>
      <c r="I3983" s="19">
        <v>2</v>
      </c>
      <c r="J3983" s="19">
        <v>1</v>
      </c>
      <c r="K3983" s="19">
        <v>2</v>
      </c>
      <c r="L3983" s="19">
        <v>1</v>
      </c>
      <c r="M3983" s="19">
        <v>1</v>
      </c>
      <c r="N3983" s="19">
        <v>3</v>
      </c>
      <c r="O3983" s="19">
        <v>3</v>
      </c>
      <c r="P3983" s="45">
        <v>0</v>
      </c>
    </row>
    <row r="3984" spans="3:16" ht="25.2" x14ac:dyDescent="0.25">
      <c r="C3984" s="112"/>
      <c r="D3984" s="107"/>
      <c r="E3984" s="9" t="s">
        <v>48</v>
      </c>
      <c r="F3984" s="12"/>
      <c r="G3984" s="13">
        <v>0</v>
      </c>
      <c r="H3984" s="24">
        <v>0</v>
      </c>
      <c r="I3984" s="3">
        <v>0</v>
      </c>
      <c r="J3984" s="3">
        <v>0</v>
      </c>
      <c r="K3984" s="3">
        <v>0</v>
      </c>
      <c r="L3984" s="3">
        <v>0</v>
      </c>
      <c r="M3984" s="3">
        <v>0</v>
      </c>
      <c r="N3984" s="3">
        <v>0</v>
      </c>
      <c r="O3984" s="3">
        <v>0</v>
      </c>
      <c r="P3984" s="26">
        <v>0</v>
      </c>
    </row>
    <row r="3985" spans="3:16" x14ac:dyDescent="0.25">
      <c r="C3985" s="112"/>
      <c r="D3985" s="107"/>
      <c r="E3985" s="9" t="s">
        <v>49</v>
      </c>
      <c r="F3985" s="12"/>
      <c r="G3985" s="13">
        <v>0</v>
      </c>
      <c r="H3985" s="24">
        <v>0</v>
      </c>
      <c r="I3985" s="3">
        <v>0</v>
      </c>
      <c r="J3985" s="3">
        <v>0</v>
      </c>
      <c r="K3985" s="3">
        <v>0</v>
      </c>
      <c r="L3985" s="3">
        <v>0</v>
      </c>
      <c r="M3985" s="3">
        <v>0</v>
      </c>
      <c r="N3985" s="3">
        <v>0</v>
      </c>
      <c r="O3985" s="3">
        <v>0</v>
      </c>
      <c r="P3985" s="26">
        <v>0</v>
      </c>
    </row>
    <row r="3986" spans="3:16" ht="25.2" x14ac:dyDescent="0.25">
      <c r="C3986" s="112"/>
      <c r="D3986" s="107"/>
      <c r="E3986" s="9" t="s">
        <v>50</v>
      </c>
      <c r="F3986" s="12"/>
      <c r="G3986" s="13">
        <v>2</v>
      </c>
      <c r="H3986" s="24">
        <v>0</v>
      </c>
      <c r="I3986" s="3">
        <v>1</v>
      </c>
      <c r="J3986" s="3">
        <v>0</v>
      </c>
      <c r="K3986" s="3">
        <v>0</v>
      </c>
      <c r="L3986" s="3">
        <v>0</v>
      </c>
      <c r="M3986" s="3">
        <v>0</v>
      </c>
      <c r="N3986" s="3">
        <v>1</v>
      </c>
      <c r="O3986" s="3">
        <v>0</v>
      </c>
      <c r="P3986" s="26">
        <v>0</v>
      </c>
    </row>
    <row r="3987" spans="3:16" ht="25.2" x14ac:dyDescent="0.25">
      <c r="C3987" s="112"/>
      <c r="D3987" s="107"/>
      <c r="E3987" s="9" t="s">
        <v>51</v>
      </c>
      <c r="F3987" s="12"/>
      <c r="G3987" s="13">
        <v>0</v>
      </c>
      <c r="H3987" s="24">
        <v>0</v>
      </c>
      <c r="I3987" s="3">
        <v>0</v>
      </c>
      <c r="J3987" s="3">
        <v>0</v>
      </c>
      <c r="K3987" s="3">
        <v>0</v>
      </c>
      <c r="L3987" s="3">
        <v>0</v>
      </c>
      <c r="M3987" s="3">
        <v>0</v>
      </c>
      <c r="N3987" s="3">
        <v>0</v>
      </c>
      <c r="O3987" s="3">
        <v>0</v>
      </c>
      <c r="P3987" s="26">
        <v>0</v>
      </c>
    </row>
    <row r="3988" spans="3:16" x14ac:dyDescent="0.25">
      <c r="C3988" s="112"/>
      <c r="D3988" s="107"/>
      <c r="E3988" s="9" t="s">
        <v>52</v>
      </c>
      <c r="F3988" s="12"/>
      <c r="G3988" s="13">
        <v>0</v>
      </c>
      <c r="H3988" s="24">
        <v>0</v>
      </c>
      <c r="I3988" s="3">
        <v>0</v>
      </c>
      <c r="J3988" s="3">
        <v>0</v>
      </c>
      <c r="K3988" s="3">
        <v>0</v>
      </c>
      <c r="L3988" s="3">
        <v>0</v>
      </c>
      <c r="M3988" s="3">
        <v>0</v>
      </c>
      <c r="N3988" s="3">
        <v>0</v>
      </c>
      <c r="O3988" s="3">
        <v>0</v>
      </c>
      <c r="P3988" s="26">
        <v>0</v>
      </c>
    </row>
    <row r="3989" spans="3:16" x14ac:dyDescent="0.25">
      <c r="C3989" s="112"/>
      <c r="D3989" s="107"/>
      <c r="E3989" s="9" t="s">
        <v>53</v>
      </c>
      <c r="F3989" s="12"/>
      <c r="G3989" s="13">
        <v>1</v>
      </c>
      <c r="H3989" s="24">
        <v>0</v>
      </c>
      <c r="I3989" s="3">
        <v>0</v>
      </c>
      <c r="J3989" s="3">
        <v>0</v>
      </c>
      <c r="K3989" s="3">
        <v>0</v>
      </c>
      <c r="L3989" s="3">
        <v>0</v>
      </c>
      <c r="M3989" s="3">
        <v>0</v>
      </c>
      <c r="N3989" s="3">
        <v>0</v>
      </c>
      <c r="O3989" s="3">
        <v>1</v>
      </c>
      <c r="P3989" s="26">
        <v>0</v>
      </c>
    </row>
    <row r="3990" spans="3:16" x14ac:dyDescent="0.25">
      <c r="C3990" s="112"/>
      <c r="D3990" s="107"/>
      <c r="E3990" s="9" t="s">
        <v>38</v>
      </c>
      <c r="F3990" s="12"/>
      <c r="G3990" s="13">
        <v>0</v>
      </c>
      <c r="H3990" s="24">
        <v>0</v>
      </c>
      <c r="I3990" s="3">
        <v>0</v>
      </c>
      <c r="J3990" s="3">
        <v>0</v>
      </c>
      <c r="K3990" s="3">
        <v>0</v>
      </c>
      <c r="L3990" s="3">
        <v>0</v>
      </c>
      <c r="M3990" s="3">
        <v>0</v>
      </c>
      <c r="N3990" s="3">
        <v>0</v>
      </c>
      <c r="O3990" s="3">
        <v>0</v>
      </c>
      <c r="P3990" s="26">
        <v>0</v>
      </c>
    </row>
    <row r="3991" spans="3:16" x14ac:dyDescent="0.25">
      <c r="C3991" s="112"/>
      <c r="D3991" s="107"/>
      <c r="E3991" s="9" t="s">
        <v>54</v>
      </c>
      <c r="F3991" s="12"/>
      <c r="G3991" s="13">
        <v>12</v>
      </c>
      <c r="H3991" s="24">
        <v>7</v>
      </c>
      <c r="I3991" s="3">
        <v>2</v>
      </c>
      <c r="J3991" s="3">
        <v>1</v>
      </c>
      <c r="K3991" s="3">
        <v>2</v>
      </c>
      <c r="L3991" s="3">
        <v>1</v>
      </c>
      <c r="M3991" s="3">
        <v>1</v>
      </c>
      <c r="N3991" s="3">
        <v>3</v>
      </c>
      <c r="O3991" s="3">
        <v>3</v>
      </c>
      <c r="P3991" s="26">
        <v>0</v>
      </c>
    </row>
    <row r="3992" spans="3:16" x14ac:dyDescent="0.25">
      <c r="C3992" s="112"/>
      <c r="D3992" s="107"/>
      <c r="E3992" s="9" t="s">
        <v>55</v>
      </c>
      <c r="F3992" s="12"/>
      <c r="G3992" s="13">
        <v>2</v>
      </c>
      <c r="H3992" s="24">
        <v>0</v>
      </c>
      <c r="I3992" s="3">
        <v>1</v>
      </c>
      <c r="J3992" s="3">
        <v>0</v>
      </c>
      <c r="K3992" s="3">
        <v>0</v>
      </c>
      <c r="L3992" s="3">
        <v>0</v>
      </c>
      <c r="M3992" s="3">
        <v>0</v>
      </c>
      <c r="N3992" s="3">
        <v>1</v>
      </c>
      <c r="O3992" s="3">
        <v>0</v>
      </c>
      <c r="P3992" s="26">
        <v>0</v>
      </c>
    </row>
    <row r="3993" spans="3:16" x14ac:dyDescent="0.25">
      <c r="C3993" s="108" t="s">
        <v>56</v>
      </c>
      <c r="D3993" s="106" t="s">
        <v>21</v>
      </c>
      <c r="E3993" s="10" t="s">
        <v>57</v>
      </c>
      <c r="F3993" s="11"/>
      <c r="G3993" s="40">
        <v>5</v>
      </c>
      <c r="H3993" s="44">
        <v>1</v>
      </c>
      <c r="I3993" s="19">
        <v>2</v>
      </c>
      <c r="J3993" s="19">
        <v>0</v>
      </c>
      <c r="K3993" s="19">
        <v>1</v>
      </c>
      <c r="L3993" s="19">
        <v>1</v>
      </c>
      <c r="M3993" s="19">
        <v>1</v>
      </c>
      <c r="N3993" s="19">
        <v>2</v>
      </c>
      <c r="O3993" s="19">
        <v>1</v>
      </c>
      <c r="P3993" s="45">
        <v>0</v>
      </c>
    </row>
    <row r="3994" spans="3:16" x14ac:dyDescent="0.25">
      <c r="C3994" s="112"/>
      <c r="D3994" s="107"/>
      <c r="E3994" s="9" t="s">
        <v>58</v>
      </c>
      <c r="F3994" s="12"/>
      <c r="G3994" s="13">
        <v>7</v>
      </c>
      <c r="H3994" s="24">
        <v>5</v>
      </c>
      <c r="I3994" s="3">
        <v>1</v>
      </c>
      <c r="J3994" s="3">
        <v>1</v>
      </c>
      <c r="K3994" s="3">
        <v>1</v>
      </c>
      <c r="L3994" s="3">
        <v>0</v>
      </c>
      <c r="M3994" s="3">
        <v>0</v>
      </c>
      <c r="N3994" s="3">
        <v>2</v>
      </c>
      <c r="O3994" s="3">
        <v>1</v>
      </c>
      <c r="P3994" s="26">
        <v>0</v>
      </c>
    </row>
    <row r="3995" spans="3:16" x14ac:dyDescent="0.25">
      <c r="C3995" s="112"/>
      <c r="D3995" s="107"/>
      <c r="E3995" s="9" t="s">
        <v>59</v>
      </c>
      <c r="F3995" s="12"/>
      <c r="G3995" s="13">
        <v>2</v>
      </c>
      <c r="H3995" s="24">
        <v>1</v>
      </c>
      <c r="I3995" s="3">
        <v>0</v>
      </c>
      <c r="J3995" s="3">
        <v>0</v>
      </c>
      <c r="K3995" s="3">
        <v>0</v>
      </c>
      <c r="L3995" s="3">
        <v>0</v>
      </c>
      <c r="M3995" s="3">
        <v>0</v>
      </c>
      <c r="N3995" s="3">
        <v>0</v>
      </c>
      <c r="O3995" s="3">
        <v>1</v>
      </c>
      <c r="P3995" s="26">
        <v>0</v>
      </c>
    </row>
    <row r="3996" spans="3:16" x14ac:dyDescent="0.25">
      <c r="C3996" s="112"/>
      <c r="D3996" s="107"/>
      <c r="E3996" s="9" t="s">
        <v>60</v>
      </c>
      <c r="F3996" s="12"/>
      <c r="G3996" s="13">
        <v>1</v>
      </c>
      <c r="H3996" s="24">
        <v>0</v>
      </c>
      <c r="I3996" s="3">
        <v>0</v>
      </c>
      <c r="J3996" s="3">
        <v>0</v>
      </c>
      <c r="K3996" s="3">
        <v>0</v>
      </c>
      <c r="L3996" s="3">
        <v>0</v>
      </c>
      <c r="M3996" s="3">
        <v>0</v>
      </c>
      <c r="N3996" s="3">
        <v>0</v>
      </c>
      <c r="O3996" s="3">
        <v>1</v>
      </c>
      <c r="P3996" s="26">
        <v>0</v>
      </c>
    </row>
    <row r="3997" spans="3:16" x14ac:dyDescent="0.25">
      <c r="C3997" s="108" t="s">
        <v>61</v>
      </c>
      <c r="D3997" s="106" t="s">
        <v>21</v>
      </c>
      <c r="E3997" s="10" t="s">
        <v>62</v>
      </c>
      <c r="F3997" s="11"/>
      <c r="G3997" s="40">
        <v>1</v>
      </c>
      <c r="H3997" s="44">
        <v>1</v>
      </c>
      <c r="I3997" s="19">
        <v>0</v>
      </c>
      <c r="J3997" s="19">
        <v>0</v>
      </c>
      <c r="K3997" s="19">
        <v>0</v>
      </c>
      <c r="L3997" s="19">
        <v>0</v>
      </c>
      <c r="M3997" s="19">
        <v>0</v>
      </c>
      <c r="N3997" s="19">
        <v>1</v>
      </c>
      <c r="O3997" s="19">
        <v>0</v>
      </c>
      <c r="P3997" s="45">
        <v>0</v>
      </c>
    </row>
    <row r="3998" spans="3:16" x14ac:dyDescent="0.25">
      <c r="C3998" s="109"/>
      <c r="D3998" s="107"/>
      <c r="E3998" s="9" t="s">
        <v>63</v>
      </c>
      <c r="F3998" s="12"/>
      <c r="G3998" s="13">
        <v>4</v>
      </c>
      <c r="H3998" s="24">
        <v>1</v>
      </c>
      <c r="I3998" s="3">
        <v>3</v>
      </c>
      <c r="J3998" s="3">
        <v>0</v>
      </c>
      <c r="K3998" s="3">
        <v>1</v>
      </c>
      <c r="L3998" s="3">
        <v>1</v>
      </c>
      <c r="M3998" s="3">
        <v>1</v>
      </c>
      <c r="N3998" s="3">
        <v>2</v>
      </c>
      <c r="O3998" s="3">
        <v>1</v>
      </c>
      <c r="P3998" s="26">
        <v>0</v>
      </c>
    </row>
    <row r="3999" spans="3:16" x14ac:dyDescent="0.25">
      <c r="C3999" s="109"/>
      <c r="D3999" s="107"/>
      <c r="E3999" s="9" t="s">
        <v>64</v>
      </c>
      <c r="F3999" s="12"/>
      <c r="G3999" s="13">
        <v>6</v>
      </c>
      <c r="H3999" s="24">
        <v>3</v>
      </c>
      <c r="I3999" s="3">
        <v>0</v>
      </c>
      <c r="J3999" s="3">
        <v>0</v>
      </c>
      <c r="K3999" s="3">
        <v>0</v>
      </c>
      <c r="L3999" s="3">
        <v>0</v>
      </c>
      <c r="M3999" s="3">
        <v>0</v>
      </c>
      <c r="N3999" s="3">
        <v>1</v>
      </c>
      <c r="O3999" s="3">
        <v>2</v>
      </c>
      <c r="P3999" s="26">
        <v>0</v>
      </c>
    </row>
    <row r="4000" spans="3:16" x14ac:dyDescent="0.25">
      <c r="C4000" s="113"/>
      <c r="D4000" s="110"/>
      <c r="E4000" s="56" t="s">
        <v>65</v>
      </c>
      <c r="F4000" s="48"/>
      <c r="G4000" s="86">
        <v>4</v>
      </c>
      <c r="H4000" s="96">
        <v>2</v>
      </c>
      <c r="I4000" s="81">
        <v>0</v>
      </c>
      <c r="J4000" s="81">
        <v>1</v>
      </c>
      <c r="K4000" s="81">
        <v>1</v>
      </c>
      <c r="L4000" s="81">
        <v>0</v>
      </c>
      <c r="M4000" s="81">
        <v>0</v>
      </c>
      <c r="N4000" s="81">
        <v>0</v>
      </c>
      <c r="O4000" s="81">
        <v>1</v>
      </c>
      <c r="P4000" s="95">
        <v>0</v>
      </c>
    </row>
    <row r="4002" spans="2:15" x14ac:dyDescent="0.25">
      <c r="B4002" s="54" t="str">
        <f xml:space="preserve"> HYPERLINK("#'目次'!B54", "[48]")</f>
        <v>[48]</v>
      </c>
      <c r="C4002" s="42" t="s">
        <v>595</v>
      </c>
    </row>
    <row r="4005" spans="2:15" x14ac:dyDescent="0.25">
      <c r="C4005" s="42" t="s">
        <v>14</v>
      </c>
    </row>
    <row r="4006" spans="2:15" ht="37.799999999999997" x14ac:dyDescent="0.25">
      <c r="C4006" s="102"/>
      <c r="D4006" s="103"/>
      <c r="E4006" s="103"/>
      <c r="F4006" s="103"/>
      <c r="G4006" s="53" t="s">
        <v>15</v>
      </c>
      <c r="H4006" s="50" t="s">
        <v>596</v>
      </c>
      <c r="I4006" s="21" t="s">
        <v>597</v>
      </c>
      <c r="J4006" s="21" t="s">
        <v>598</v>
      </c>
      <c r="K4006" s="21" t="s">
        <v>599</v>
      </c>
      <c r="L4006" s="21" t="s">
        <v>600</v>
      </c>
      <c r="M4006" s="21" t="s">
        <v>38</v>
      </c>
      <c r="N4006" s="21" t="s">
        <v>601</v>
      </c>
      <c r="O4006" s="57" t="s">
        <v>602</v>
      </c>
    </row>
    <row r="4007" spans="2:15" x14ac:dyDescent="0.25">
      <c r="C4007" s="104"/>
      <c r="D4007" s="105"/>
      <c r="E4007" s="105"/>
      <c r="F4007" s="105"/>
      <c r="G4007" s="47"/>
      <c r="H4007" s="60"/>
      <c r="I4007" s="22"/>
      <c r="J4007" s="22"/>
      <c r="K4007" s="22"/>
      <c r="L4007" s="22"/>
      <c r="M4007" s="22"/>
      <c r="N4007" s="22"/>
      <c r="O4007" s="55"/>
    </row>
    <row r="4008" spans="2:15" x14ac:dyDescent="0.25">
      <c r="C4008" s="52"/>
      <c r="D4008" s="49"/>
      <c r="E4008" s="46" t="s">
        <v>15</v>
      </c>
      <c r="F4008" s="51"/>
      <c r="G4008" s="59">
        <v>1104</v>
      </c>
      <c r="H4008" s="31">
        <v>480</v>
      </c>
      <c r="I4008" s="31">
        <v>408</v>
      </c>
      <c r="J4008" s="31">
        <v>145</v>
      </c>
      <c r="K4008" s="31">
        <v>58</v>
      </c>
      <c r="L4008" s="31">
        <v>11</v>
      </c>
      <c r="M4008" s="31">
        <v>2</v>
      </c>
      <c r="N4008" s="31">
        <v>888</v>
      </c>
      <c r="O4008" s="67">
        <v>69</v>
      </c>
    </row>
    <row r="4009" spans="2:15" x14ac:dyDescent="0.25">
      <c r="C4009" s="111" t="s">
        <v>20</v>
      </c>
      <c r="D4009" s="106" t="s">
        <v>21</v>
      </c>
      <c r="E4009" s="10" t="s">
        <v>22</v>
      </c>
      <c r="F4009" s="11"/>
      <c r="G4009" s="14">
        <v>543</v>
      </c>
      <c r="H4009" s="25">
        <v>218</v>
      </c>
      <c r="I4009" s="4">
        <v>216</v>
      </c>
      <c r="J4009" s="4">
        <v>72</v>
      </c>
      <c r="K4009" s="4">
        <v>30</v>
      </c>
      <c r="L4009" s="4">
        <v>7</v>
      </c>
      <c r="M4009" s="4">
        <v>0</v>
      </c>
      <c r="N4009" s="4">
        <v>434</v>
      </c>
      <c r="O4009" s="27">
        <v>37</v>
      </c>
    </row>
    <row r="4010" spans="2:15" x14ac:dyDescent="0.25">
      <c r="C4010" s="112"/>
      <c r="D4010" s="107"/>
      <c r="E4010" s="9" t="s">
        <v>23</v>
      </c>
      <c r="F4010" s="12"/>
      <c r="G4010" s="8">
        <v>561</v>
      </c>
      <c r="H4010" s="16">
        <v>262</v>
      </c>
      <c r="I4010" s="1">
        <v>192</v>
      </c>
      <c r="J4010" s="1">
        <v>73</v>
      </c>
      <c r="K4010" s="1">
        <v>28</v>
      </c>
      <c r="L4010" s="1">
        <v>4</v>
      </c>
      <c r="M4010" s="1">
        <v>2</v>
      </c>
      <c r="N4010" s="1">
        <v>454</v>
      </c>
      <c r="O4010" s="18">
        <v>32</v>
      </c>
    </row>
    <row r="4011" spans="2:15" x14ac:dyDescent="0.25">
      <c r="C4011" s="108" t="s">
        <v>24</v>
      </c>
      <c r="D4011" s="108" t="s">
        <v>25</v>
      </c>
      <c r="E4011" s="10" t="s">
        <v>26</v>
      </c>
      <c r="F4011" s="11"/>
      <c r="G4011" s="14">
        <v>261</v>
      </c>
      <c r="H4011" s="25">
        <v>101</v>
      </c>
      <c r="I4011" s="4">
        <v>94</v>
      </c>
      <c r="J4011" s="4">
        <v>48</v>
      </c>
      <c r="K4011" s="4">
        <v>14</v>
      </c>
      <c r="L4011" s="4">
        <v>4</v>
      </c>
      <c r="M4011" s="4">
        <v>0</v>
      </c>
      <c r="N4011" s="4">
        <v>195</v>
      </c>
      <c r="O4011" s="27">
        <v>18</v>
      </c>
    </row>
    <row r="4012" spans="2:15" x14ac:dyDescent="0.25">
      <c r="C4012" s="112"/>
      <c r="D4012" s="109"/>
      <c r="E4012" s="9" t="s">
        <v>27</v>
      </c>
      <c r="F4012" s="12"/>
      <c r="G4012" s="8">
        <v>267</v>
      </c>
      <c r="H4012" s="16">
        <v>123</v>
      </c>
      <c r="I4012" s="1">
        <v>93</v>
      </c>
      <c r="J4012" s="1">
        <v>30</v>
      </c>
      <c r="K4012" s="1">
        <v>17</v>
      </c>
      <c r="L4012" s="1">
        <v>4</v>
      </c>
      <c r="M4012" s="1">
        <v>0</v>
      </c>
      <c r="N4012" s="1">
        <v>216</v>
      </c>
      <c r="O4012" s="18">
        <v>21</v>
      </c>
    </row>
    <row r="4013" spans="2:15" x14ac:dyDescent="0.25">
      <c r="C4013" s="112"/>
      <c r="D4013" s="109"/>
      <c r="E4013" s="9" t="s">
        <v>28</v>
      </c>
      <c r="F4013" s="12"/>
      <c r="G4013" s="8">
        <v>261</v>
      </c>
      <c r="H4013" s="16">
        <v>119</v>
      </c>
      <c r="I4013" s="1">
        <v>102</v>
      </c>
      <c r="J4013" s="1">
        <v>26</v>
      </c>
      <c r="K4013" s="1">
        <v>13</v>
      </c>
      <c r="L4013" s="1">
        <v>1</v>
      </c>
      <c r="M4013" s="1">
        <v>0</v>
      </c>
      <c r="N4013" s="1">
        <v>221</v>
      </c>
      <c r="O4013" s="18">
        <v>14</v>
      </c>
    </row>
    <row r="4014" spans="2:15" x14ac:dyDescent="0.25">
      <c r="C4014" s="112"/>
      <c r="D4014" s="109"/>
      <c r="E4014" s="9" t="s">
        <v>29</v>
      </c>
      <c r="F4014" s="12"/>
      <c r="G4014" s="8">
        <v>195</v>
      </c>
      <c r="H4014" s="16">
        <v>80</v>
      </c>
      <c r="I4014" s="1">
        <v>81</v>
      </c>
      <c r="J4014" s="1">
        <v>25</v>
      </c>
      <c r="K4014" s="1">
        <v>6</v>
      </c>
      <c r="L4014" s="1">
        <v>1</v>
      </c>
      <c r="M4014" s="1">
        <v>2</v>
      </c>
      <c r="N4014" s="1">
        <v>161</v>
      </c>
      <c r="O4014" s="18">
        <v>7</v>
      </c>
    </row>
    <row r="4015" spans="2:15" x14ac:dyDescent="0.25">
      <c r="C4015" s="112"/>
      <c r="D4015" s="109"/>
      <c r="E4015" s="9" t="s">
        <v>30</v>
      </c>
      <c r="F4015" s="12"/>
      <c r="G4015" s="8">
        <v>120</v>
      </c>
      <c r="H4015" s="16">
        <v>57</v>
      </c>
      <c r="I4015" s="1">
        <v>38</v>
      </c>
      <c r="J4015" s="1">
        <v>16</v>
      </c>
      <c r="K4015" s="1">
        <v>8</v>
      </c>
      <c r="L4015" s="1">
        <v>1</v>
      </c>
      <c r="M4015" s="1">
        <v>0</v>
      </c>
      <c r="N4015" s="1">
        <v>95</v>
      </c>
      <c r="O4015" s="18">
        <v>9</v>
      </c>
    </row>
    <row r="4016" spans="2:15" x14ac:dyDescent="0.25">
      <c r="C4016" s="112"/>
      <c r="D4016" s="109"/>
      <c r="E4016" s="9" t="s">
        <v>31</v>
      </c>
      <c r="F4016" s="12"/>
      <c r="G4016" s="8">
        <v>843</v>
      </c>
      <c r="H4016" s="16">
        <v>379</v>
      </c>
      <c r="I4016" s="1">
        <v>314</v>
      </c>
      <c r="J4016" s="1">
        <v>97</v>
      </c>
      <c r="K4016" s="1">
        <v>44</v>
      </c>
      <c r="L4016" s="1">
        <v>7</v>
      </c>
      <c r="M4016" s="1">
        <v>2</v>
      </c>
      <c r="N4016" s="1">
        <v>693</v>
      </c>
      <c r="O4016" s="18">
        <v>51</v>
      </c>
    </row>
    <row r="4017" spans="3:15" x14ac:dyDescent="0.25">
      <c r="C4017" s="112"/>
      <c r="D4017" s="109"/>
      <c r="E4017" s="9" t="s">
        <v>32</v>
      </c>
      <c r="F4017" s="12"/>
      <c r="G4017" s="8">
        <v>315</v>
      </c>
      <c r="H4017" s="16">
        <v>137</v>
      </c>
      <c r="I4017" s="1">
        <v>119</v>
      </c>
      <c r="J4017" s="1">
        <v>41</v>
      </c>
      <c r="K4017" s="1">
        <v>14</v>
      </c>
      <c r="L4017" s="1">
        <v>2</v>
      </c>
      <c r="M4017" s="1">
        <v>2</v>
      </c>
      <c r="N4017" s="1">
        <v>256</v>
      </c>
      <c r="O4017" s="18">
        <v>16</v>
      </c>
    </row>
    <row r="4018" spans="3:15" x14ac:dyDescent="0.25">
      <c r="C4018" s="112"/>
      <c r="D4018" s="108" t="s">
        <v>22</v>
      </c>
      <c r="E4018" s="10" t="s">
        <v>26</v>
      </c>
      <c r="F4018" s="11"/>
      <c r="G4018" s="14">
        <v>120</v>
      </c>
      <c r="H4018" s="25">
        <v>40</v>
      </c>
      <c r="I4018" s="4">
        <v>51</v>
      </c>
      <c r="J4018" s="4">
        <v>18</v>
      </c>
      <c r="K4018" s="4">
        <v>8</v>
      </c>
      <c r="L4018" s="4">
        <v>3</v>
      </c>
      <c r="M4018" s="4">
        <v>0</v>
      </c>
      <c r="N4018" s="4">
        <v>91</v>
      </c>
      <c r="O4018" s="27">
        <v>11</v>
      </c>
    </row>
    <row r="4019" spans="3:15" x14ac:dyDescent="0.25">
      <c r="C4019" s="112"/>
      <c r="D4019" s="109"/>
      <c r="E4019" s="9" t="s">
        <v>27</v>
      </c>
      <c r="F4019" s="12"/>
      <c r="G4019" s="8">
        <v>159</v>
      </c>
      <c r="H4019" s="16">
        <v>72</v>
      </c>
      <c r="I4019" s="1">
        <v>55</v>
      </c>
      <c r="J4019" s="1">
        <v>16</v>
      </c>
      <c r="K4019" s="1">
        <v>13</v>
      </c>
      <c r="L4019" s="1">
        <v>3</v>
      </c>
      <c r="M4019" s="1">
        <v>0</v>
      </c>
      <c r="N4019" s="1">
        <v>127</v>
      </c>
      <c r="O4019" s="18">
        <v>16</v>
      </c>
    </row>
    <row r="4020" spans="3:15" x14ac:dyDescent="0.25">
      <c r="C4020" s="112"/>
      <c r="D4020" s="109"/>
      <c r="E4020" s="9" t="s">
        <v>28</v>
      </c>
      <c r="F4020" s="12"/>
      <c r="G4020" s="8">
        <v>113</v>
      </c>
      <c r="H4020" s="16">
        <v>51</v>
      </c>
      <c r="I4020" s="1">
        <v>49</v>
      </c>
      <c r="J4020" s="1">
        <v>10</v>
      </c>
      <c r="K4020" s="1">
        <v>3</v>
      </c>
      <c r="L4020" s="1">
        <v>0</v>
      </c>
      <c r="M4020" s="1">
        <v>0</v>
      </c>
      <c r="N4020" s="1">
        <v>100</v>
      </c>
      <c r="O4020" s="18">
        <v>3</v>
      </c>
    </row>
    <row r="4021" spans="3:15" x14ac:dyDescent="0.25">
      <c r="C4021" s="112"/>
      <c r="D4021" s="109"/>
      <c r="E4021" s="9" t="s">
        <v>29</v>
      </c>
      <c r="F4021" s="12"/>
      <c r="G4021" s="8">
        <v>94</v>
      </c>
      <c r="H4021" s="16">
        <v>32</v>
      </c>
      <c r="I4021" s="1">
        <v>40</v>
      </c>
      <c r="J4021" s="1">
        <v>18</v>
      </c>
      <c r="K4021" s="1">
        <v>3</v>
      </c>
      <c r="L4021" s="1">
        <v>1</v>
      </c>
      <c r="M4021" s="1">
        <v>0</v>
      </c>
      <c r="N4021" s="1">
        <v>72</v>
      </c>
      <c r="O4021" s="18">
        <v>4</v>
      </c>
    </row>
    <row r="4022" spans="3:15" x14ac:dyDescent="0.25">
      <c r="C4022" s="112"/>
      <c r="D4022" s="109"/>
      <c r="E4022" s="9" t="s">
        <v>30</v>
      </c>
      <c r="F4022" s="12"/>
      <c r="G4022" s="8">
        <v>57</v>
      </c>
      <c r="H4022" s="16">
        <v>23</v>
      </c>
      <c r="I4022" s="1">
        <v>21</v>
      </c>
      <c r="J4022" s="1">
        <v>10</v>
      </c>
      <c r="K4022" s="1">
        <v>3</v>
      </c>
      <c r="L4022" s="1">
        <v>0</v>
      </c>
      <c r="M4022" s="1">
        <v>0</v>
      </c>
      <c r="N4022" s="1">
        <v>44</v>
      </c>
      <c r="O4022" s="18">
        <v>3</v>
      </c>
    </row>
    <row r="4023" spans="3:15" x14ac:dyDescent="0.25">
      <c r="C4023" s="112"/>
      <c r="D4023" s="109"/>
      <c r="E4023" s="9" t="s">
        <v>31</v>
      </c>
      <c r="F4023" s="12"/>
      <c r="G4023" s="8">
        <v>423</v>
      </c>
      <c r="H4023" s="16">
        <v>178</v>
      </c>
      <c r="I4023" s="1">
        <v>165</v>
      </c>
      <c r="J4023" s="1">
        <v>54</v>
      </c>
      <c r="K4023" s="1">
        <v>22</v>
      </c>
      <c r="L4023" s="1">
        <v>4</v>
      </c>
      <c r="M4023" s="1">
        <v>0</v>
      </c>
      <c r="N4023" s="1">
        <v>343</v>
      </c>
      <c r="O4023" s="18">
        <v>26</v>
      </c>
    </row>
    <row r="4024" spans="3:15" x14ac:dyDescent="0.25">
      <c r="C4024" s="112"/>
      <c r="D4024" s="109"/>
      <c r="E4024" s="9" t="s">
        <v>32</v>
      </c>
      <c r="F4024" s="12"/>
      <c r="G4024" s="8">
        <v>151</v>
      </c>
      <c r="H4024" s="16">
        <v>55</v>
      </c>
      <c r="I4024" s="1">
        <v>61</v>
      </c>
      <c r="J4024" s="1">
        <v>28</v>
      </c>
      <c r="K4024" s="1">
        <v>6</v>
      </c>
      <c r="L4024" s="1">
        <v>1</v>
      </c>
      <c r="M4024" s="1">
        <v>0</v>
      </c>
      <c r="N4024" s="1">
        <v>116</v>
      </c>
      <c r="O4024" s="18">
        <v>7</v>
      </c>
    </row>
    <row r="4025" spans="3:15" x14ac:dyDescent="0.25">
      <c r="C4025" s="112"/>
      <c r="D4025" s="108" t="s">
        <v>23</v>
      </c>
      <c r="E4025" s="10" t="s">
        <v>26</v>
      </c>
      <c r="F4025" s="11"/>
      <c r="G4025" s="14">
        <v>141</v>
      </c>
      <c r="H4025" s="25">
        <v>61</v>
      </c>
      <c r="I4025" s="4">
        <v>43</v>
      </c>
      <c r="J4025" s="4">
        <v>30</v>
      </c>
      <c r="K4025" s="4">
        <v>6</v>
      </c>
      <c r="L4025" s="4">
        <v>1</v>
      </c>
      <c r="M4025" s="4">
        <v>0</v>
      </c>
      <c r="N4025" s="4">
        <v>104</v>
      </c>
      <c r="O4025" s="27">
        <v>7</v>
      </c>
    </row>
    <row r="4026" spans="3:15" x14ac:dyDescent="0.25">
      <c r="C4026" s="112"/>
      <c r="D4026" s="109"/>
      <c r="E4026" s="9" t="s">
        <v>27</v>
      </c>
      <c r="F4026" s="12"/>
      <c r="G4026" s="8">
        <v>108</v>
      </c>
      <c r="H4026" s="16">
        <v>51</v>
      </c>
      <c r="I4026" s="1">
        <v>38</v>
      </c>
      <c r="J4026" s="1">
        <v>14</v>
      </c>
      <c r="K4026" s="1">
        <v>4</v>
      </c>
      <c r="L4026" s="1">
        <v>1</v>
      </c>
      <c r="M4026" s="1">
        <v>0</v>
      </c>
      <c r="N4026" s="1">
        <v>89</v>
      </c>
      <c r="O4026" s="18">
        <v>5</v>
      </c>
    </row>
    <row r="4027" spans="3:15" x14ac:dyDescent="0.25">
      <c r="C4027" s="112"/>
      <c r="D4027" s="109"/>
      <c r="E4027" s="9" t="s">
        <v>28</v>
      </c>
      <c r="F4027" s="12"/>
      <c r="G4027" s="8">
        <v>148</v>
      </c>
      <c r="H4027" s="16">
        <v>68</v>
      </c>
      <c r="I4027" s="1">
        <v>53</v>
      </c>
      <c r="J4027" s="1">
        <v>16</v>
      </c>
      <c r="K4027" s="1">
        <v>10</v>
      </c>
      <c r="L4027" s="1">
        <v>1</v>
      </c>
      <c r="M4027" s="1">
        <v>0</v>
      </c>
      <c r="N4027" s="1">
        <v>121</v>
      </c>
      <c r="O4027" s="18">
        <v>11</v>
      </c>
    </row>
    <row r="4028" spans="3:15" x14ac:dyDescent="0.25">
      <c r="C4028" s="112"/>
      <c r="D4028" s="109"/>
      <c r="E4028" s="9" t="s">
        <v>29</v>
      </c>
      <c r="F4028" s="12"/>
      <c r="G4028" s="8">
        <v>101</v>
      </c>
      <c r="H4028" s="16">
        <v>48</v>
      </c>
      <c r="I4028" s="1">
        <v>41</v>
      </c>
      <c r="J4028" s="1">
        <v>7</v>
      </c>
      <c r="K4028" s="1">
        <v>3</v>
      </c>
      <c r="L4028" s="1">
        <v>0</v>
      </c>
      <c r="M4028" s="1">
        <v>2</v>
      </c>
      <c r="N4028" s="1">
        <v>89</v>
      </c>
      <c r="O4028" s="18">
        <v>3</v>
      </c>
    </row>
    <row r="4029" spans="3:15" x14ac:dyDescent="0.25">
      <c r="C4029" s="112"/>
      <c r="D4029" s="109"/>
      <c r="E4029" s="9" t="s">
        <v>30</v>
      </c>
      <c r="F4029" s="12"/>
      <c r="G4029" s="8">
        <v>63</v>
      </c>
      <c r="H4029" s="16">
        <v>34</v>
      </c>
      <c r="I4029" s="1">
        <v>17</v>
      </c>
      <c r="J4029" s="1">
        <v>6</v>
      </c>
      <c r="K4029" s="1">
        <v>5</v>
      </c>
      <c r="L4029" s="1">
        <v>1</v>
      </c>
      <c r="M4029" s="1">
        <v>0</v>
      </c>
      <c r="N4029" s="1">
        <v>51</v>
      </c>
      <c r="O4029" s="18">
        <v>6</v>
      </c>
    </row>
    <row r="4030" spans="3:15" x14ac:dyDescent="0.25">
      <c r="C4030" s="112"/>
      <c r="D4030" s="109"/>
      <c r="E4030" s="9" t="s">
        <v>31</v>
      </c>
      <c r="F4030" s="12"/>
      <c r="G4030" s="8">
        <v>420</v>
      </c>
      <c r="H4030" s="16">
        <v>201</v>
      </c>
      <c r="I4030" s="1">
        <v>149</v>
      </c>
      <c r="J4030" s="1">
        <v>43</v>
      </c>
      <c r="K4030" s="1">
        <v>22</v>
      </c>
      <c r="L4030" s="1">
        <v>3</v>
      </c>
      <c r="M4030" s="1">
        <v>2</v>
      </c>
      <c r="N4030" s="1">
        <v>350</v>
      </c>
      <c r="O4030" s="18">
        <v>25</v>
      </c>
    </row>
    <row r="4031" spans="3:15" x14ac:dyDescent="0.25">
      <c r="C4031" s="112"/>
      <c r="D4031" s="109"/>
      <c r="E4031" s="9" t="s">
        <v>32</v>
      </c>
      <c r="F4031" s="12"/>
      <c r="G4031" s="8">
        <v>164</v>
      </c>
      <c r="H4031" s="16">
        <v>82</v>
      </c>
      <c r="I4031" s="1">
        <v>58</v>
      </c>
      <c r="J4031" s="1">
        <v>13</v>
      </c>
      <c r="K4031" s="1">
        <v>8</v>
      </c>
      <c r="L4031" s="1">
        <v>1</v>
      </c>
      <c r="M4031" s="1">
        <v>2</v>
      </c>
      <c r="N4031" s="1">
        <v>140</v>
      </c>
      <c r="O4031" s="18">
        <v>9</v>
      </c>
    </row>
    <row r="4032" spans="3:15" ht="25.2" x14ac:dyDescent="0.25">
      <c r="C4032" s="108" t="s">
        <v>33</v>
      </c>
      <c r="D4032" s="108" t="s">
        <v>25</v>
      </c>
      <c r="E4032" s="10" t="s">
        <v>34</v>
      </c>
      <c r="F4032" s="11"/>
      <c r="G4032" s="14">
        <v>93</v>
      </c>
      <c r="H4032" s="25">
        <v>41</v>
      </c>
      <c r="I4032" s="4">
        <v>33</v>
      </c>
      <c r="J4032" s="4">
        <v>12</v>
      </c>
      <c r="K4032" s="4">
        <v>5</v>
      </c>
      <c r="L4032" s="4">
        <v>2</v>
      </c>
      <c r="M4032" s="4">
        <v>0</v>
      </c>
      <c r="N4032" s="4">
        <v>74</v>
      </c>
      <c r="O4032" s="27">
        <v>7</v>
      </c>
    </row>
    <row r="4033" spans="3:15" ht="25.2" x14ac:dyDescent="0.25">
      <c r="C4033" s="112"/>
      <c r="D4033" s="109"/>
      <c r="E4033" s="9" t="s">
        <v>35</v>
      </c>
      <c r="F4033" s="12"/>
      <c r="G4033" s="8">
        <v>623</v>
      </c>
      <c r="H4033" s="16">
        <v>298</v>
      </c>
      <c r="I4033" s="1">
        <v>225</v>
      </c>
      <c r="J4033" s="1">
        <v>69</v>
      </c>
      <c r="K4033" s="1">
        <v>26</v>
      </c>
      <c r="L4033" s="1">
        <v>4</v>
      </c>
      <c r="M4033" s="1">
        <v>1</v>
      </c>
      <c r="N4033" s="1">
        <v>523</v>
      </c>
      <c r="O4033" s="18">
        <v>30</v>
      </c>
    </row>
    <row r="4034" spans="3:15" ht="25.2" x14ac:dyDescent="0.25">
      <c r="C4034" s="112"/>
      <c r="D4034" s="109"/>
      <c r="E4034" s="9" t="s">
        <v>36</v>
      </c>
      <c r="F4034" s="12"/>
      <c r="G4034" s="8">
        <v>207</v>
      </c>
      <c r="H4034" s="16">
        <v>70</v>
      </c>
      <c r="I4034" s="1">
        <v>84</v>
      </c>
      <c r="J4034" s="1">
        <v>30</v>
      </c>
      <c r="K4034" s="1">
        <v>19</v>
      </c>
      <c r="L4034" s="1">
        <v>4</v>
      </c>
      <c r="M4034" s="1">
        <v>0</v>
      </c>
      <c r="N4034" s="1">
        <v>154</v>
      </c>
      <c r="O4034" s="18">
        <v>23</v>
      </c>
    </row>
    <row r="4035" spans="3:15" ht="25.2" x14ac:dyDescent="0.25">
      <c r="C4035" s="112"/>
      <c r="D4035" s="109"/>
      <c r="E4035" s="9" t="s">
        <v>37</v>
      </c>
      <c r="F4035" s="12"/>
      <c r="G4035" s="8">
        <v>178</v>
      </c>
      <c r="H4035" s="16">
        <v>71</v>
      </c>
      <c r="I4035" s="1">
        <v>65</v>
      </c>
      <c r="J4035" s="1">
        <v>33</v>
      </c>
      <c r="K4035" s="1">
        <v>7</v>
      </c>
      <c r="L4035" s="1">
        <v>1</v>
      </c>
      <c r="M4035" s="1">
        <v>1</v>
      </c>
      <c r="N4035" s="1">
        <v>136</v>
      </c>
      <c r="O4035" s="18">
        <v>8</v>
      </c>
    </row>
    <row r="4036" spans="3:15" x14ac:dyDescent="0.25">
      <c r="C4036" s="112"/>
      <c r="D4036" s="109"/>
      <c r="E4036" s="9" t="s">
        <v>38</v>
      </c>
      <c r="F4036" s="12"/>
      <c r="G4036" s="13">
        <v>3</v>
      </c>
      <c r="H4036" s="24">
        <v>0</v>
      </c>
      <c r="I4036" s="3">
        <v>1</v>
      </c>
      <c r="J4036" s="3">
        <v>1</v>
      </c>
      <c r="K4036" s="3">
        <v>1</v>
      </c>
      <c r="L4036" s="3">
        <v>0</v>
      </c>
      <c r="M4036" s="3">
        <v>0</v>
      </c>
      <c r="N4036" s="3">
        <v>1</v>
      </c>
      <c r="O4036" s="26">
        <v>1</v>
      </c>
    </row>
    <row r="4037" spans="3:15" ht="25.2" x14ac:dyDescent="0.25">
      <c r="C4037" s="112"/>
      <c r="D4037" s="108" t="s">
        <v>22</v>
      </c>
      <c r="E4037" s="10" t="s">
        <v>34</v>
      </c>
      <c r="F4037" s="11"/>
      <c r="G4037" s="40">
        <v>48</v>
      </c>
      <c r="H4037" s="44">
        <v>19</v>
      </c>
      <c r="I4037" s="19">
        <v>20</v>
      </c>
      <c r="J4037" s="19">
        <v>4</v>
      </c>
      <c r="K4037" s="19">
        <v>4</v>
      </c>
      <c r="L4037" s="19">
        <v>1</v>
      </c>
      <c r="M4037" s="19">
        <v>0</v>
      </c>
      <c r="N4037" s="19">
        <v>39</v>
      </c>
      <c r="O4037" s="45">
        <v>5</v>
      </c>
    </row>
    <row r="4038" spans="3:15" ht="25.2" x14ac:dyDescent="0.25">
      <c r="C4038" s="112"/>
      <c r="D4038" s="109"/>
      <c r="E4038" s="9" t="s">
        <v>35</v>
      </c>
      <c r="F4038" s="12"/>
      <c r="G4038" s="8">
        <v>365</v>
      </c>
      <c r="H4038" s="16">
        <v>163</v>
      </c>
      <c r="I4038" s="1">
        <v>140</v>
      </c>
      <c r="J4038" s="1">
        <v>45</v>
      </c>
      <c r="K4038" s="1">
        <v>14</v>
      </c>
      <c r="L4038" s="1">
        <v>3</v>
      </c>
      <c r="M4038" s="1">
        <v>0</v>
      </c>
      <c r="N4038" s="1">
        <v>303</v>
      </c>
      <c r="O4038" s="18">
        <v>17</v>
      </c>
    </row>
    <row r="4039" spans="3:15" ht="25.2" x14ac:dyDescent="0.25">
      <c r="C4039" s="112"/>
      <c r="D4039" s="109"/>
      <c r="E4039" s="9" t="s">
        <v>36</v>
      </c>
      <c r="F4039" s="12"/>
      <c r="G4039" s="8">
        <v>80</v>
      </c>
      <c r="H4039" s="16">
        <v>24</v>
      </c>
      <c r="I4039" s="1">
        <v>34</v>
      </c>
      <c r="J4039" s="1">
        <v>9</v>
      </c>
      <c r="K4039" s="1">
        <v>10</v>
      </c>
      <c r="L4039" s="1">
        <v>3</v>
      </c>
      <c r="M4039" s="1">
        <v>0</v>
      </c>
      <c r="N4039" s="1">
        <v>58</v>
      </c>
      <c r="O4039" s="18">
        <v>13</v>
      </c>
    </row>
    <row r="4040" spans="3:15" ht="25.2" x14ac:dyDescent="0.25">
      <c r="C4040" s="112"/>
      <c r="D4040" s="109"/>
      <c r="E4040" s="9" t="s">
        <v>37</v>
      </c>
      <c r="F4040" s="12"/>
      <c r="G4040" s="13">
        <v>49</v>
      </c>
      <c r="H4040" s="24">
        <v>12</v>
      </c>
      <c r="I4040" s="3">
        <v>21</v>
      </c>
      <c r="J4040" s="3">
        <v>14</v>
      </c>
      <c r="K4040" s="3">
        <v>2</v>
      </c>
      <c r="L4040" s="3">
        <v>0</v>
      </c>
      <c r="M4040" s="3">
        <v>0</v>
      </c>
      <c r="N4040" s="3">
        <v>33</v>
      </c>
      <c r="O4040" s="26">
        <v>2</v>
      </c>
    </row>
    <row r="4041" spans="3:15" x14ac:dyDescent="0.25">
      <c r="C4041" s="112"/>
      <c r="D4041" s="109"/>
      <c r="E4041" s="9" t="s">
        <v>38</v>
      </c>
      <c r="F4041" s="12"/>
      <c r="G4041" s="13">
        <v>1</v>
      </c>
      <c r="H4041" s="24">
        <v>0</v>
      </c>
      <c r="I4041" s="3">
        <v>1</v>
      </c>
      <c r="J4041" s="3">
        <v>0</v>
      </c>
      <c r="K4041" s="3">
        <v>0</v>
      </c>
      <c r="L4041" s="3">
        <v>0</v>
      </c>
      <c r="M4041" s="3">
        <v>0</v>
      </c>
      <c r="N4041" s="3">
        <v>1</v>
      </c>
      <c r="O4041" s="26">
        <v>0</v>
      </c>
    </row>
    <row r="4042" spans="3:15" ht="25.2" x14ac:dyDescent="0.25">
      <c r="C4042" s="112"/>
      <c r="D4042" s="108" t="s">
        <v>23</v>
      </c>
      <c r="E4042" s="10" t="s">
        <v>34</v>
      </c>
      <c r="F4042" s="11"/>
      <c r="G4042" s="40">
        <v>45</v>
      </c>
      <c r="H4042" s="44">
        <v>22</v>
      </c>
      <c r="I4042" s="19">
        <v>13</v>
      </c>
      <c r="J4042" s="19">
        <v>8</v>
      </c>
      <c r="K4042" s="19">
        <v>1</v>
      </c>
      <c r="L4042" s="19">
        <v>1</v>
      </c>
      <c r="M4042" s="19">
        <v>0</v>
      </c>
      <c r="N4042" s="19">
        <v>35</v>
      </c>
      <c r="O4042" s="45">
        <v>2</v>
      </c>
    </row>
    <row r="4043" spans="3:15" ht="25.2" x14ac:dyDescent="0.25">
      <c r="C4043" s="112"/>
      <c r="D4043" s="109"/>
      <c r="E4043" s="9" t="s">
        <v>35</v>
      </c>
      <c r="F4043" s="12"/>
      <c r="G4043" s="8">
        <v>258</v>
      </c>
      <c r="H4043" s="16">
        <v>135</v>
      </c>
      <c r="I4043" s="1">
        <v>85</v>
      </c>
      <c r="J4043" s="1">
        <v>24</v>
      </c>
      <c r="K4043" s="1">
        <v>12</v>
      </c>
      <c r="L4043" s="1">
        <v>1</v>
      </c>
      <c r="M4043" s="1">
        <v>1</v>
      </c>
      <c r="N4043" s="1">
        <v>220</v>
      </c>
      <c r="O4043" s="18">
        <v>13</v>
      </c>
    </row>
    <row r="4044" spans="3:15" ht="25.2" x14ac:dyDescent="0.25">
      <c r="C4044" s="112"/>
      <c r="D4044" s="109"/>
      <c r="E4044" s="9" t="s">
        <v>36</v>
      </c>
      <c r="F4044" s="12"/>
      <c r="G4044" s="8">
        <v>127</v>
      </c>
      <c r="H4044" s="16">
        <v>46</v>
      </c>
      <c r="I4044" s="1">
        <v>50</v>
      </c>
      <c r="J4044" s="1">
        <v>21</v>
      </c>
      <c r="K4044" s="1">
        <v>9</v>
      </c>
      <c r="L4044" s="1">
        <v>1</v>
      </c>
      <c r="M4044" s="1">
        <v>0</v>
      </c>
      <c r="N4044" s="1">
        <v>96</v>
      </c>
      <c r="O4044" s="18">
        <v>10</v>
      </c>
    </row>
    <row r="4045" spans="3:15" ht="25.2" x14ac:dyDescent="0.25">
      <c r="C4045" s="112"/>
      <c r="D4045" s="109"/>
      <c r="E4045" s="9" t="s">
        <v>37</v>
      </c>
      <c r="F4045" s="12"/>
      <c r="G4045" s="8">
        <v>129</v>
      </c>
      <c r="H4045" s="16">
        <v>59</v>
      </c>
      <c r="I4045" s="1">
        <v>44</v>
      </c>
      <c r="J4045" s="1">
        <v>19</v>
      </c>
      <c r="K4045" s="1">
        <v>5</v>
      </c>
      <c r="L4045" s="1">
        <v>1</v>
      </c>
      <c r="M4045" s="1">
        <v>1</v>
      </c>
      <c r="N4045" s="1">
        <v>103</v>
      </c>
      <c r="O4045" s="18">
        <v>6</v>
      </c>
    </row>
    <row r="4046" spans="3:15" x14ac:dyDescent="0.25">
      <c r="C4046" s="112"/>
      <c r="D4046" s="109"/>
      <c r="E4046" s="9" t="s">
        <v>38</v>
      </c>
      <c r="F4046" s="12"/>
      <c r="G4046" s="13">
        <v>2</v>
      </c>
      <c r="H4046" s="24">
        <v>0</v>
      </c>
      <c r="I4046" s="3">
        <v>0</v>
      </c>
      <c r="J4046" s="3">
        <v>1</v>
      </c>
      <c r="K4046" s="3">
        <v>1</v>
      </c>
      <c r="L4046" s="3">
        <v>0</v>
      </c>
      <c r="M4046" s="3">
        <v>0</v>
      </c>
      <c r="N4046" s="3">
        <v>0</v>
      </c>
      <c r="O4046" s="26">
        <v>1</v>
      </c>
    </row>
    <row r="4047" spans="3:15" ht="25.2" x14ac:dyDescent="0.25">
      <c r="C4047" s="108" t="s">
        <v>39</v>
      </c>
      <c r="D4047" s="108" t="s">
        <v>25</v>
      </c>
      <c r="E4047" s="10" t="s">
        <v>40</v>
      </c>
      <c r="F4047" s="11"/>
      <c r="G4047" s="14">
        <v>320</v>
      </c>
      <c r="H4047" s="25">
        <v>117</v>
      </c>
      <c r="I4047" s="4">
        <v>119</v>
      </c>
      <c r="J4047" s="4">
        <v>54</v>
      </c>
      <c r="K4047" s="4">
        <v>24</v>
      </c>
      <c r="L4047" s="4">
        <v>5</v>
      </c>
      <c r="M4047" s="4">
        <v>1</v>
      </c>
      <c r="N4047" s="4">
        <v>236</v>
      </c>
      <c r="O4047" s="27">
        <v>29</v>
      </c>
    </row>
    <row r="4048" spans="3:15" ht="25.2" x14ac:dyDescent="0.25">
      <c r="C4048" s="112"/>
      <c r="D4048" s="109"/>
      <c r="E4048" s="9" t="s">
        <v>41</v>
      </c>
      <c r="F4048" s="12"/>
      <c r="G4048" s="8">
        <v>604</v>
      </c>
      <c r="H4048" s="16">
        <v>288</v>
      </c>
      <c r="I4048" s="1">
        <v>216</v>
      </c>
      <c r="J4048" s="1">
        <v>69</v>
      </c>
      <c r="K4048" s="1">
        <v>27</v>
      </c>
      <c r="L4048" s="1">
        <v>3</v>
      </c>
      <c r="M4048" s="1">
        <v>1</v>
      </c>
      <c r="N4048" s="1">
        <v>504</v>
      </c>
      <c r="O4048" s="18">
        <v>30</v>
      </c>
    </row>
    <row r="4049" spans="3:15" x14ac:dyDescent="0.25">
      <c r="C4049" s="112"/>
      <c r="D4049" s="109"/>
      <c r="E4049" s="9" t="s">
        <v>42</v>
      </c>
      <c r="F4049" s="12"/>
      <c r="G4049" s="13">
        <v>20</v>
      </c>
      <c r="H4049" s="24">
        <v>12</v>
      </c>
      <c r="I4049" s="3">
        <v>5</v>
      </c>
      <c r="J4049" s="3">
        <v>2</v>
      </c>
      <c r="K4049" s="3">
        <v>1</v>
      </c>
      <c r="L4049" s="3">
        <v>0</v>
      </c>
      <c r="M4049" s="3">
        <v>0</v>
      </c>
      <c r="N4049" s="3">
        <v>17</v>
      </c>
      <c r="O4049" s="26">
        <v>1</v>
      </c>
    </row>
    <row r="4050" spans="3:15" x14ac:dyDescent="0.25">
      <c r="C4050" s="112"/>
      <c r="D4050" s="109"/>
      <c r="E4050" s="9" t="s">
        <v>43</v>
      </c>
      <c r="F4050" s="12"/>
      <c r="G4050" s="8">
        <v>162</v>
      </c>
      <c r="H4050" s="16">
        <v>69</v>
      </c>
      <c r="I4050" s="1">
        <v>63</v>
      </c>
      <c r="J4050" s="1">
        <v>23</v>
      </c>
      <c r="K4050" s="1">
        <v>6</v>
      </c>
      <c r="L4050" s="1">
        <v>1</v>
      </c>
      <c r="M4050" s="1">
        <v>0</v>
      </c>
      <c r="N4050" s="1">
        <v>132</v>
      </c>
      <c r="O4050" s="18">
        <v>7</v>
      </c>
    </row>
    <row r="4051" spans="3:15" x14ac:dyDescent="0.25">
      <c r="C4051" s="112"/>
      <c r="D4051" s="109"/>
      <c r="E4051" s="9" t="s">
        <v>44</v>
      </c>
      <c r="F4051" s="12"/>
      <c r="G4051" s="8">
        <v>50</v>
      </c>
      <c r="H4051" s="16">
        <v>19</v>
      </c>
      <c r="I4051" s="1">
        <v>21</v>
      </c>
      <c r="J4051" s="1">
        <v>8</v>
      </c>
      <c r="K4051" s="1">
        <v>2</v>
      </c>
      <c r="L4051" s="1">
        <v>0</v>
      </c>
      <c r="M4051" s="1">
        <v>0</v>
      </c>
      <c r="N4051" s="1">
        <v>40</v>
      </c>
      <c r="O4051" s="18">
        <v>2</v>
      </c>
    </row>
    <row r="4052" spans="3:15" ht="25.2" x14ac:dyDescent="0.25">
      <c r="C4052" s="112"/>
      <c r="D4052" s="109"/>
      <c r="E4052" s="9" t="s">
        <v>45</v>
      </c>
      <c r="F4052" s="12"/>
      <c r="G4052" s="8">
        <v>53</v>
      </c>
      <c r="H4052" s="16">
        <v>20</v>
      </c>
      <c r="I4052" s="1">
        <v>25</v>
      </c>
      <c r="J4052" s="1">
        <v>5</v>
      </c>
      <c r="K4052" s="1">
        <v>2</v>
      </c>
      <c r="L4052" s="1">
        <v>1</v>
      </c>
      <c r="M4052" s="1">
        <v>0</v>
      </c>
      <c r="N4052" s="1">
        <v>45</v>
      </c>
      <c r="O4052" s="18">
        <v>3</v>
      </c>
    </row>
    <row r="4053" spans="3:15" x14ac:dyDescent="0.25">
      <c r="C4053" s="112"/>
      <c r="D4053" s="109"/>
      <c r="E4053" s="9" t="s">
        <v>38</v>
      </c>
      <c r="F4053" s="12"/>
      <c r="G4053" s="13">
        <v>37</v>
      </c>
      <c r="H4053" s="24">
        <v>16</v>
      </c>
      <c r="I4053" s="3">
        <v>15</v>
      </c>
      <c r="J4053" s="3">
        <v>3</v>
      </c>
      <c r="K4053" s="3">
        <v>1</v>
      </c>
      <c r="L4053" s="3">
        <v>2</v>
      </c>
      <c r="M4053" s="3">
        <v>0</v>
      </c>
      <c r="N4053" s="3">
        <v>31</v>
      </c>
      <c r="O4053" s="26">
        <v>3</v>
      </c>
    </row>
    <row r="4054" spans="3:15" ht="25.2" x14ac:dyDescent="0.25">
      <c r="C4054" s="112"/>
      <c r="D4054" s="108" t="s">
        <v>22</v>
      </c>
      <c r="E4054" s="10" t="s">
        <v>40</v>
      </c>
      <c r="F4054" s="11"/>
      <c r="G4054" s="14">
        <v>118</v>
      </c>
      <c r="H4054" s="25">
        <v>38</v>
      </c>
      <c r="I4054" s="4">
        <v>46</v>
      </c>
      <c r="J4054" s="4">
        <v>21</v>
      </c>
      <c r="K4054" s="4">
        <v>11</v>
      </c>
      <c r="L4054" s="4">
        <v>2</v>
      </c>
      <c r="M4054" s="4">
        <v>0</v>
      </c>
      <c r="N4054" s="4">
        <v>84</v>
      </c>
      <c r="O4054" s="27">
        <v>13</v>
      </c>
    </row>
    <row r="4055" spans="3:15" ht="25.2" x14ac:dyDescent="0.25">
      <c r="C4055" s="112"/>
      <c r="D4055" s="109"/>
      <c r="E4055" s="9" t="s">
        <v>41</v>
      </c>
      <c r="F4055" s="12"/>
      <c r="G4055" s="8">
        <v>351</v>
      </c>
      <c r="H4055" s="16">
        <v>156</v>
      </c>
      <c r="I4055" s="1">
        <v>134</v>
      </c>
      <c r="J4055" s="1">
        <v>44</v>
      </c>
      <c r="K4055" s="1">
        <v>15</v>
      </c>
      <c r="L4055" s="1">
        <v>2</v>
      </c>
      <c r="M4055" s="1">
        <v>0</v>
      </c>
      <c r="N4055" s="1">
        <v>290</v>
      </c>
      <c r="O4055" s="18">
        <v>17</v>
      </c>
    </row>
    <row r="4056" spans="3:15" x14ac:dyDescent="0.25">
      <c r="C4056" s="112"/>
      <c r="D4056" s="109"/>
      <c r="E4056" s="9" t="s">
        <v>42</v>
      </c>
      <c r="F4056" s="12"/>
      <c r="G4056" s="13">
        <v>9</v>
      </c>
      <c r="H4056" s="24">
        <v>5</v>
      </c>
      <c r="I4056" s="3">
        <v>4</v>
      </c>
      <c r="J4056" s="3">
        <v>0</v>
      </c>
      <c r="K4056" s="3">
        <v>0</v>
      </c>
      <c r="L4056" s="3">
        <v>0</v>
      </c>
      <c r="M4056" s="3">
        <v>0</v>
      </c>
      <c r="N4056" s="3">
        <v>9</v>
      </c>
      <c r="O4056" s="26">
        <v>0</v>
      </c>
    </row>
    <row r="4057" spans="3:15" x14ac:dyDescent="0.25">
      <c r="C4057" s="112"/>
      <c r="D4057" s="109"/>
      <c r="E4057" s="9" t="s">
        <v>43</v>
      </c>
      <c r="F4057" s="12"/>
      <c r="G4057" s="8">
        <v>64</v>
      </c>
      <c r="H4057" s="16">
        <v>23</v>
      </c>
      <c r="I4057" s="1">
        <v>28</v>
      </c>
      <c r="J4057" s="1">
        <v>9</v>
      </c>
      <c r="K4057" s="1">
        <v>4</v>
      </c>
      <c r="L4057" s="1">
        <v>0</v>
      </c>
      <c r="M4057" s="1">
        <v>0</v>
      </c>
      <c r="N4057" s="1">
        <v>51</v>
      </c>
      <c r="O4057" s="18">
        <v>4</v>
      </c>
    </row>
    <row r="4058" spans="3:15" x14ac:dyDescent="0.25">
      <c r="C4058" s="112"/>
      <c r="D4058" s="109"/>
      <c r="E4058" s="9" t="s">
        <v>44</v>
      </c>
      <c r="F4058" s="12"/>
      <c r="G4058" s="13">
        <v>19</v>
      </c>
      <c r="H4058" s="24">
        <v>7</v>
      </c>
      <c r="I4058" s="3">
        <v>7</v>
      </c>
      <c r="J4058" s="3">
        <v>4</v>
      </c>
      <c r="K4058" s="3">
        <v>1</v>
      </c>
      <c r="L4058" s="3">
        <v>0</v>
      </c>
      <c r="M4058" s="3">
        <v>0</v>
      </c>
      <c r="N4058" s="3">
        <v>14</v>
      </c>
      <c r="O4058" s="26">
        <v>1</v>
      </c>
    </row>
    <row r="4059" spans="3:15" ht="25.2" x14ac:dyDescent="0.25">
      <c r="C4059" s="112"/>
      <c r="D4059" s="109"/>
      <c r="E4059" s="9" t="s">
        <v>45</v>
      </c>
      <c r="F4059" s="12"/>
      <c r="G4059" s="13">
        <v>30</v>
      </c>
      <c r="H4059" s="24">
        <v>9</v>
      </c>
      <c r="I4059" s="3">
        <v>16</v>
      </c>
      <c r="J4059" s="3">
        <v>2</v>
      </c>
      <c r="K4059" s="3">
        <v>2</v>
      </c>
      <c r="L4059" s="3">
        <v>1</v>
      </c>
      <c r="M4059" s="3">
        <v>0</v>
      </c>
      <c r="N4059" s="3">
        <v>25</v>
      </c>
      <c r="O4059" s="26">
        <v>3</v>
      </c>
    </row>
    <row r="4060" spans="3:15" x14ac:dyDescent="0.25">
      <c r="C4060" s="112"/>
      <c r="D4060" s="109"/>
      <c r="E4060" s="9" t="s">
        <v>38</v>
      </c>
      <c r="F4060" s="12"/>
      <c r="G4060" s="13">
        <v>23</v>
      </c>
      <c r="H4060" s="24">
        <v>10</v>
      </c>
      <c r="I4060" s="3">
        <v>10</v>
      </c>
      <c r="J4060" s="3">
        <v>1</v>
      </c>
      <c r="K4060" s="3">
        <v>0</v>
      </c>
      <c r="L4060" s="3">
        <v>2</v>
      </c>
      <c r="M4060" s="3">
        <v>0</v>
      </c>
      <c r="N4060" s="3">
        <v>20</v>
      </c>
      <c r="O4060" s="26">
        <v>2</v>
      </c>
    </row>
    <row r="4061" spans="3:15" ht="25.2" x14ac:dyDescent="0.25">
      <c r="C4061" s="112"/>
      <c r="D4061" s="108" t="s">
        <v>23</v>
      </c>
      <c r="E4061" s="10" t="s">
        <v>40</v>
      </c>
      <c r="F4061" s="11"/>
      <c r="G4061" s="14">
        <v>202</v>
      </c>
      <c r="H4061" s="25">
        <v>79</v>
      </c>
      <c r="I4061" s="4">
        <v>73</v>
      </c>
      <c r="J4061" s="4">
        <v>33</v>
      </c>
      <c r="K4061" s="4">
        <v>13</v>
      </c>
      <c r="L4061" s="4">
        <v>3</v>
      </c>
      <c r="M4061" s="4">
        <v>1</v>
      </c>
      <c r="N4061" s="4">
        <v>152</v>
      </c>
      <c r="O4061" s="27">
        <v>16</v>
      </c>
    </row>
    <row r="4062" spans="3:15" ht="25.2" x14ac:dyDescent="0.25">
      <c r="C4062" s="112"/>
      <c r="D4062" s="109"/>
      <c r="E4062" s="9" t="s">
        <v>41</v>
      </c>
      <c r="F4062" s="12"/>
      <c r="G4062" s="8">
        <v>253</v>
      </c>
      <c r="H4062" s="16">
        <v>132</v>
      </c>
      <c r="I4062" s="1">
        <v>82</v>
      </c>
      <c r="J4062" s="1">
        <v>25</v>
      </c>
      <c r="K4062" s="1">
        <v>12</v>
      </c>
      <c r="L4062" s="1">
        <v>1</v>
      </c>
      <c r="M4062" s="1">
        <v>1</v>
      </c>
      <c r="N4062" s="1">
        <v>214</v>
      </c>
      <c r="O4062" s="18">
        <v>13</v>
      </c>
    </row>
    <row r="4063" spans="3:15" x14ac:dyDescent="0.25">
      <c r="C4063" s="112"/>
      <c r="D4063" s="109"/>
      <c r="E4063" s="9" t="s">
        <v>42</v>
      </c>
      <c r="F4063" s="12"/>
      <c r="G4063" s="13">
        <v>11</v>
      </c>
      <c r="H4063" s="24">
        <v>7</v>
      </c>
      <c r="I4063" s="3">
        <v>1</v>
      </c>
      <c r="J4063" s="3">
        <v>2</v>
      </c>
      <c r="K4063" s="3">
        <v>1</v>
      </c>
      <c r="L4063" s="3">
        <v>0</v>
      </c>
      <c r="M4063" s="3">
        <v>0</v>
      </c>
      <c r="N4063" s="3">
        <v>8</v>
      </c>
      <c r="O4063" s="26">
        <v>1</v>
      </c>
    </row>
    <row r="4064" spans="3:15" x14ac:dyDescent="0.25">
      <c r="C4064" s="112"/>
      <c r="D4064" s="109"/>
      <c r="E4064" s="9" t="s">
        <v>43</v>
      </c>
      <c r="F4064" s="12"/>
      <c r="G4064" s="8">
        <v>98</v>
      </c>
      <c r="H4064" s="16">
        <v>46</v>
      </c>
      <c r="I4064" s="1">
        <v>35</v>
      </c>
      <c r="J4064" s="1">
        <v>14</v>
      </c>
      <c r="K4064" s="1">
        <v>2</v>
      </c>
      <c r="L4064" s="1">
        <v>1</v>
      </c>
      <c r="M4064" s="1">
        <v>0</v>
      </c>
      <c r="N4064" s="1">
        <v>81</v>
      </c>
      <c r="O4064" s="18">
        <v>3</v>
      </c>
    </row>
    <row r="4065" spans="3:15" x14ac:dyDescent="0.25">
      <c r="C4065" s="112"/>
      <c r="D4065" s="109"/>
      <c r="E4065" s="9" t="s">
        <v>44</v>
      </c>
      <c r="F4065" s="12"/>
      <c r="G4065" s="13">
        <v>31</v>
      </c>
      <c r="H4065" s="24">
        <v>12</v>
      </c>
      <c r="I4065" s="3">
        <v>14</v>
      </c>
      <c r="J4065" s="3">
        <v>4</v>
      </c>
      <c r="K4065" s="3">
        <v>1</v>
      </c>
      <c r="L4065" s="3">
        <v>0</v>
      </c>
      <c r="M4065" s="3">
        <v>0</v>
      </c>
      <c r="N4065" s="3">
        <v>26</v>
      </c>
      <c r="O4065" s="26">
        <v>1</v>
      </c>
    </row>
    <row r="4066" spans="3:15" ht="25.2" x14ac:dyDescent="0.25">
      <c r="C4066" s="112"/>
      <c r="D4066" s="109"/>
      <c r="E4066" s="9" t="s">
        <v>45</v>
      </c>
      <c r="F4066" s="12"/>
      <c r="G4066" s="13">
        <v>23</v>
      </c>
      <c r="H4066" s="24">
        <v>11</v>
      </c>
      <c r="I4066" s="3">
        <v>9</v>
      </c>
      <c r="J4066" s="3">
        <v>3</v>
      </c>
      <c r="K4066" s="3">
        <v>0</v>
      </c>
      <c r="L4066" s="3">
        <v>0</v>
      </c>
      <c r="M4066" s="3">
        <v>0</v>
      </c>
      <c r="N4066" s="3">
        <v>20</v>
      </c>
      <c r="O4066" s="26">
        <v>0</v>
      </c>
    </row>
    <row r="4067" spans="3:15" x14ac:dyDescent="0.25">
      <c r="C4067" s="112"/>
      <c r="D4067" s="109"/>
      <c r="E4067" s="9" t="s">
        <v>38</v>
      </c>
      <c r="F4067" s="12"/>
      <c r="G4067" s="13">
        <v>14</v>
      </c>
      <c r="H4067" s="24">
        <v>6</v>
      </c>
      <c r="I4067" s="3">
        <v>5</v>
      </c>
      <c r="J4067" s="3">
        <v>2</v>
      </c>
      <c r="K4067" s="3">
        <v>1</v>
      </c>
      <c r="L4067" s="3">
        <v>0</v>
      </c>
      <c r="M4067" s="3">
        <v>0</v>
      </c>
      <c r="N4067" s="3">
        <v>11</v>
      </c>
      <c r="O4067" s="26">
        <v>1</v>
      </c>
    </row>
    <row r="4068" spans="3:15" x14ac:dyDescent="0.25">
      <c r="C4068" s="108" t="s">
        <v>46</v>
      </c>
      <c r="D4068" s="106" t="s">
        <v>21</v>
      </c>
      <c r="E4068" s="10" t="s">
        <v>47</v>
      </c>
      <c r="F4068" s="11"/>
      <c r="G4068" s="14">
        <v>815</v>
      </c>
      <c r="H4068" s="25">
        <v>369</v>
      </c>
      <c r="I4068" s="4">
        <v>291</v>
      </c>
      <c r="J4068" s="4">
        <v>106</v>
      </c>
      <c r="K4068" s="4">
        <v>41</v>
      </c>
      <c r="L4068" s="4">
        <v>7</v>
      </c>
      <c r="M4068" s="4">
        <v>1</v>
      </c>
      <c r="N4068" s="4">
        <v>660</v>
      </c>
      <c r="O4068" s="27">
        <v>48</v>
      </c>
    </row>
    <row r="4069" spans="3:15" ht="25.2" x14ac:dyDescent="0.25">
      <c r="C4069" s="112"/>
      <c r="D4069" s="107"/>
      <c r="E4069" s="9" t="s">
        <v>48</v>
      </c>
      <c r="F4069" s="12"/>
      <c r="G4069" s="8">
        <v>86</v>
      </c>
      <c r="H4069" s="16">
        <v>41</v>
      </c>
      <c r="I4069" s="1">
        <v>28</v>
      </c>
      <c r="J4069" s="1">
        <v>11</v>
      </c>
      <c r="K4069" s="1">
        <v>4</v>
      </c>
      <c r="L4069" s="1">
        <v>2</v>
      </c>
      <c r="M4069" s="1">
        <v>0</v>
      </c>
      <c r="N4069" s="1">
        <v>69</v>
      </c>
      <c r="O4069" s="18">
        <v>6</v>
      </c>
    </row>
    <row r="4070" spans="3:15" x14ac:dyDescent="0.25">
      <c r="C4070" s="112"/>
      <c r="D4070" s="107"/>
      <c r="E4070" s="9" t="s">
        <v>49</v>
      </c>
      <c r="F4070" s="12"/>
      <c r="G4070" s="13">
        <v>46</v>
      </c>
      <c r="H4070" s="24">
        <v>16</v>
      </c>
      <c r="I4070" s="3">
        <v>18</v>
      </c>
      <c r="J4070" s="3">
        <v>9</v>
      </c>
      <c r="K4070" s="3">
        <v>2</v>
      </c>
      <c r="L4070" s="3">
        <v>1</v>
      </c>
      <c r="M4070" s="3">
        <v>0</v>
      </c>
      <c r="N4070" s="3">
        <v>34</v>
      </c>
      <c r="O4070" s="26">
        <v>3</v>
      </c>
    </row>
    <row r="4071" spans="3:15" ht="25.2" x14ac:dyDescent="0.25">
      <c r="C4071" s="112"/>
      <c r="D4071" s="107"/>
      <c r="E4071" s="9" t="s">
        <v>50</v>
      </c>
      <c r="F4071" s="12"/>
      <c r="G4071" s="8">
        <v>95</v>
      </c>
      <c r="H4071" s="16">
        <v>35</v>
      </c>
      <c r="I4071" s="1">
        <v>45</v>
      </c>
      <c r="J4071" s="1">
        <v>6</v>
      </c>
      <c r="K4071" s="1">
        <v>7</v>
      </c>
      <c r="L4071" s="1">
        <v>1</v>
      </c>
      <c r="M4071" s="1">
        <v>1</v>
      </c>
      <c r="N4071" s="1">
        <v>80</v>
      </c>
      <c r="O4071" s="18">
        <v>8</v>
      </c>
    </row>
    <row r="4072" spans="3:15" ht="25.2" x14ac:dyDescent="0.25">
      <c r="C4072" s="112"/>
      <c r="D4072" s="107"/>
      <c r="E4072" s="9" t="s">
        <v>51</v>
      </c>
      <c r="F4072" s="12"/>
      <c r="G4072" s="13">
        <v>30</v>
      </c>
      <c r="H4072" s="24">
        <v>11</v>
      </c>
      <c r="I4072" s="3">
        <v>11</v>
      </c>
      <c r="J4072" s="3">
        <v>5</v>
      </c>
      <c r="K4072" s="3">
        <v>3</v>
      </c>
      <c r="L4072" s="3">
        <v>0</v>
      </c>
      <c r="M4072" s="3">
        <v>0</v>
      </c>
      <c r="N4072" s="3">
        <v>22</v>
      </c>
      <c r="O4072" s="26">
        <v>3</v>
      </c>
    </row>
    <row r="4073" spans="3:15" x14ac:dyDescent="0.25">
      <c r="C4073" s="112"/>
      <c r="D4073" s="107"/>
      <c r="E4073" s="9" t="s">
        <v>52</v>
      </c>
      <c r="F4073" s="12"/>
      <c r="G4073" s="13">
        <v>8</v>
      </c>
      <c r="H4073" s="24">
        <v>3</v>
      </c>
      <c r="I4073" s="3">
        <v>2</v>
      </c>
      <c r="J4073" s="3">
        <v>3</v>
      </c>
      <c r="K4073" s="3">
        <v>0</v>
      </c>
      <c r="L4073" s="3">
        <v>0</v>
      </c>
      <c r="M4073" s="3">
        <v>0</v>
      </c>
      <c r="N4073" s="3">
        <v>5</v>
      </c>
      <c r="O4073" s="26">
        <v>0</v>
      </c>
    </row>
    <row r="4074" spans="3:15" x14ac:dyDescent="0.25">
      <c r="C4074" s="112"/>
      <c r="D4074" s="107"/>
      <c r="E4074" s="9" t="s">
        <v>53</v>
      </c>
      <c r="F4074" s="12"/>
      <c r="G4074" s="13">
        <v>23</v>
      </c>
      <c r="H4074" s="24">
        <v>5</v>
      </c>
      <c r="I4074" s="3">
        <v>12</v>
      </c>
      <c r="J4074" s="3">
        <v>5</v>
      </c>
      <c r="K4074" s="3">
        <v>1</v>
      </c>
      <c r="L4074" s="3">
        <v>0</v>
      </c>
      <c r="M4074" s="3">
        <v>0</v>
      </c>
      <c r="N4074" s="3">
        <v>17</v>
      </c>
      <c r="O4074" s="26">
        <v>1</v>
      </c>
    </row>
    <row r="4075" spans="3:15" x14ac:dyDescent="0.25">
      <c r="C4075" s="112"/>
      <c r="D4075" s="107"/>
      <c r="E4075" s="9" t="s">
        <v>38</v>
      </c>
      <c r="F4075" s="12"/>
      <c r="G4075" s="13">
        <v>1</v>
      </c>
      <c r="H4075" s="24">
        <v>0</v>
      </c>
      <c r="I4075" s="3">
        <v>1</v>
      </c>
      <c r="J4075" s="3">
        <v>0</v>
      </c>
      <c r="K4075" s="3">
        <v>0</v>
      </c>
      <c r="L4075" s="3">
        <v>0</v>
      </c>
      <c r="M4075" s="3">
        <v>0</v>
      </c>
      <c r="N4075" s="3">
        <v>1</v>
      </c>
      <c r="O4075" s="26">
        <v>0</v>
      </c>
    </row>
    <row r="4076" spans="3:15" x14ac:dyDescent="0.25">
      <c r="C4076" s="112"/>
      <c r="D4076" s="107"/>
      <c r="E4076" s="9" t="s">
        <v>54</v>
      </c>
      <c r="F4076" s="12"/>
      <c r="G4076" s="8">
        <v>901</v>
      </c>
      <c r="H4076" s="16">
        <v>410</v>
      </c>
      <c r="I4076" s="1">
        <v>319</v>
      </c>
      <c r="J4076" s="1">
        <v>117</v>
      </c>
      <c r="K4076" s="1">
        <v>45</v>
      </c>
      <c r="L4076" s="1">
        <v>9</v>
      </c>
      <c r="M4076" s="1">
        <v>1</v>
      </c>
      <c r="N4076" s="1">
        <v>729</v>
      </c>
      <c r="O4076" s="18">
        <v>54</v>
      </c>
    </row>
    <row r="4077" spans="3:15" x14ac:dyDescent="0.25">
      <c r="C4077" s="112"/>
      <c r="D4077" s="107"/>
      <c r="E4077" s="9" t="s">
        <v>55</v>
      </c>
      <c r="F4077" s="12"/>
      <c r="G4077" s="8">
        <v>171</v>
      </c>
      <c r="H4077" s="16">
        <v>62</v>
      </c>
      <c r="I4077" s="1">
        <v>74</v>
      </c>
      <c r="J4077" s="1">
        <v>20</v>
      </c>
      <c r="K4077" s="1">
        <v>12</v>
      </c>
      <c r="L4077" s="1">
        <v>2</v>
      </c>
      <c r="M4077" s="1">
        <v>1</v>
      </c>
      <c r="N4077" s="1">
        <v>136</v>
      </c>
      <c r="O4077" s="18">
        <v>14</v>
      </c>
    </row>
    <row r="4078" spans="3:15" x14ac:dyDescent="0.25">
      <c r="C4078" s="108" t="s">
        <v>56</v>
      </c>
      <c r="D4078" s="106" t="s">
        <v>21</v>
      </c>
      <c r="E4078" s="10" t="s">
        <v>57</v>
      </c>
      <c r="F4078" s="11"/>
      <c r="G4078" s="14">
        <v>465</v>
      </c>
      <c r="H4078" s="25">
        <v>201</v>
      </c>
      <c r="I4078" s="4">
        <v>186</v>
      </c>
      <c r="J4078" s="4">
        <v>51</v>
      </c>
      <c r="K4078" s="4">
        <v>21</v>
      </c>
      <c r="L4078" s="4">
        <v>5</v>
      </c>
      <c r="M4078" s="4">
        <v>1</v>
      </c>
      <c r="N4078" s="4">
        <v>387</v>
      </c>
      <c r="O4078" s="27">
        <v>26</v>
      </c>
    </row>
    <row r="4079" spans="3:15" x14ac:dyDescent="0.25">
      <c r="C4079" s="112"/>
      <c r="D4079" s="107"/>
      <c r="E4079" s="9" t="s">
        <v>58</v>
      </c>
      <c r="F4079" s="12"/>
      <c r="G4079" s="8">
        <v>396</v>
      </c>
      <c r="H4079" s="16">
        <v>167</v>
      </c>
      <c r="I4079" s="1">
        <v>134</v>
      </c>
      <c r="J4079" s="1">
        <v>62</v>
      </c>
      <c r="K4079" s="1">
        <v>27</v>
      </c>
      <c r="L4079" s="1">
        <v>5</v>
      </c>
      <c r="M4079" s="1">
        <v>1</v>
      </c>
      <c r="N4079" s="1">
        <v>301</v>
      </c>
      <c r="O4079" s="18">
        <v>32</v>
      </c>
    </row>
    <row r="4080" spans="3:15" x14ac:dyDescent="0.25">
      <c r="C4080" s="112"/>
      <c r="D4080" s="107"/>
      <c r="E4080" s="9" t="s">
        <v>59</v>
      </c>
      <c r="F4080" s="12"/>
      <c r="G4080" s="8">
        <v>90</v>
      </c>
      <c r="H4080" s="16">
        <v>39</v>
      </c>
      <c r="I4080" s="1">
        <v>33</v>
      </c>
      <c r="J4080" s="1">
        <v>13</v>
      </c>
      <c r="K4080" s="1">
        <v>4</v>
      </c>
      <c r="L4080" s="1">
        <v>1</v>
      </c>
      <c r="M4080" s="1">
        <v>0</v>
      </c>
      <c r="N4080" s="1">
        <v>72</v>
      </c>
      <c r="O4080" s="18">
        <v>5</v>
      </c>
    </row>
    <row r="4081" spans="2:25" x14ac:dyDescent="0.25">
      <c r="C4081" s="112"/>
      <c r="D4081" s="107"/>
      <c r="E4081" s="9" t="s">
        <v>60</v>
      </c>
      <c r="F4081" s="12"/>
      <c r="G4081" s="8">
        <v>153</v>
      </c>
      <c r="H4081" s="16">
        <v>73</v>
      </c>
      <c r="I4081" s="1">
        <v>55</v>
      </c>
      <c r="J4081" s="1">
        <v>19</v>
      </c>
      <c r="K4081" s="1">
        <v>6</v>
      </c>
      <c r="L4081" s="1">
        <v>0</v>
      </c>
      <c r="M4081" s="1">
        <v>0</v>
      </c>
      <c r="N4081" s="1">
        <v>128</v>
      </c>
      <c r="O4081" s="18">
        <v>6</v>
      </c>
    </row>
    <row r="4082" spans="2:25" x14ac:dyDescent="0.25">
      <c r="C4082" s="108" t="s">
        <v>61</v>
      </c>
      <c r="D4082" s="106" t="s">
        <v>21</v>
      </c>
      <c r="E4082" s="10" t="s">
        <v>62</v>
      </c>
      <c r="F4082" s="11"/>
      <c r="G4082" s="14">
        <v>205</v>
      </c>
      <c r="H4082" s="25">
        <v>79</v>
      </c>
      <c r="I4082" s="4">
        <v>91</v>
      </c>
      <c r="J4082" s="4">
        <v>20</v>
      </c>
      <c r="K4082" s="4">
        <v>12</v>
      </c>
      <c r="L4082" s="4">
        <v>3</v>
      </c>
      <c r="M4082" s="4">
        <v>0</v>
      </c>
      <c r="N4082" s="4">
        <v>170</v>
      </c>
      <c r="O4082" s="27">
        <v>15</v>
      </c>
    </row>
    <row r="4083" spans="2:25" x14ac:dyDescent="0.25">
      <c r="C4083" s="109"/>
      <c r="D4083" s="107"/>
      <c r="E4083" s="9" t="s">
        <v>63</v>
      </c>
      <c r="F4083" s="12"/>
      <c r="G4083" s="8">
        <v>256</v>
      </c>
      <c r="H4083" s="16">
        <v>112</v>
      </c>
      <c r="I4083" s="1">
        <v>96</v>
      </c>
      <c r="J4083" s="1">
        <v>34</v>
      </c>
      <c r="K4083" s="1">
        <v>13</v>
      </c>
      <c r="L4083" s="1">
        <v>1</v>
      </c>
      <c r="M4083" s="1">
        <v>0</v>
      </c>
      <c r="N4083" s="1">
        <v>208</v>
      </c>
      <c r="O4083" s="18">
        <v>14</v>
      </c>
    </row>
    <row r="4084" spans="2:25" x14ac:dyDescent="0.25">
      <c r="C4084" s="109"/>
      <c r="D4084" s="107"/>
      <c r="E4084" s="9" t="s">
        <v>64</v>
      </c>
      <c r="F4084" s="12"/>
      <c r="G4084" s="8">
        <v>404</v>
      </c>
      <c r="H4084" s="16">
        <v>187</v>
      </c>
      <c r="I4084" s="1">
        <v>137</v>
      </c>
      <c r="J4084" s="1">
        <v>58</v>
      </c>
      <c r="K4084" s="1">
        <v>17</v>
      </c>
      <c r="L4084" s="1">
        <v>4</v>
      </c>
      <c r="M4084" s="1">
        <v>1</v>
      </c>
      <c r="N4084" s="1">
        <v>324</v>
      </c>
      <c r="O4084" s="18">
        <v>21</v>
      </c>
    </row>
    <row r="4085" spans="2:25" x14ac:dyDescent="0.25">
      <c r="C4085" s="113"/>
      <c r="D4085" s="110"/>
      <c r="E4085" s="56" t="s">
        <v>65</v>
      </c>
      <c r="F4085" s="48"/>
      <c r="G4085" s="61">
        <v>239</v>
      </c>
      <c r="H4085" s="65">
        <v>102</v>
      </c>
      <c r="I4085" s="35">
        <v>84</v>
      </c>
      <c r="J4085" s="35">
        <v>33</v>
      </c>
      <c r="K4085" s="35">
        <v>16</v>
      </c>
      <c r="L4085" s="35">
        <v>3</v>
      </c>
      <c r="M4085" s="35">
        <v>1</v>
      </c>
      <c r="N4085" s="35">
        <v>186</v>
      </c>
      <c r="O4085" s="66">
        <v>19</v>
      </c>
    </row>
    <row r="4087" spans="2:25" x14ac:dyDescent="0.25">
      <c r="B4087" s="54" t="str">
        <f xml:space="preserve"> HYPERLINK("#'目次'!B55", "[49]")</f>
        <v>[49]</v>
      </c>
      <c r="C4087" s="42" t="s">
        <v>605</v>
      </c>
    </row>
    <row r="4090" spans="2:25" x14ac:dyDescent="0.25">
      <c r="C4090" s="42" t="s">
        <v>14</v>
      </c>
    </row>
    <row r="4091" spans="2:25" ht="37.799999999999997" x14ac:dyDescent="0.25">
      <c r="C4091" s="102"/>
      <c r="D4091" s="103"/>
      <c r="E4091" s="103"/>
      <c r="F4091" s="103"/>
      <c r="G4091" s="53" t="s">
        <v>15</v>
      </c>
      <c r="H4091" s="50" t="s">
        <v>606</v>
      </c>
      <c r="I4091" s="21" t="s">
        <v>607</v>
      </c>
      <c r="J4091" s="21" t="s">
        <v>608</v>
      </c>
      <c r="K4091" s="21" t="s">
        <v>609</v>
      </c>
      <c r="L4091" s="21" t="s">
        <v>610</v>
      </c>
      <c r="M4091" s="21" t="s">
        <v>611</v>
      </c>
      <c r="N4091" s="21" t="s">
        <v>612</v>
      </c>
      <c r="O4091" s="21" t="s">
        <v>613</v>
      </c>
      <c r="P4091" s="21" t="s">
        <v>614</v>
      </c>
      <c r="Q4091" s="21" t="s">
        <v>615</v>
      </c>
      <c r="R4091" s="21" t="s">
        <v>616</v>
      </c>
      <c r="S4091" s="21" t="s">
        <v>617</v>
      </c>
      <c r="T4091" s="21" t="s">
        <v>618</v>
      </c>
      <c r="U4091" s="21" t="s">
        <v>619</v>
      </c>
      <c r="V4091" s="21" t="s">
        <v>620</v>
      </c>
      <c r="W4091" s="21" t="s">
        <v>53</v>
      </c>
      <c r="X4091" s="21" t="s">
        <v>162</v>
      </c>
      <c r="Y4091" s="57" t="s">
        <v>38</v>
      </c>
    </row>
    <row r="4092" spans="2:25" x14ac:dyDescent="0.25">
      <c r="C4092" s="104"/>
      <c r="D4092" s="105"/>
      <c r="E4092" s="105"/>
      <c r="F4092" s="105"/>
      <c r="G4092" s="47"/>
      <c r="H4092" s="60"/>
      <c r="I4092" s="22"/>
      <c r="J4092" s="22"/>
      <c r="K4092" s="22"/>
      <c r="L4092" s="22"/>
      <c r="M4092" s="22"/>
      <c r="N4092" s="22"/>
      <c r="O4092" s="22"/>
      <c r="P4092" s="22"/>
      <c r="Q4092" s="22"/>
      <c r="R4092" s="22"/>
      <c r="S4092" s="22"/>
      <c r="T4092" s="22"/>
      <c r="U4092" s="22"/>
      <c r="V4092" s="22"/>
      <c r="W4092" s="22"/>
      <c r="X4092" s="22"/>
      <c r="Y4092" s="55"/>
    </row>
    <row r="4093" spans="2:25" x14ac:dyDescent="0.25">
      <c r="C4093" s="52"/>
      <c r="D4093" s="49"/>
      <c r="E4093" s="46" t="s">
        <v>15</v>
      </c>
      <c r="F4093" s="51"/>
      <c r="G4093" s="59">
        <v>1104</v>
      </c>
      <c r="H4093" s="31">
        <v>305</v>
      </c>
      <c r="I4093" s="31">
        <v>400</v>
      </c>
      <c r="J4093" s="31">
        <v>659</v>
      </c>
      <c r="K4093" s="31">
        <v>507</v>
      </c>
      <c r="L4093" s="31">
        <v>734</v>
      </c>
      <c r="M4093" s="31">
        <v>779</v>
      </c>
      <c r="N4093" s="31">
        <v>508</v>
      </c>
      <c r="O4093" s="31">
        <v>324</v>
      </c>
      <c r="P4093" s="31">
        <v>555</v>
      </c>
      <c r="Q4093" s="31">
        <v>651</v>
      </c>
      <c r="R4093" s="31">
        <v>259</v>
      </c>
      <c r="S4093" s="31">
        <v>606</v>
      </c>
      <c r="T4093" s="31">
        <v>354</v>
      </c>
      <c r="U4093" s="31">
        <v>252</v>
      </c>
      <c r="V4093" s="31">
        <v>416</v>
      </c>
      <c r="W4093" s="31">
        <v>31</v>
      </c>
      <c r="X4093" s="31">
        <v>19</v>
      </c>
      <c r="Y4093" s="67">
        <v>4</v>
      </c>
    </row>
    <row r="4094" spans="2:25" x14ac:dyDescent="0.25">
      <c r="C4094" s="111" t="s">
        <v>20</v>
      </c>
      <c r="D4094" s="106" t="s">
        <v>21</v>
      </c>
      <c r="E4094" s="10" t="s">
        <v>22</v>
      </c>
      <c r="F4094" s="11"/>
      <c r="G4094" s="14">
        <v>543</v>
      </c>
      <c r="H4094" s="25">
        <v>170</v>
      </c>
      <c r="I4094" s="4">
        <v>208</v>
      </c>
      <c r="J4094" s="4">
        <v>320</v>
      </c>
      <c r="K4094" s="4">
        <v>303</v>
      </c>
      <c r="L4094" s="4">
        <v>326</v>
      </c>
      <c r="M4094" s="4">
        <v>345</v>
      </c>
      <c r="N4094" s="4">
        <v>235</v>
      </c>
      <c r="O4094" s="4">
        <v>130</v>
      </c>
      <c r="P4094" s="4">
        <v>247</v>
      </c>
      <c r="Q4094" s="4">
        <v>296</v>
      </c>
      <c r="R4094" s="4">
        <v>148</v>
      </c>
      <c r="S4094" s="4">
        <v>301</v>
      </c>
      <c r="T4094" s="4">
        <v>161</v>
      </c>
      <c r="U4094" s="4">
        <v>97</v>
      </c>
      <c r="V4094" s="4">
        <v>185</v>
      </c>
      <c r="W4094" s="4">
        <v>19</v>
      </c>
      <c r="X4094" s="4">
        <v>12</v>
      </c>
      <c r="Y4094" s="27">
        <v>2</v>
      </c>
    </row>
    <row r="4095" spans="2:25" x14ac:dyDescent="0.25">
      <c r="C4095" s="112"/>
      <c r="D4095" s="107"/>
      <c r="E4095" s="9" t="s">
        <v>23</v>
      </c>
      <c r="F4095" s="12"/>
      <c r="G4095" s="8">
        <v>561</v>
      </c>
      <c r="H4095" s="16">
        <v>135</v>
      </c>
      <c r="I4095" s="1">
        <v>192</v>
      </c>
      <c r="J4095" s="1">
        <v>339</v>
      </c>
      <c r="K4095" s="1">
        <v>204</v>
      </c>
      <c r="L4095" s="1">
        <v>408</v>
      </c>
      <c r="M4095" s="1">
        <v>434</v>
      </c>
      <c r="N4095" s="1">
        <v>273</v>
      </c>
      <c r="O4095" s="1">
        <v>194</v>
      </c>
      <c r="P4095" s="1">
        <v>308</v>
      </c>
      <c r="Q4095" s="1">
        <v>355</v>
      </c>
      <c r="R4095" s="1">
        <v>111</v>
      </c>
      <c r="S4095" s="1">
        <v>305</v>
      </c>
      <c r="T4095" s="1">
        <v>193</v>
      </c>
      <c r="U4095" s="1">
        <v>155</v>
      </c>
      <c r="V4095" s="1">
        <v>231</v>
      </c>
      <c r="W4095" s="1">
        <v>12</v>
      </c>
      <c r="X4095" s="1">
        <v>7</v>
      </c>
      <c r="Y4095" s="18">
        <v>2</v>
      </c>
    </row>
    <row r="4096" spans="2:25" x14ac:dyDescent="0.25">
      <c r="C4096" s="108" t="s">
        <v>24</v>
      </c>
      <c r="D4096" s="108" t="s">
        <v>25</v>
      </c>
      <c r="E4096" s="10" t="s">
        <v>26</v>
      </c>
      <c r="F4096" s="11"/>
      <c r="G4096" s="14">
        <v>261</v>
      </c>
      <c r="H4096" s="25">
        <v>79</v>
      </c>
      <c r="I4096" s="4">
        <v>78</v>
      </c>
      <c r="J4096" s="4">
        <v>149</v>
      </c>
      <c r="K4096" s="4">
        <v>115</v>
      </c>
      <c r="L4096" s="4">
        <v>160</v>
      </c>
      <c r="M4096" s="4">
        <v>156</v>
      </c>
      <c r="N4096" s="4">
        <v>97</v>
      </c>
      <c r="O4096" s="4">
        <v>72</v>
      </c>
      <c r="P4096" s="4">
        <v>122</v>
      </c>
      <c r="Q4096" s="4">
        <v>132</v>
      </c>
      <c r="R4096" s="4">
        <v>89</v>
      </c>
      <c r="S4096" s="4">
        <v>109</v>
      </c>
      <c r="T4096" s="4">
        <v>67</v>
      </c>
      <c r="U4096" s="4">
        <v>56</v>
      </c>
      <c r="V4096" s="4">
        <v>95</v>
      </c>
      <c r="W4096" s="4">
        <v>11</v>
      </c>
      <c r="X4096" s="4">
        <v>7</v>
      </c>
      <c r="Y4096" s="27">
        <v>1</v>
      </c>
    </row>
    <row r="4097" spans="3:25" x14ac:dyDescent="0.25">
      <c r="C4097" s="112"/>
      <c r="D4097" s="109"/>
      <c r="E4097" s="9" t="s">
        <v>27</v>
      </c>
      <c r="F4097" s="12"/>
      <c r="G4097" s="8">
        <v>267</v>
      </c>
      <c r="H4097" s="16">
        <v>69</v>
      </c>
      <c r="I4097" s="1">
        <v>102</v>
      </c>
      <c r="J4097" s="1">
        <v>171</v>
      </c>
      <c r="K4097" s="1">
        <v>133</v>
      </c>
      <c r="L4097" s="1">
        <v>170</v>
      </c>
      <c r="M4097" s="1">
        <v>175</v>
      </c>
      <c r="N4097" s="1">
        <v>107</v>
      </c>
      <c r="O4097" s="1">
        <v>69</v>
      </c>
      <c r="P4097" s="1">
        <v>142</v>
      </c>
      <c r="Q4097" s="1">
        <v>164</v>
      </c>
      <c r="R4097" s="1">
        <v>67</v>
      </c>
      <c r="S4097" s="1">
        <v>140</v>
      </c>
      <c r="T4097" s="1">
        <v>89</v>
      </c>
      <c r="U4097" s="1">
        <v>51</v>
      </c>
      <c r="V4097" s="1">
        <v>109</v>
      </c>
      <c r="W4097" s="1">
        <v>4</v>
      </c>
      <c r="X4097" s="1">
        <v>2</v>
      </c>
      <c r="Y4097" s="18">
        <v>2</v>
      </c>
    </row>
    <row r="4098" spans="3:25" x14ac:dyDescent="0.25">
      <c r="C4098" s="112"/>
      <c r="D4098" s="109"/>
      <c r="E4098" s="9" t="s">
        <v>28</v>
      </c>
      <c r="F4098" s="12"/>
      <c r="G4098" s="8">
        <v>261</v>
      </c>
      <c r="H4098" s="16">
        <v>75</v>
      </c>
      <c r="I4098" s="1">
        <v>102</v>
      </c>
      <c r="J4098" s="1">
        <v>161</v>
      </c>
      <c r="K4098" s="1">
        <v>127</v>
      </c>
      <c r="L4098" s="1">
        <v>174</v>
      </c>
      <c r="M4098" s="1">
        <v>201</v>
      </c>
      <c r="N4098" s="1">
        <v>127</v>
      </c>
      <c r="O4098" s="1">
        <v>82</v>
      </c>
      <c r="P4098" s="1">
        <v>154</v>
      </c>
      <c r="Q4098" s="1">
        <v>168</v>
      </c>
      <c r="R4098" s="1">
        <v>54</v>
      </c>
      <c r="S4098" s="1">
        <v>156</v>
      </c>
      <c r="T4098" s="1">
        <v>85</v>
      </c>
      <c r="U4098" s="1">
        <v>65</v>
      </c>
      <c r="V4098" s="1">
        <v>92</v>
      </c>
      <c r="W4098" s="1">
        <v>7</v>
      </c>
      <c r="X4098" s="1">
        <v>4</v>
      </c>
      <c r="Y4098" s="18">
        <v>1</v>
      </c>
    </row>
    <row r="4099" spans="3:25" x14ac:dyDescent="0.25">
      <c r="C4099" s="112"/>
      <c r="D4099" s="109"/>
      <c r="E4099" s="9" t="s">
        <v>29</v>
      </c>
      <c r="F4099" s="12"/>
      <c r="G4099" s="8">
        <v>195</v>
      </c>
      <c r="H4099" s="16">
        <v>53</v>
      </c>
      <c r="I4099" s="1">
        <v>77</v>
      </c>
      <c r="J4099" s="1">
        <v>113</v>
      </c>
      <c r="K4099" s="1">
        <v>86</v>
      </c>
      <c r="L4099" s="1">
        <v>141</v>
      </c>
      <c r="M4099" s="1">
        <v>149</v>
      </c>
      <c r="N4099" s="1">
        <v>109</v>
      </c>
      <c r="O4099" s="1">
        <v>57</v>
      </c>
      <c r="P4099" s="1">
        <v>85</v>
      </c>
      <c r="Q4099" s="1">
        <v>109</v>
      </c>
      <c r="R4099" s="1">
        <v>33</v>
      </c>
      <c r="S4099" s="1">
        <v>127</v>
      </c>
      <c r="T4099" s="1">
        <v>68</v>
      </c>
      <c r="U4099" s="1">
        <v>49</v>
      </c>
      <c r="V4099" s="1">
        <v>81</v>
      </c>
      <c r="W4099" s="1">
        <v>4</v>
      </c>
      <c r="X4099" s="1">
        <v>2</v>
      </c>
      <c r="Y4099" s="18">
        <v>0</v>
      </c>
    </row>
    <row r="4100" spans="3:25" x14ac:dyDescent="0.25">
      <c r="C4100" s="112"/>
      <c r="D4100" s="109"/>
      <c r="E4100" s="9" t="s">
        <v>30</v>
      </c>
      <c r="F4100" s="12"/>
      <c r="G4100" s="8">
        <v>120</v>
      </c>
      <c r="H4100" s="16">
        <v>29</v>
      </c>
      <c r="I4100" s="1">
        <v>41</v>
      </c>
      <c r="J4100" s="1">
        <v>65</v>
      </c>
      <c r="K4100" s="1">
        <v>46</v>
      </c>
      <c r="L4100" s="1">
        <v>89</v>
      </c>
      <c r="M4100" s="1">
        <v>98</v>
      </c>
      <c r="N4100" s="1">
        <v>68</v>
      </c>
      <c r="O4100" s="1">
        <v>44</v>
      </c>
      <c r="P4100" s="1">
        <v>52</v>
      </c>
      <c r="Q4100" s="1">
        <v>78</v>
      </c>
      <c r="R4100" s="1">
        <v>16</v>
      </c>
      <c r="S4100" s="1">
        <v>74</v>
      </c>
      <c r="T4100" s="1">
        <v>45</v>
      </c>
      <c r="U4100" s="1">
        <v>31</v>
      </c>
      <c r="V4100" s="1">
        <v>39</v>
      </c>
      <c r="W4100" s="1">
        <v>5</v>
      </c>
      <c r="X4100" s="1">
        <v>4</v>
      </c>
      <c r="Y4100" s="18">
        <v>0</v>
      </c>
    </row>
    <row r="4101" spans="3:25" x14ac:dyDescent="0.25">
      <c r="C4101" s="112"/>
      <c r="D4101" s="109"/>
      <c r="E4101" s="9" t="s">
        <v>31</v>
      </c>
      <c r="F4101" s="12"/>
      <c r="G4101" s="8">
        <v>843</v>
      </c>
      <c r="H4101" s="16">
        <v>226</v>
      </c>
      <c r="I4101" s="1">
        <v>322</v>
      </c>
      <c r="J4101" s="1">
        <v>510</v>
      </c>
      <c r="K4101" s="1">
        <v>392</v>
      </c>
      <c r="L4101" s="1">
        <v>574</v>
      </c>
      <c r="M4101" s="1">
        <v>623</v>
      </c>
      <c r="N4101" s="1">
        <v>411</v>
      </c>
      <c r="O4101" s="1">
        <v>252</v>
      </c>
      <c r="P4101" s="1">
        <v>433</v>
      </c>
      <c r="Q4101" s="1">
        <v>519</v>
      </c>
      <c r="R4101" s="1">
        <v>170</v>
      </c>
      <c r="S4101" s="1">
        <v>497</v>
      </c>
      <c r="T4101" s="1">
        <v>287</v>
      </c>
      <c r="U4101" s="1">
        <v>196</v>
      </c>
      <c r="V4101" s="1">
        <v>321</v>
      </c>
      <c r="W4101" s="1">
        <v>20</v>
      </c>
      <c r="X4101" s="1">
        <v>12</v>
      </c>
      <c r="Y4101" s="18">
        <v>3</v>
      </c>
    </row>
    <row r="4102" spans="3:25" x14ac:dyDescent="0.25">
      <c r="C4102" s="112"/>
      <c r="D4102" s="109"/>
      <c r="E4102" s="9" t="s">
        <v>32</v>
      </c>
      <c r="F4102" s="12"/>
      <c r="G4102" s="8">
        <v>315</v>
      </c>
      <c r="H4102" s="16">
        <v>82</v>
      </c>
      <c r="I4102" s="1">
        <v>118</v>
      </c>
      <c r="J4102" s="1">
        <v>178</v>
      </c>
      <c r="K4102" s="1">
        <v>132</v>
      </c>
      <c r="L4102" s="1">
        <v>230</v>
      </c>
      <c r="M4102" s="1">
        <v>247</v>
      </c>
      <c r="N4102" s="1">
        <v>177</v>
      </c>
      <c r="O4102" s="1">
        <v>101</v>
      </c>
      <c r="P4102" s="1">
        <v>137</v>
      </c>
      <c r="Q4102" s="1">
        <v>187</v>
      </c>
      <c r="R4102" s="1">
        <v>49</v>
      </c>
      <c r="S4102" s="1">
        <v>201</v>
      </c>
      <c r="T4102" s="1">
        <v>113</v>
      </c>
      <c r="U4102" s="1">
        <v>80</v>
      </c>
      <c r="V4102" s="1">
        <v>120</v>
      </c>
      <c r="W4102" s="1">
        <v>9</v>
      </c>
      <c r="X4102" s="1">
        <v>6</v>
      </c>
      <c r="Y4102" s="18">
        <v>0</v>
      </c>
    </row>
    <row r="4103" spans="3:25" x14ac:dyDescent="0.25">
      <c r="C4103" s="112"/>
      <c r="D4103" s="108" t="s">
        <v>22</v>
      </c>
      <c r="E4103" s="10" t="s">
        <v>26</v>
      </c>
      <c r="F4103" s="11"/>
      <c r="G4103" s="14">
        <v>120</v>
      </c>
      <c r="H4103" s="25">
        <v>48</v>
      </c>
      <c r="I4103" s="4">
        <v>44</v>
      </c>
      <c r="J4103" s="4">
        <v>73</v>
      </c>
      <c r="K4103" s="4">
        <v>67</v>
      </c>
      <c r="L4103" s="4">
        <v>63</v>
      </c>
      <c r="M4103" s="4">
        <v>67</v>
      </c>
      <c r="N4103" s="4">
        <v>41</v>
      </c>
      <c r="O4103" s="4">
        <v>36</v>
      </c>
      <c r="P4103" s="4">
        <v>57</v>
      </c>
      <c r="Q4103" s="4">
        <v>59</v>
      </c>
      <c r="R4103" s="4">
        <v>48</v>
      </c>
      <c r="S4103" s="4">
        <v>57</v>
      </c>
      <c r="T4103" s="4">
        <v>30</v>
      </c>
      <c r="U4103" s="4">
        <v>22</v>
      </c>
      <c r="V4103" s="4">
        <v>39</v>
      </c>
      <c r="W4103" s="4">
        <v>9</v>
      </c>
      <c r="X4103" s="4">
        <v>5</v>
      </c>
      <c r="Y4103" s="27">
        <v>0</v>
      </c>
    </row>
    <row r="4104" spans="3:25" x14ac:dyDescent="0.25">
      <c r="C4104" s="112"/>
      <c r="D4104" s="109"/>
      <c r="E4104" s="9" t="s">
        <v>27</v>
      </c>
      <c r="F4104" s="12"/>
      <c r="G4104" s="8">
        <v>159</v>
      </c>
      <c r="H4104" s="16">
        <v>42</v>
      </c>
      <c r="I4104" s="1">
        <v>60</v>
      </c>
      <c r="J4104" s="1">
        <v>98</v>
      </c>
      <c r="K4104" s="1">
        <v>86</v>
      </c>
      <c r="L4104" s="1">
        <v>96</v>
      </c>
      <c r="M4104" s="1">
        <v>91</v>
      </c>
      <c r="N4104" s="1">
        <v>64</v>
      </c>
      <c r="O4104" s="1">
        <v>28</v>
      </c>
      <c r="P4104" s="1">
        <v>76</v>
      </c>
      <c r="Q4104" s="1">
        <v>92</v>
      </c>
      <c r="R4104" s="1">
        <v>45</v>
      </c>
      <c r="S4104" s="1">
        <v>83</v>
      </c>
      <c r="T4104" s="1">
        <v>51</v>
      </c>
      <c r="U4104" s="1">
        <v>30</v>
      </c>
      <c r="V4104" s="1">
        <v>56</v>
      </c>
      <c r="W4104" s="1">
        <v>3</v>
      </c>
      <c r="X4104" s="1">
        <v>2</v>
      </c>
      <c r="Y4104" s="18">
        <v>2</v>
      </c>
    </row>
    <row r="4105" spans="3:25" x14ac:dyDescent="0.25">
      <c r="C4105" s="112"/>
      <c r="D4105" s="109"/>
      <c r="E4105" s="9" t="s">
        <v>28</v>
      </c>
      <c r="F4105" s="12"/>
      <c r="G4105" s="8">
        <v>113</v>
      </c>
      <c r="H4105" s="16">
        <v>34</v>
      </c>
      <c r="I4105" s="1">
        <v>47</v>
      </c>
      <c r="J4105" s="1">
        <v>70</v>
      </c>
      <c r="K4105" s="1">
        <v>64</v>
      </c>
      <c r="L4105" s="1">
        <v>64</v>
      </c>
      <c r="M4105" s="1">
        <v>85</v>
      </c>
      <c r="N4105" s="1">
        <v>52</v>
      </c>
      <c r="O4105" s="1">
        <v>27</v>
      </c>
      <c r="P4105" s="1">
        <v>52</v>
      </c>
      <c r="Q4105" s="1">
        <v>69</v>
      </c>
      <c r="R4105" s="1">
        <v>24</v>
      </c>
      <c r="S4105" s="1">
        <v>66</v>
      </c>
      <c r="T4105" s="1">
        <v>31</v>
      </c>
      <c r="U4105" s="1">
        <v>19</v>
      </c>
      <c r="V4105" s="1">
        <v>35</v>
      </c>
      <c r="W4105" s="1">
        <v>4</v>
      </c>
      <c r="X4105" s="1">
        <v>2</v>
      </c>
      <c r="Y4105" s="18">
        <v>0</v>
      </c>
    </row>
    <row r="4106" spans="3:25" x14ac:dyDescent="0.25">
      <c r="C4106" s="112"/>
      <c r="D4106" s="109"/>
      <c r="E4106" s="9" t="s">
        <v>29</v>
      </c>
      <c r="F4106" s="12"/>
      <c r="G4106" s="8">
        <v>94</v>
      </c>
      <c r="H4106" s="16">
        <v>29</v>
      </c>
      <c r="I4106" s="1">
        <v>38</v>
      </c>
      <c r="J4106" s="1">
        <v>49</v>
      </c>
      <c r="K4106" s="1">
        <v>56</v>
      </c>
      <c r="L4106" s="1">
        <v>64</v>
      </c>
      <c r="M4106" s="1">
        <v>58</v>
      </c>
      <c r="N4106" s="1">
        <v>49</v>
      </c>
      <c r="O4106" s="1">
        <v>24</v>
      </c>
      <c r="P4106" s="1">
        <v>40</v>
      </c>
      <c r="Q4106" s="1">
        <v>45</v>
      </c>
      <c r="R4106" s="1">
        <v>22</v>
      </c>
      <c r="S4106" s="1">
        <v>60</v>
      </c>
      <c r="T4106" s="1">
        <v>32</v>
      </c>
      <c r="U4106" s="1">
        <v>14</v>
      </c>
      <c r="V4106" s="1">
        <v>38</v>
      </c>
      <c r="W4106" s="1">
        <v>2</v>
      </c>
      <c r="X4106" s="1">
        <v>0</v>
      </c>
      <c r="Y4106" s="18">
        <v>0</v>
      </c>
    </row>
    <row r="4107" spans="3:25" x14ac:dyDescent="0.25">
      <c r="C4107" s="112"/>
      <c r="D4107" s="109"/>
      <c r="E4107" s="9" t="s">
        <v>30</v>
      </c>
      <c r="F4107" s="12"/>
      <c r="G4107" s="8">
        <v>57</v>
      </c>
      <c r="H4107" s="16">
        <v>17</v>
      </c>
      <c r="I4107" s="1">
        <v>19</v>
      </c>
      <c r="J4107" s="1">
        <v>30</v>
      </c>
      <c r="K4107" s="1">
        <v>30</v>
      </c>
      <c r="L4107" s="1">
        <v>39</v>
      </c>
      <c r="M4107" s="1">
        <v>44</v>
      </c>
      <c r="N4107" s="1">
        <v>29</v>
      </c>
      <c r="O4107" s="1">
        <v>15</v>
      </c>
      <c r="P4107" s="1">
        <v>22</v>
      </c>
      <c r="Q4107" s="1">
        <v>31</v>
      </c>
      <c r="R4107" s="1">
        <v>9</v>
      </c>
      <c r="S4107" s="1">
        <v>35</v>
      </c>
      <c r="T4107" s="1">
        <v>17</v>
      </c>
      <c r="U4107" s="1">
        <v>12</v>
      </c>
      <c r="V4107" s="1">
        <v>17</v>
      </c>
      <c r="W4107" s="1">
        <v>1</v>
      </c>
      <c r="X4107" s="1">
        <v>3</v>
      </c>
      <c r="Y4107" s="18">
        <v>0</v>
      </c>
    </row>
    <row r="4108" spans="3:25" x14ac:dyDescent="0.25">
      <c r="C4108" s="112"/>
      <c r="D4108" s="109"/>
      <c r="E4108" s="9" t="s">
        <v>31</v>
      </c>
      <c r="F4108" s="12"/>
      <c r="G4108" s="8">
        <v>423</v>
      </c>
      <c r="H4108" s="16">
        <v>122</v>
      </c>
      <c r="I4108" s="1">
        <v>164</v>
      </c>
      <c r="J4108" s="1">
        <v>247</v>
      </c>
      <c r="K4108" s="1">
        <v>236</v>
      </c>
      <c r="L4108" s="1">
        <v>263</v>
      </c>
      <c r="M4108" s="1">
        <v>278</v>
      </c>
      <c r="N4108" s="1">
        <v>194</v>
      </c>
      <c r="O4108" s="1">
        <v>94</v>
      </c>
      <c r="P4108" s="1">
        <v>190</v>
      </c>
      <c r="Q4108" s="1">
        <v>237</v>
      </c>
      <c r="R4108" s="1">
        <v>100</v>
      </c>
      <c r="S4108" s="1">
        <v>244</v>
      </c>
      <c r="T4108" s="1">
        <v>131</v>
      </c>
      <c r="U4108" s="1">
        <v>75</v>
      </c>
      <c r="V4108" s="1">
        <v>146</v>
      </c>
      <c r="W4108" s="1">
        <v>10</v>
      </c>
      <c r="X4108" s="1">
        <v>7</v>
      </c>
      <c r="Y4108" s="18">
        <v>2</v>
      </c>
    </row>
    <row r="4109" spans="3:25" x14ac:dyDescent="0.25">
      <c r="C4109" s="112"/>
      <c r="D4109" s="109"/>
      <c r="E4109" s="9" t="s">
        <v>32</v>
      </c>
      <c r="F4109" s="12"/>
      <c r="G4109" s="8">
        <v>151</v>
      </c>
      <c r="H4109" s="16">
        <v>46</v>
      </c>
      <c r="I4109" s="1">
        <v>57</v>
      </c>
      <c r="J4109" s="1">
        <v>79</v>
      </c>
      <c r="K4109" s="1">
        <v>86</v>
      </c>
      <c r="L4109" s="1">
        <v>103</v>
      </c>
      <c r="M4109" s="1">
        <v>102</v>
      </c>
      <c r="N4109" s="1">
        <v>78</v>
      </c>
      <c r="O4109" s="1">
        <v>39</v>
      </c>
      <c r="P4109" s="1">
        <v>62</v>
      </c>
      <c r="Q4109" s="1">
        <v>76</v>
      </c>
      <c r="R4109" s="1">
        <v>31</v>
      </c>
      <c r="S4109" s="1">
        <v>95</v>
      </c>
      <c r="T4109" s="1">
        <v>49</v>
      </c>
      <c r="U4109" s="1">
        <v>26</v>
      </c>
      <c r="V4109" s="1">
        <v>55</v>
      </c>
      <c r="W4109" s="1">
        <v>3</v>
      </c>
      <c r="X4109" s="1">
        <v>3</v>
      </c>
      <c r="Y4109" s="18">
        <v>0</v>
      </c>
    </row>
    <row r="4110" spans="3:25" x14ac:dyDescent="0.25">
      <c r="C4110" s="112"/>
      <c r="D4110" s="108" t="s">
        <v>23</v>
      </c>
      <c r="E4110" s="10" t="s">
        <v>26</v>
      </c>
      <c r="F4110" s="11"/>
      <c r="G4110" s="14">
        <v>141</v>
      </c>
      <c r="H4110" s="25">
        <v>31</v>
      </c>
      <c r="I4110" s="4">
        <v>34</v>
      </c>
      <c r="J4110" s="4">
        <v>76</v>
      </c>
      <c r="K4110" s="4">
        <v>48</v>
      </c>
      <c r="L4110" s="4">
        <v>97</v>
      </c>
      <c r="M4110" s="4">
        <v>89</v>
      </c>
      <c r="N4110" s="4">
        <v>56</v>
      </c>
      <c r="O4110" s="4">
        <v>36</v>
      </c>
      <c r="P4110" s="4">
        <v>65</v>
      </c>
      <c r="Q4110" s="4">
        <v>73</v>
      </c>
      <c r="R4110" s="4">
        <v>41</v>
      </c>
      <c r="S4110" s="4">
        <v>52</v>
      </c>
      <c r="T4110" s="4">
        <v>37</v>
      </c>
      <c r="U4110" s="4">
        <v>34</v>
      </c>
      <c r="V4110" s="4">
        <v>56</v>
      </c>
      <c r="W4110" s="4">
        <v>2</v>
      </c>
      <c r="X4110" s="4">
        <v>2</v>
      </c>
      <c r="Y4110" s="27">
        <v>1</v>
      </c>
    </row>
    <row r="4111" spans="3:25" x14ac:dyDescent="0.25">
      <c r="C4111" s="112"/>
      <c r="D4111" s="109"/>
      <c r="E4111" s="9" t="s">
        <v>27</v>
      </c>
      <c r="F4111" s="12"/>
      <c r="G4111" s="8">
        <v>108</v>
      </c>
      <c r="H4111" s="16">
        <v>27</v>
      </c>
      <c r="I4111" s="1">
        <v>42</v>
      </c>
      <c r="J4111" s="1">
        <v>73</v>
      </c>
      <c r="K4111" s="1">
        <v>47</v>
      </c>
      <c r="L4111" s="1">
        <v>74</v>
      </c>
      <c r="M4111" s="1">
        <v>84</v>
      </c>
      <c r="N4111" s="1">
        <v>43</v>
      </c>
      <c r="O4111" s="1">
        <v>41</v>
      </c>
      <c r="P4111" s="1">
        <v>66</v>
      </c>
      <c r="Q4111" s="1">
        <v>72</v>
      </c>
      <c r="R4111" s="1">
        <v>22</v>
      </c>
      <c r="S4111" s="1">
        <v>57</v>
      </c>
      <c r="T4111" s="1">
        <v>38</v>
      </c>
      <c r="U4111" s="1">
        <v>21</v>
      </c>
      <c r="V4111" s="1">
        <v>53</v>
      </c>
      <c r="W4111" s="1">
        <v>1</v>
      </c>
      <c r="X4111" s="1">
        <v>0</v>
      </c>
      <c r="Y4111" s="18">
        <v>0</v>
      </c>
    </row>
    <row r="4112" spans="3:25" x14ac:dyDescent="0.25">
      <c r="C4112" s="112"/>
      <c r="D4112" s="109"/>
      <c r="E4112" s="9" t="s">
        <v>28</v>
      </c>
      <c r="F4112" s="12"/>
      <c r="G4112" s="8">
        <v>148</v>
      </c>
      <c r="H4112" s="16">
        <v>41</v>
      </c>
      <c r="I4112" s="1">
        <v>55</v>
      </c>
      <c r="J4112" s="1">
        <v>91</v>
      </c>
      <c r="K4112" s="1">
        <v>63</v>
      </c>
      <c r="L4112" s="1">
        <v>110</v>
      </c>
      <c r="M4112" s="1">
        <v>116</v>
      </c>
      <c r="N4112" s="1">
        <v>75</v>
      </c>
      <c r="O4112" s="1">
        <v>55</v>
      </c>
      <c r="P4112" s="1">
        <v>102</v>
      </c>
      <c r="Q4112" s="1">
        <v>99</v>
      </c>
      <c r="R4112" s="1">
        <v>30</v>
      </c>
      <c r="S4112" s="1">
        <v>90</v>
      </c>
      <c r="T4112" s="1">
        <v>54</v>
      </c>
      <c r="U4112" s="1">
        <v>46</v>
      </c>
      <c r="V4112" s="1">
        <v>57</v>
      </c>
      <c r="W4112" s="1">
        <v>3</v>
      </c>
      <c r="X4112" s="1">
        <v>2</v>
      </c>
      <c r="Y4112" s="18">
        <v>1</v>
      </c>
    </row>
    <row r="4113" spans="3:25" x14ac:dyDescent="0.25">
      <c r="C4113" s="112"/>
      <c r="D4113" s="109"/>
      <c r="E4113" s="9" t="s">
        <v>29</v>
      </c>
      <c r="F4113" s="12"/>
      <c r="G4113" s="8">
        <v>101</v>
      </c>
      <c r="H4113" s="16">
        <v>24</v>
      </c>
      <c r="I4113" s="1">
        <v>39</v>
      </c>
      <c r="J4113" s="1">
        <v>64</v>
      </c>
      <c r="K4113" s="1">
        <v>30</v>
      </c>
      <c r="L4113" s="1">
        <v>77</v>
      </c>
      <c r="M4113" s="1">
        <v>91</v>
      </c>
      <c r="N4113" s="1">
        <v>60</v>
      </c>
      <c r="O4113" s="1">
        <v>33</v>
      </c>
      <c r="P4113" s="1">
        <v>45</v>
      </c>
      <c r="Q4113" s="1">
        <v>64</v>
      </c>
      <c r="R4113" s="1">
        <v>11</v>
      </c>
      <c r="S4113" s="1">
        <v>67</v>
      </c>
      <c r="T4113" s="1">
        <v>36</v>
      </c>
      <c r="U4113" s="1">
        <v>35</v>
      </c>
      <c r="V4113" s="1">
        <v>43</v>
      </c>
      <c r="W4113" s="1">
        <v>2</v>
      </c>
      <c r="X4113" s="1">
        <v>2</v>
      </c>
      <c r="Y4113" s="18">
        <v>0</v>
      </c>
    </row>
    <row r="4114" spans="3:25" x14ac:dyDescent="0.25">
      <c r="C4114" s="112"/>
      <c r="D4114" s="109"/>
      <c r="E4114" s="9" t="s">
        <v>30</v>
      </c>
      <c r="F4114" s="12"/>
      <c r="G4114" s="8">
        <v>63</v>
      </c>
      <c r="H4114" s="16">
        <v>12</v>
      </c>
      <c r="I4114" s="1">
        <v>22</v>
      </c>
      <c r="J4114" s="1">
        <v>35</v>
      </c>
      <c r="K4114" s="1">
        <v>16</v>
      </c>
      <c r="L4114" s="1">
        <v>50</v>
      </c>
      <c r="M4114" s="1">
        <v>54</v>
      </c>
      <c r="N4114" s="1">
        <v>39</v>
      </c>
      <c r="O4114" s="1">
        <v>29</v>
      </c>
      <c r="P4114" s="1">
        <v>30</v>
      </c>
      <c r="Q4114" s="1">
        <v>47</v>
      </c>
      <c r="R4114" s="1">
        <v>7</v>
      </c>
      <c r="S4114" s="1">
        <v>39</v>
      </c>
      <c r="T4114" s="1">
        <v>28</v>
      </c>
      <c r="U4114" s="1">
        <v>19</v>
      </c>
      <c r="V4114" s="1">
        <v>22</v>
      </c>
      <c r="W4114" s="1">
        <v>4</v>
      </c>
      <c r="X4114" s="1">
        <v>1</v>
      </c>
      <c r="Y4114" s="18">
        <v>0</v>
      </c>
    </row>
    <row r="4115" spans="3:25" x14ac:dyDescent="0.25">
      <c r="C4115" s="112"/>
      <c r="D4115" s="109"/>
      <c r="E4115" s="9" t="s">
        <v>31</v>
      </c>
      <c r="F4115" s="12"/>
      <c r="G4115" s="8">
        <v>420</v>
      </c>
      <c r="H4115" s="16">
        <v>104</v>
      </c>
      <c r="I4115" s="1">
        <v>158</v>
      </c>
      <c r="J4115" s="1">
        <v>263</v>
      </c>
      <c r="K4115" s="1">
        <v>156</v>
      </c>
      <c r="L4115" s="1">
        <v>311</v>
      </c>
      <c r="M4115" s="1">
        <v>345</v>
      </c>
      <c r="N4115" s="1">
        <v>217</v>
      </c>
      <c r="O4115" s="1">
        <v>158</v>
      </c>
      <c r="P4115" s="1">
        <v>243</v>
      </c>
      <c r="Q4115" s="1">
        <v>282</v>
      </c>
      <c r="R4115" s="1">
        <v>70</v>
      </c>
      <c r="S4115" s="1">
        <v>253</v>
      </c>
      <c r="T4115" s="1">
        <v>156</v>
      </c>
      <c r="U4115" s="1">
        <v>121</v>
      </c>
      <c r="V4115" s="1">
        <v>175</v>
      </c>
      <c r="W4115" s="1">
        <v>10</v>
      </c>
      <c r="X4115" s="1">
        <v>5</v>
      </c>
      <c r="Y4115" s="18">
        <v>1</v>
      </c>
    </row>
    <row r="4116" spans="3:25" x14ac:dyDescent="0.25">
      <c r="C4116" s="112"/>
      <c r="D4116" s="109"/>
      <c r="E4116" s="9" t="s">
        <v>32</v>
      </c>
      <c r="F4116" s="12"/>
      <c r="G4116" s="8">
        <v>164</v>
      </c>
      <c r="H4116" s="16">
        <v>36</v>
      </c>
      <c r="I4116" s="1">
        <v>61</v>
      </c>
      <c r="J4116" s="1">
        <v>99</v>
      </c>
      <c r="K4116" s="1">
        <v>46</v>
      </c>
      <c r="L4116" s="1">
        <v>127</v>
      </c>
      <c r="M4116" s="1">
        <v>145</v>
      </c>
      <c r="N4116" s="1">
        <v>99</v>
      </c>
      <c r="O4116" s="1">
        <v>62</v>
      </c>
      <c r="P4116" s="1">
        <v>75</v>
      </c>
      <c r="Q4116" s="1">
        <v>111</v>
      </c>
      <c r="R4116" s="1">
        <v>18</v>
      </c>
      <c r="S4116" s="1">
        <v>106</v>
      </c>
      <c r="T4116" s="1">
        <v>64</v>
      </c>
      <c r="U4116" s="1">
        <v>54</v>
      </c>
      <c r="V4116" s="1">
        <v>65</v>
      </c>
      <c r="W4116" s="1">
        <v>6</v>
      </c>
      <c r="X4116" s="1">
        <v>3</v>
      </c>
      <c r="Y4116" s="18">
        <v>0</v>
      </c>
    </row>
    <row r="4117" spans="3:25" ht="25.2" x14ac:dyDescent="0.25">
      <c r="C4117" s="108" t="s">
        <v>33</v>
      </c>
      <c r="D4117" s="108" t="s">
        <v>25</v>
      </c>
      <c r="E4117" s="10" t="s">
        <v>34</v>
      </c>
      <c r="F4117" s="11"/>
      <c r="G4117" s="14">
        <v>93</v>
      </c>
      <c r="H4117" s="25">
        <v>19</v>
      </c>
      <c r="I4117" s="4">
        <v>33</v>
      </c>
      <c r="J4117" s="4">
        <v>52</v>
      </c>
      <c r="K4117" s="4">
        <v>3</v>
      </c>
      <c r="L4117" s="4">
        <v>20</v>
      </c>
      <c r="M4117" s="4">
        <v>62</v>
      </c>
      <c r="N4117" s="4">
        <v>54</v>
      </c>
      <c r="O4117" s="4">
        <v>27</v>
      </c>
      <c r="P4117" s="4">
        <v>36</v>
      </c>
      <c r="Q4117" s="4">
        <v>48</v>
      </c>
      <c r="R4117" s="4">
        <v>27</v>
      </c>
      <c r="S4117" s="4">
        <v>60</v>
      </c>
      <c r="T4117" s="4">
        <v>34</v>
      </c>
      <c r="U4117" s="4">
        <v>30</v>
      </c>
      <c r="V4117" s="4">
        <v>24</v>
      </c>
      <c r="W4117" s="4">
        <v>7</v>
      </c>
      <c r="X4117" s="4">
        <v>0</v>
      </c>
      <c r="Y4117" s="27">
        <v>1</v>
      </c>
    </row>
    <row r="4118" spans="3:25" ht="25.2" x14ac:dyDescent="0.25">
      <c r="C4118" s="112"/>
      <c r="D4118" s="109"/>
      <c r="E4118" s="9" t="s">
        <v>35</v>
      </c>
      <c r="F4118" s="12"/>
      <c r="G4118" s="8">
        <v>623</v>
      </c>
      <c r="H4118" s="16">
        <v>189</v>
      </c>
      <c r="I4118" s="1">
        <v>220</v>
      </c>
      <c r="J4118" s="1">
        <v>386</v>
      </c>
      <c r="K4118" s="1">
        <v>484</v>
      </c>
      <c r="L4118" s="1">
        <v>449</v>
      </c>
      <c r="M4118" s="1">
        <v>437</v>
      </c>
      <c r="N4118" s="1">
        <v>259</v>
      </c>
      <c r="O4118" s="1">
        <v>188</v>
      </c>
      <c r="P4118" s="1">
        <v>352</v>
      </c>
      <c r="Q4118" s="1">
        <v>369</v>
      </c>
      <c r="R4118" s="1">
        <v>144</v>
      </c>
      <c r="S4118" s="1">
        <v>336</v>
      </c>
      <c r="T4118" s="1">
        <v>194</v>
      </c>
      <c r="U4118" s="1">
        <v>117</v>
      </c>
      <c r="V4118" s="1">
        <v>244</v>
      </c>
      <c r="W4118" s="1">
        <v>12</v>
      </c>
      <c r="X4118" s="1">
        <v>12</v>
      </c>
      <c r="Y4118" s="18">
        <v>2</v>
      </c>
    </row>
    <row r="4119" spans="3:25" ht="25.2" x14ac:dyDescent="0.25">
      <c r="C4119" s="112"/>
      <c r="D4119" s="109"/>
      <c r="E4119" s="9" t="s">
        <v>36</v>
      </c>
      <c r="F4119" s="12"/>
      <c r="G4119" s="8">
        <v>207</v>
      </c>
      <c r="H4119" s="16">
        <v>49</v>
      </c>
      <c r="I4119" s="1">
        <v>83</v>
      </c>
      <c r="J4119" s="1">
        <v>123</v>
      </c>
      <c r="K4119" s="1">
        <v>8</v>
      </c>
      <c r="L4119" s="1">
        <v>128</v>
      </c>
      <c r="M4119" s="1">
        <v>139</v>
      </c>
      <c r="N4119" s="1">
        <v>95</v>
      </c>
      <c r="O4119" s="1">
        <v>61</v>
      </c>
      <c r="P4119" s="1">
        <v>88</v>
      </c>
      <c r="Q4119" s="1">
        <v>115</v>
      </c>
      <c r="R4119" s="1">
        <v>54</v>
      </c>
      <c r="S4119" s="1">
        <v>105</v>
      </c>
      <c r="T4119" s="1">
        <v>60</v>
      </c>
      <c r="U4119" s="1">
        <v>52</v>
      </c>
      <c r="V4119" s="1">
        <v>69</v>
      </c>
      <c r="W4119" s="1">
        <v>4</v>
      </c>
      <c r="X4119" s="1">
        <v>5</v>
      </c>
      <c r="Y4119" s="18">
        <v>1</v>
      </c>
    </row>
    <row r="4120" spans="3:25" ht="25.2" x14ac:dyDescent="0.25">
      <c r="C4120" s="112"/>
      <c r="D4120" s="109"/>
      <c r="E4120" s="9" t="s">
        <v>37</v>
      </c>
      <c r="F4120" s="12"/>
      <c r="G4120" s="8">
        <v>178</v>
      </c>
      <c r="H4120" s="16">
        <v>47</v>
      </c>
      <c r="I4120" s="1">
        <v>63</v>
      </c>
      <c r="J4120" s="1">
        <v>96</v>
      </c>
      <c r="K4120" s="1">
        <v>10</v>
      </c>
      <c r="L4120" s="1">
        <v>135</v>
      </c>
      <c r="M4120" s="1">
        <v>139</v>
      </c>
      <c r="N4120" s="1">
        <v>99</v>
      </c>
      <c r="O4120" s="1">
        <v>48</v>
      </c>
      <c r="P4120" s="1">
        <v>77</v>
      </c>
      <c r="Q4120" s="1">
        <v>117</v>
      </c>
      <c r="R4120" s="1">
        <v>33</v>
      </c>
      <c r="S4120" s="1">
        <v>104</v>
      </c>
      <c r="T4120" s="1">
        <v>65</v>
      </c>
      <c r="U4120" s="1">
        <v>53</v>
      </c>
      <c r="V4120" s="1">
        <v>78</v>
      </c>
      <c r="W4120" s="1">
        <v>8</v>
      </c>
      <c r="X4120" s="1">
        <v>2</v>
      </c>
      <c r="Y4120" s="18">
        <v>0</v>
      </c>
    </row>
    <row r="4121" spans="3:25" x14ac:dyDescent="0.25">
      <c r="C4121" s="112"/>
      <c r="D4121" s="109"/>
      <c r="E4121" s="9" t="s">
        <v>38</v>
      </c>
      <c r="F4121" s="12"/>
      <c r="G4121" s="13">
        <v>3</v>
      </c>
      <c r="H4121" s="24">
        <v>1</v>
      </c>
      <c r="I4121" s="3">
        <v>1</v>
      </c>
      <c r="J4121" s="3">
        <v>2</v>
      </c>
      <c r="K4121" s="3">
        <v>2</v>
      </c>
      <c r="L4121" s="3">
        <v>2</v>
      </c>
      <c r="M4121" s="3">
        <v>2</v>
      </c>
      <c r="N4121" s="3">
        <v>1</v>
      </c>
      <c r="O4121" s="3">
        <v>0</v>
      </c>
      <c r="P4121" s="3">
        <v>2</v>
      </c>
      <c r="Q4121" s="3">
        <v>2</v>
      </c>
      <c r="R4121" s="3">
        <v>1</v>
      </c>
      <c r="S4121" s="3">
        <v>1</v>
      </c>
      <c r="T4121" s="3">
        <v>1</v>
      </c>
      <c r="U4121" s="3">
        <v>0</v>
      </c>
      <c r="V4121" s="3">
        <v>1</v>
      </c>
      <c r="W4121" s="3">
        <v>0</v>
      </c>
      <c r="X4121" s="3">
        <v>0</v>
      </c>
      <c r="Y4121" s="26">
        <v>0</v>
      </c>
    </row>
    <row r="4122" spans="3:25" ht="25.2" x14ac:dyDescent="0.25">
      <c r="C4122" s="112"/>
      <c r="D4122" s="108" t="s">
        <v>22</v>
      </c>
      <c r="E4122" s="10" t="s">
        <v>34</v>
      </c>
      <c r="F4122" s="11"/>
      <c r="G4122" s="40">
        <v>48</v>
      </c>
      <c r="H4122" s="44">
        <v>10</v>
      </c>
      <c r="I4122" s="19">
        <v>21</v>
      </c>
      <c r="J4122" s="19">
        <v>30</v>
      </c>
      <c r="K4122" s="19">
        <v>3</v>
      </c>
      <c r="L4122" s="19">
        <v>5</v>
      </c>
      <c r="M4122" s="19">
        <v>31</v>
      </c>
      <c r="N4122" s="19">
        <v>26</v>
      </c>
      <c r="O4122" s="19">
        <v>13</v>
      </c>
      <c r="P4122" s="19">
        <v>15</v>
      </c>
      <c r="Q4122" s="19">
        <v>25</v>
      </c>
      <c r="R4122" s="19">
        <v>16</v>
      </c>
      <c r="S4122" s="19">
        <v>33</v>
      </c>
      <c r="T4122" s="19">
        <v>17</v>
      </c>
      <c r="U4122" s="19">
        <v>14</v>
      </c>
      <c r="V4122" s="19">
        <v>10</v>
      </c>
      <c r="W4122" s="19">
        <v>4</v>
      </c>
      <c r="X4122" s="19">
        <v>0</v>
      </c>
      <c r="Y4122" s="45">
        <v>1</v>
      </c>
    </row>
    <row r="4123" spans="3:25" ht="25.2" x14ac:dyDescent="0.25">
      <c r="C4123" s="112"/>
      <c r="D4123" s="109"/>
      <c r="E4123" s="9" t="s">
        <v>35</v>
      </c>
      <c r="F4123" s="12"/>
      <c r="G4123" s="8">
        <v>365</v>
      </c>
      <c r="H4123" s="16">
        <v>120</v>
      </c>
      <c r="I4123" s="1">
        <v>130</v>
      </c>
      <c r="J4123" s="1">
        <v>218</v>
      </c>
      <c r="K4123" s="1">
        <v>284</v>
      </c>
      <c r="L4123" s="1">
        <v>248</v>
      </c>
      <c r="M4123" s="1">
        <v>235</v>
      </c>
      <c r="N4123" s="1">
        <v>150</v>
      </c>
      <c r="O4123" s="1">
        <v>95</v>
      </c>
      <c r="P4123" s="1">
        <v>188</v>
      </c>
      <c r="Q4123" s="1">
        <v>205</v>
      </c>
      <c r="R4123" s="1">
        <v>99</v>
      </c>
      <c r="S4123" s="1">
        <v>201</v>
      </c>
      <c r="T4123" s="1">
        <v>100</v>
      </c>
      <c r="U4123" s="1">
        <v>59</v>
      </c>
      <c r="V4123" s="1">
        <v>134</v>
      </c>
      <c r="W4123" s="1">
        <v>11</v>
      </c>
      <c r="X4123" s="1">
        <v>8</v>
      </c>
      <c r="Y4123" s="18">
        <v>1</v>
      </c>
    </row>
    <row r="4124" spans="3:25" ht="25.2" x14ac:dyDescent="0.25">
      <c r="C4124" s="112"/>
      <c r="D4124" s="109"/>
      <c r="E4124" s="9" t="s">
        <v>36</v>
      </c>
      <c r="F4124" s="12"/>
      <c r="G4124" s="8">
        <v>80</v>
      </c>
      <c r="H4124" s="16">
        <v>23</v>
      </c>
      <c r="I4124" s="1">
        <v>36</v>
      </c>
      <c r="J4124" s="1">
        <v>47</v>
      </c>
      <c r="K4124" s="1">
        <v>8</v>
      </c>
      <c r="L4124" s="1">
        <v>40</v>
      </c>
      <c r="M4124" s="1">
        <v>43</v>
      </c>
      <c r="N4124" s="1">
        <v>34</v>
      </c>
      <c r="O4124" s="1">
        <v>17</v>
      </c>
      <c r="P4124" s="1">
        <v>23</v>
      </c>
      <c r="Q4124" s="1">
        <v>35</v>
      </c>
      <c r="R4124" s="1">
        <v>23</v>
      </c>
      <c r="S4124" s="1">
        <v>38</v>
      </c>
      <c r="T4124" s="1">
        <v>25</v>
      </c>
      <c r="U4124" s="1">
        <v>13</v>
      </c>
      <c r="V4124" s="1">
        <v>23</v>
      </c>
      <c r="W4124" s="1">
        <v>2</v>
      </c>
      <c r="X4124" s="1">
        <v>4</v>
      </c>
      <c r="Y4124" s="18">
        <v>0</v>
      </c>
    </row>
    <row r="4125" spans="3:25" ht="25.2" x14ac:dyDescent="0.25">
      <c r="C4125" s="112"/>
      <c r="D4125" s="109"/>
      <c r="E4125" s="9" t="s">
        <v>37</v>
      </c>
      <c r="F4125" s="12"/>
      <c r="G4125" s="13">
        <v>49</v>
      </c>
      <c r="H4125" s="24">
        <v>16</v>
      </c>
      <c r="I4125" s="3">
        <v>20</v>
      </c>
      <c r="J4125" s="3">
        <v>24</v>
      </c>
      <c r="K4125" s="3">
        <v>7</v>
      </c>
      <c r="L4125" s="3">
        <v>32</v>
      </c>
      <c r="M4125" s="3">
        <v>35</v>
      </c>
      <c r="N4125" s="3">
        <v>24</v>
      </c>
      <c r="O4125" s="3">
        <v>5</v>
      </c>
      <c r="P4125" s="3">
        <v>20</v>
      </c>
      <c r="Q4125" s="3">
        <v>30</v>
      </c>
      <c r="R4125" s="3">
        <v>9</v>
      </c>
      <c r="S4125" s="3">
        <v>28</v>
      </c>
      <c r="T4125" s="3">
        <v>19</v>
      </c>
      <c r="U4125" s="3">
        <v>11</v>
      </c>
      <c r="V4125" s="3">
        <v>17</v>
      </c>
      <c r="W4125" s="3">
        <v>2</v>
      </c>
      <c r="X4125" s="3">
        <v>0</v>
      </c>
      <c r="Y4125" s="26">
        <v>0</v>
      </c>
    </row>
    <row r="4126" spans="3:25" x14ac:dyDescent="0.25">
      <c r="C4126" s="112"/>
      <c r="D4126" s="109"/>
      <c r="E4126" s="9" t="s">
        <v>38</v>
      </c>
      <c r="F4126" s="12"/>
      <c r="G4126" s="13">
        <v>1</v>
      </c>
      <c r="H4126" s="24">
        <v>1</v>
      </c>
      <c r="I4126" s="3">
        <v>1</v>
      </c>
      <c r="J4126" s="3">
        <v>1</v>
      </c>
      <c r="K4126" s="3">
        <v>1</v>
      </c>
      <c r="L4126" s="3">
        <v>1</v>
      </c>
      <c r="M4126" s="3">
        <v>1</v>
      </c>
      <c r="N4126" s="3">
        <v>1</v>
      </c>
      <c r="O4126" s="3">
        <v>0</v>
      </c>
      <c r="P4126" s="3">
        <v>1</v>
      </c>
      <c r="Q4126" s="3">
        <v>1</v>
      </c>
      <c r="R4126" s="3">
        <v>1</v>
      </c>
      <c r="S4126" s="3">
        <v>1</v>
      </c>
      <c r="T4126" s="3">
        <v>0</v>
      </c>
      <c r="U4126" s="3">
        <v>0</v>
      </c>
      <c r="V4126" s="3">
        <v>1</v>
      </c>
      <c r="W4126" s="3">
        <v>0</v>
      </c>
      <c r="X4126" s="3">
        <v>0</v>
      </c>
      <c r="Y4126" s="26">
        <v>0</v>
      </c>
    </row>
    <row r="4127" spans="3:25" ht="25.2" x14ac:dyDescent="0.25">
      <c r="C4127" s="112"/>
      <c r="D4127" s="108" t="s">
        <v>23</v>
      </c>
      <c r="E4127" s="10" t="s">
        <v>34</v>
      </c>
      <c r="F4127" s="11"/>
      <c r="G4127" s="40">
        <v>45</v>
      </c>
      <c r="H4127" s="44">
        <v>9</v>
      </c>
      <c r="I4127" s="19">
        <v>12</v>
      </c>
      <c r="J4127" s="19">
        <v>22</v>
      </c>
      <c r="K4127" s="19">
        <v>0</v>
      </c>
      <c r="L4127" s="19">
        <v>15</v>
      </c>
      <c r="M4127" s="19">
        <v>31</v>
      </c>
      <c r="N4127" s="19">
        <v>28</v>
      </c>
      <c r="O4127" s="19">
        <v>14</v>
      </c>
      <c r="P4127" s="19">
        <v>21</v>
      </c>
      <c r="Q4127" s="19">
        <v>23</v>
      </c>
      <c r="R4127" s="19">
        <v>11</v>
      </c>
      <c r="S4127" s="19">
        <v>27</v>
      </c>
      <c r="T4127" s="19">
        <v>17</v>
      </c>
      <c r="U4127" s="19">
        <v>16</v>
      </c>
      <c r="V4127" s="19">
        <v>14</v>
      </c>
      <c r="W4127" s="19">
        <v>3</v>
      </c>
      <c r="X4127" s="19">
        <v>0</v>
      </c>
      <c r="Y4127" s="45">
        <v>0</v>
      </c>
    </row>
    <row r="4128" spans="3:25" ht="25.2" x14ac:dyDescent="0.25">
      <c r="C4128" s="112"/>
      <c r="D4128" s="109"/>
      <c r="E4128" s="9" t="s">
        <v>35</v>
      </c>
      <c r="F4128" s="12"/>
      <c r="G4128" s="8">
        <v>258</v>
      </c>
      <c r="H4128" s="16">
        <v>69</v>
      </c>
      <c r="I4128" s="1">
        <v>90</v>
      </c>
      <c r="J4128" s="1">
        <v>168</v>
      </c>
      <c r="K4128" s="1">
        <v>200</v>
      </c>
      <c r="L4128" s="1">
        <v>201</v>
      </c>
      <c r="M4128" s="1">
        <v>202</v>
      </c>
      <c r="N4128" s="1">
        <v>109</v>
      </c>
      <c r="O4128" s="1">
        <v>93</v>
      </c>
      <c r="P4128" s="1">
        <v>164</v>
      </c>
      <c r="Q4128" s="1">
        <v>164</v>
      </c>
      <c r="R4128" s="1">
        <v>45</v>
      </c>
      <c r="S4128" s="1">
        <v>135</v>
      </c>
      <c r="T4128" s="1">
        <v>94</v>
      </c>
      <c r="U4128" s="1">
        <v>58</v>
      </c>
      <c r="V4128" s="1">
        <v>110</v>
      </c>
      <c r="W4128" s="1">
        <v>1</v>
      </c>
      <c r="X4128" s="1">
        <v>4</v>
      </c>
      <c r="Y4128" s="18">
        <v>1</v>
      </c>
    </row>
    <row r="4129" spans="3:25" ht="25.2" x14ac:dyDescent="0.25">
      <c r="C4129" s="112"/>
      <c r="D4129" s="109"/>
      <c r="E4129" s="9" t="s">
        <v>36</v>
      </c>
      <c r="F4129" s="12"/>
      <c r="G4129" s="8">
        <v>127</v>
      </c>
      <c r="H4129" s="16">
        <v>26</v>
      </c>
      <c r="I4129" s="1">
        <v>47</v>
      </c>
      <c r="J4129" s="1">
        <v>76</v>
      </c>
      <c r="K4129" s="1">
        <v>0</v>
      </c>
      <c r="L4129" s="1">
        <v>88</v>
      </c>
      <c r="M4129" s="1">
        <v>96</v>
      </c>
      <c r="N4129" s="1">
        <v>61</v>
      </c>
      <c r="O4129" s="1">
        <v>44</v>
      </c>
      <c r="P4129" s="1">
        <v>65</v>
      </c>
      <c r="Q4129" s="1">
        <v>80</v>
      </c>
      <c r="R4129" s="1">
        <v>31</v>
      </c>
      <c r="S4129" s="1">
        <v>67</v>
      </c>
      <c r="T4129" s="1">
        <v>35</v>
      </c>
      <c r="U4129" s="1">
        <v>39</v>
      </c>
      <c r="V4129" s="1">
        <v>46</v>
      </c>
      <c r="W4129" s="1">
        <v>2</v>
      </c>
      <c r="X4129" s="1">
        <v>1</v>
      </c>
      <c r="Y4129" s="18">
        <v>1</v>
      </c>
    </row>
    <row r="4130" spans="3:25" ht="25.2" x14ac:dyDescent="0.25">
      <c r="C4130" s="112"/>
      <c r="D4130" s="109"/>
      <c r="E4130" s="9" t="s">
        <v>37</v>
      </c>
      <c r="F4130" s="12"/>
      <c r="G4130" s="8">
        <v>129</v>
      </c>
      <c r="H4130" s="16">
        <v>31</v>
      </c>
      <c r="I4130" s="1">
        <v>43</v>
      </c>
      <c r="J4130" s="1">
        <v>72</v>
      </c>
      <c r="K4130" s="1">
        <v>3</v>
      </c>
      <c r="L4130" s="1">
        <v>103</v>
      </c>
      <c r="M4130" s="1">
        <v>104</v>
      </c>
      <c r="N4130" s="1">
        <v>75</v>
      </c>
      <c r="O4130" s="1">
        <v>43</v>
      </c>
      <c r="P4130" s="1">
        <v>57</v>
      </c>
      <c r="Q4130" s="1">
        <v>87</v>
      </c>
      <c r="R4130" s="1">
        <v>24</v>
      </c>
      <c r="S4130" s="1">
        <v>76</v>
      </c>
      <c r="T4130" s="1">
        <v>46</v>
      </c>
      <c r="U4130" s="1">
        <v>42</v>
      </c>
      <c r="V4130" s="1">
        <v>61</v>
      </c>
      <c r="W4130" s="1">
        <v>6</v>
      </c>
      <c r="X4130" s="1">
        <v>2</v>
      </c>
      <c r="Y4130" s="18">
        <v>0</v>
      </c>
    </row>
    <row r="4131" spans="3:25" x14ac:dyDescent="0.25">
      <c r="C4131" s="112"/>
      <c r="D4131" s="109"/>
      <c r="E4131" s="9" t="s">
        <v>38</v>
      </c>
      <c r="F4131" s="12"/>
      <c r="G4131" s="13">
        <v>2</v>
      </c>
      <c r="H4131" s="24">
        <v>0</v>
      </c>
      <c r="I4131" s="3">
        <v>0</v>
      </c>
      <c r="J4131" s="3">
        <v>1</v>
      </c>
      <c r="K4131" s="3">
        <v>1</v>
      </c>
      <c r="L4131" s="3">
        <v>1</v>
      </c>
      <c r="M4131" s="3">
        <v>1</v>
      </c>
      <c r="N4131" s="3">
        <v>0</v>
      </c>
      <c r="O4131" s="3">
        <v>0</v>
      </c>
      <c r="P4131" s="3">
        <v>1</v>
      </c>
      <c r="Q4131" s="3">
        <v>1</v>
      </c>
      <c r="R4131" s="3">
        <v>0</v>
      </c>
      <c r="S4131" s="3">
        <v>0</v>
      </c>
      <c r="T4131" s="3">
        <v>1</v>
      </c>
      <c r="U4131" s="3">
        <v>0</v>
      </c>
      <c r="V4131" s="3">
        <v>0</v>
      </c>
      <c r="W4131" s="3">
        <v>0</v>
      </c>
      <c r="X4131" s="3">
        <v>0</v>
      </c>
      <c r="Y4131" s="26">
        <v>0</v>
      </c>
    </row>
    <row r="4132" spans="3:25" ht="25.2" x14ac:dyDescent="0.25">
      <c r="C4132" s="108" t="s">
        <v>39</v>
      </c>
      <c r="D4132" s="108" t="s">
        <v>25</v>
      </c>
      <c r="E4132" s="10" t="s">
        <v>40</v>
      </c>
      <c r="F4132" s="11"/>
      <c r="G4132" s="14">
        <v>320</v>
      </c>
      <c r="H4132" s="25">
        <v>78</v>
      </c>
      <c r="I4132" s="4">
        <v>116</v>
      </c>
      <c r="J4132" s="4">
        <v>187</v>
      </c>
      <c r="K4132" s="4">
        <v>3</v>
      </c>
      <c r="L4132" s="4">
        <v>181</v>
      </c>
      <c r="M4132" s="4">
        <v>231</v>
      </c>
      <c r="N4132" s="4">
        <v>160</v>
      </c>
      <c r="O4132" s="4">
        <v>94</v>
      </c>
      <c r="P4132" s="4">
        <v>133</v>
      </c>
      <c r="Q4132" s="4">
        <v>192</v>
      </c>
      <c r="R4132" s="4">
        <v>67</v>
      </c>
      <c r="S4132" s="4">
        <v>187</v>
      </c>
      <c r="T4132" s="4">
        <v>104</v>
      </c>
      <c r="U4132" s="4">
        <v>87</v>
      </c>
      <c r="V4132" s="4">
        <v>122</v>
      </c>
      <c r="W4132" s="4">
        <v>15</v>
      </c>
      <c r="X4132" s="4">
        <v>6</v>
      </c>
      <c r="Y4132" s="27">
        <v>0</v>
      </c>
    </row>
    <row r="4133" spans="3:25" ht="25.2" x14ac:dyDescent="0.25">
      <c r="C4133" s="112"/>
      <c r="D4133" s="109"/>
      <c r="E4133" s="9" t="s">
        <v>41</v>
      </c>
      <c r="F4133" s="12"/>
      <c r="G4133" s="8">
        <v>604</v>
      </c>
      <c r="H4133" s="16">
        <v>181</v>
      </c>
      <c r="I4133" s="1">
        <v>213</v>
      </c>
      <c r="J4133" s="1">
        <v>376</v>
      </c>
      <c r="K4133" s="1">
        <v>464</v>
      </c>
      <c r="L4133" s="1">
        <v>436</v>
      </c>
      <c r="M4133" s="1">
        <v>426</v>
      </c>
      <c r="N4133" s="1">
        <v>253</v>
      </c>
      <c r="O4133" s="1">
        <v>188</v>
      </c>
      <c r="P4133" s="1">
        <v>347</v>
      </c>
      <c r="Q4133" s="1">
        <v>363</v>
      </c>
      <c r="R4133" s="1">
        <v>137</v>
      </c>
      <c r="S4133" s="1">
        <v>329</v>
      </c>
      <c r="T4133" s="1">
        <v>191</v>
      </c>
      <c r="U4133" s="1">
        <v>116</v>
      </c>
      <c r="V4133" s="1">
        <v>235</v>
      </c>
      <c r="W4133" s="1">
        <v>10</v>
      </c>
      <c r="X4133" s="1">
        <v>11</v>
      </c>
      <c r="Y4133" s="18">
        <v>2</v>
      </c>
    </row>
    <row r="4134" spans="3:25" x14ac:dyDescent="0.25">
      <c r="C4134" s="112"/>
      <c r="D4134" s="109"/>
      <c r="E4134" s="9" t="s">
        <v>42</v>
      </c>
      <c r="F4134" s="12"/>
      <c r="G4134" s="13">
        <v>20</v>
      </c>
      <c r="H4134" s="24">
        <v>5</v>
      </c>
      <c r="I4134" s="3">
        <v>6</v>
      </c>
      <c r="J4134" s="3">
        <v>13</v>
      </c>
      <c r="K4134" s="3">
        <v>6</v>
      </c>
      <c r="L4134" s="3">
        <v>10</v>
      </c>
      <c r="M4134" s="3">
        <v>11</v>
      </c>
      <c r="N4134" s="3">
        <v>12</v>
      </c>
      <c r="O4134" s="3">
        <v>4</v>
      </c>
      <c r="P4134" s="3">
        <v>12</v>
      </c>
      <c r="Q4134" s="3">
        <v>11</v>
      </c>
      <c r="R4134" s="3">
        <v>7</v>
      </c>
      <c r="S4134" s="3">
        <v>5</v>
      </c>
      <c r="T4134" s="3">
        <v>7</v>
      </c>
      <c r="U4134" s="3">
        <v>6</v>
      </c>
      <c r="V4134" s="3">
        <v>5</v>
      </c>
      <c r="W4134" s="3">
        <v>1</v>
      </c>
      <c r="X4134" s="3">
        <v>0</v>
      </c>
      <c r="Y4134" s="26">
        <v>1</v>
      </c>
    </row>
    <row r="4135" spans="3:25" x14ac:dyDescent="0.25">
      <c r="C4135" s="112"/>
      <c r="D4135" s="109"/>
      <c r="E4135" s="9" t="s">
        <v>43</v>
      </c>
      <c r="F4135" s="12"/>
      <c r="G4135" s="8">
        <v>162</v>
      </c>
      <c r="H4135" s="16">
        <v>50</v>
      </c>
      <c r="I4135" s="1">
        <v>64</v>
      </c>
      <c r="J4135" s="1">
        <v>86</v>
      </c>
      <c r="K4135" s="1">
        <v>58</v>
      </c>
      <c r="L4135" s="1">
        <v>133</v>
      </c>
      <c r="M4135" s="1">
        <v>120</v>
      </c>
      <c r="N4135" s="1">
        <v>87</v>
      </c>
      <c r="O4135" s="1">
        <v>48</v>
      </c>
      <c r="P4135" s="1">
        <v>82</v>
      </c>
      <c r="Q4135" s="1">
        <v>98</v>
      </c>
      <c r="R4135" s="1">
        <v>48</v>
      </c>
      <c r="S4135" s="1">
        <v>87</v>
      </c>
      <c r="T4135" s="1">
        <v>55</v>
      </c>
      <c r="U4135" s="1">
        <v>40</v>
      </c>
      <c r="V4135" s="1">
        <v>53</v>
      </c>
      <c r="W4135" s="1">
        <v>2</v>
      </c>
      <c r="X4135" s="1">
        <v>4</v>
      </c>
      <c r="Y4135" s="18">
        <v>1</v>
      </c>
    </row>
    <row r="4136" spans="3:25" x14ac:dyDescent="0.25">
      <c r="C4136" s="112"/>
      <c r="D4136" s="109"/>
      <c r="E4136" s="9" t="s">
        <v>44</v>
      </c>
      <c r="F4136" s="12"/>
      <c r="G4136" s="8">
        <v>50</v>
      </c>
      <c r="H4136" s="16">
        <v>15</v>
      </c>
      <c r="I4136" s="1">
        <v>21</v>
      </c>
      <c r="J4136" s="1">
        <v>24</v>
      </c>
      <c r="K4136" s="1">
        <v>17</v>
      </c>
      <c r="L4136" s="1">
        <v>45</v>
      </c>
      <c r="M4136" s="1">
        <v>40</v>
      </c>
      <c r="N4136" s="1">
        <v>25</v>
      </c>
      <c r="O4136" s="1">
        <v>16</v>
      </c>
      <c r="P4136" s="1">
        <v>25</v>
      </c>
      <c r="Q4136" s="1">
        <v>25</v>
      </c>
      <c r="R4136" s="1">
        <v>15</v>
      </c>
      <c r="S4136" s="1">
        <v>27</v>
      </c>
      <c r="T4136" s="1">
        <v>15</v>
      </c>
      <c r="U4136" s="1">
        <v>11</v>
      </c>
      <c r="V4136" s="1">
        <v>19</v>
      </c>
      <c r="W4136" s="1">
        <v>0</v>
      </c>
      <c r="X4136" s="1">
        <v>0</v>
      </c>
      <c r="Y4136" s="18">
        <v>0</v>
      </c>
    </row>
    <row r="4137" spans="3:25" ht="25.2" x14ac:dyDescent="0.25">
      <c r="C4137" s="112"/>
      <c r="D4137" s="109"/>
      <c r="E4137" s="9" t="s">
        <v>45</v>
      </c>
      <c r="F4137" s="12"/>
      <c r="G4137" s="8">
        <v>53</v>
      </c>
      <c r="H4137" s="16">
        <v>15</v>
      </c>
      <c r="I4137" s="1">
        <v>25</v>
      </c>
      <c r="J4137" s="1">
        <v>33</v>
      </c>
      <c r="K4137" s="1">
        <v>19</v>
      </c>
      <c r="L4137" s="1">
        <v>23</v>
      </c>
      <c r="M4137" s="1">
        <v>34</v>
      </c>
      <c r="N4137" s="1">
        <v>24</v>
      </c>
      <c r="O4137" s="1">
        <v>12</v>
      </c>
      <c r="P4137" s="1">
        <v>22</v>
      </c>
      <c r="Q4137" s="1">
        <v>22</v>
      </c>
      <c r="R4137" s="1">
        <v>17</v>
      </c>
      <c r="S4137" s="1">
        <v>29</v>
      </c>
      <c r="T4137" s="1">
        <v>17</v>
      </c>
      <c r="U4137" s="1">
        <v>10</v>
      </c>
      <c r="V4137" s="1">
        <v>19</v>
      </c>
      <c r="W4137" s="1">
        <v>2</v>
      </c>
      <c r="X4137" s="1">
        <v>1</v>
      </c>
      <c r="Y4137" s="18">
        <v>1</v>
      </c>
    </row>
    <row r="4138" spans="3:25" x14ac:dyDescent="0.25">
      <c r="C4138" s="112"/>
      <c r="D4138" s="109"/>
      <c r="E4138" s="9" t="s">
        <v>38</v>
      </c>
      <c r="F4138" s="12"/>
      <c r="G4138" s="13">
        <v>37</v>
      </c>
      <c r="H4138" s="24">
        <v>12</v>
      </c>
      <c r="I4138" s="3">
        <v>15</v>
      </c>
      <c r="J4138" s="3">
        <v>20</v>
      </c>
      <c r="K4138" s="3">
        <v>25</v>
      </c>
      <c r="L4138" s="3">
        <v>27</v>
      </c>
      <c r="M4138" s="3">
        <v>21</v>
      </c>
      <c r="N4138" s="3">
        <v>18</v>
      </c>
      <c r="O4138" s="3">
        <v>9</v>
      </c>
      <c r="P4138" s="3">
        <v>17</v>
      </c>
      <c r="Q4138" s="3">
        <v>21</v>
      </c>
      <c r="R4138" s="3">
        <v>15</v>
      </c>
      <c r="S4138" s="3">
        <v>21</v>
      </c>
      <c r="T4138" s="3">
        <v>15</v>
      </c>
      <c r="U4138" s="3">
        <v>12</v>
      </c>
      <c r="V4138" s="3">
        <v>15</v>
      </c>
      <c r="W4138" s="3">
        <v>2</v>
      </c>
      <c r="X4138" s="3">
        <v>0</v>
      </c>
      <c r="Y4138" s="26">
        <v>0</v>
      </c>
    </row>
    <row r="4139" spans="3:25" ht="25.2" x14ac:dyDescent="0.25">
      <c r="C4139" s="112"/>
      <c r="D4139" s="108" t="s">
        <v>22</v>
      </c>
      <c r="E4139" s="10" t="s">
        <v>40</v>
      </c>
      <c r="F4139" s="11"/>
      <c r="G4139" s="14">
        <v>118</v>
      </c>
      <c r="H4139" s="25">
        <v>34</v>
      </c>
      <c r="I4139" s="4">
        <v>49</v>
      </c>
      <c r="J4139" s="4">
        <v>64</v>
      </c>
      <c r="K4139" s="4">
        <v>3</v>
      </c>
      <c r="L4139" s="4">
        <v>48</v>
      </c>
      <c r="M4139" s="4">
        <v>77</v>
      </c>
      <c r="N4139" s="4">
        <v>56</v>
      </c>
      <c r="O4139" s="4">
        <v>21</v>
      </c>
      <c r="P4139" s="4">
        <v>36</v>
      </c>
      <c r="Q4139" s="4">
        <v>64</v>
      </c>
      <c r="R4139" s="4">
        <v>32</v>
      </c>
      <c r="S4139" s="4">
        <v>66</v>
      </c>
      <c r="T4139" s="4">
        <v>41</v>
      </c>
      <c r="U4139" s="4">
        <v>22</v>
      </c>
      <c r="V4139" s="4">
        <v>35</v>
      </c>
      <c r="W4139" s="4">
        <v>6</v>
      </c>
      <c r="X4139" s="4">
        <v>3</v>
      </c>
      <c r="Y4139" s="27">
        <v>0</v>
      </c>
    </row>
    <row r="4140" spans="3:25" ht="25.2" x14ac:dyDescent="0.25">
      <c r="C4140" s="112"/>
      <c r="D4140" s="109"/>
      <c r="E4140" s="9" t="s">
        <v>41</v>
      </c>
      <c r="F4140" s="12"/>
      <c r="G4140" s="8">
        <v>351</v>
      </c>
      <c r="H4140" s="16">
        <v>117</v>
      </c>
      <c r="I4140" s="1">
        <v>127</v>
      </c>
      <c r="J4140" s="1">
        <v>214</v>
      </c>
      <c r="K4140" s="1">
        <v>269</v>
      </c>
      <c r="L4140" s="1">
        <v>239</v>
      </c>
      <c r="M4140" s="1">
        <v>231</v>
      </c>
      <c r="N4140" s="1">
        <v>149</v>
      </c>
      <c r="O4140" s="1">
        <v>96</v>
      </c>
      <c r="P4140" s="1">
        <v>187</v>
      </c>
      <c r="Q4140" s="1">
        <v>201</v>
      </c>
      <c r="R4140" s="1">
        <v>94</v>
      </c>
      <c r="S4140" s="1">
        <v>198</v>
      </c>
      <c r="T4140" s="1">
        <v>100</v>
      </c>
      <c r="U4140" s="1">
        <v>59</v>
      </c>
      <c r="V4140" s="1">
        <v>129</v>
      </c>
      <c r="W4140" s="1">
        <v>9</v>
      </c>
      <c r="X4140" s="1">
        <v>7</v>
      </c>
      <c r="Y4140" s="18">
        <v>1</v>
      </c>
    </row>
    <row r="4141" spans="3:25" x14ac:dyDescent="0.25">
      <c r="C4141" s="112"/>
      <c r="D4141" s="109"/>
      <c r="E4141" s="9" t="s">
        <v>42</v>
      </c>
      <c r="F4141" s="12"/>
      <c r="G4141" s="13">
        <v>9</v>
      </c>
      <c r="H4141" s="24">
        <v>3</v>
      </c>
      <c r="I4141" s="3">
        <v>4</v>
      </c>
      <c r="J4141" s="3">
        <v>6</v>
      </c>
      <c r="K4141" s="3">
        <v>5</v>
      </c>
      <c r="L4141" s="3">
        <v>5</v>
      </c>
      <c r="M4141" s="3">
        <v>4</v>
      </c>
      <c r="N4141" s="3">
        <v>5</v>
      </c>
      <c r="O4141" s="3">
        <v>0</v>
      </c>
      <c r="P4141" s="3">
        <v>6</v>
      </c>
      <c r="Q4141" s="3">
        <v>4</v>
      </c>
      <c r="R4141" s="3">
        <v>3</v>
      </c>
      <c r="S4141" s="3">
        <v>1</v>
      </c>
      <c r="T4141" s="3">
        <v>4</v>
      </c>
      <c r="U4141" s="3">
        <v>3</v>
      </c>
      <c r="V4141" s="3">
        <v>2</v>
      </c>
      <c r="W4141" s="3">
        <v>0</v>
      </c>
      <c r="X4141" s="3">
        <v>0</v>
      </c>
      <c r="Y4141" s="26">
        <v>0</v>
      </c>
    </row>
    <row r="4142" spans="3:25" x14ac:dyDescent="0.25">
      <c r="C4142" s="112"/>
      <c r="D4142" s="109"/>
      <c r="E4142" s="9" t="s">
        <v>43</v>
      </c>
      <c r="F4142" s="12"/>
      <c r="G4142" s="8">
        <v>64</v>
      </c>
      <c r="H4142" s="16">
        <v>25</v>
      </c>
      <c r="I4142" s="1">
        <v>24</v>
      </c>
      <c r="J4142" s="1">
        <v>36</v>
      </c>
      <c r="K4142" s="1">
        <v>37</v>
      </c>
      <c r="L4142" s="1">
        <v>49</v>
      </c>
      <c r="M4142" s="1">
        <v>40</v>
      </c>
      <c r="N4142" s="1">
        <v>33</v>
      </c>
      <c r="O4142" s="1">
        <v>17</v>
      </c>
      <c r="P4142" s="1">
        <v>29</v>
      </c>
      <c r="Q4142" s="1">
        <v>35</v>
      </c>
      <c r="R4142" s="1">
        <v>22</v>
      </c>
      <c r="S4142" s="1">
        <v>36</v>
      </c>
      <c r="T4142" s="1">
        <v>18</v>
      </c>
      <c r="U4142" s="1">
        <v>10</v>
      </c>
      <c r="V4142" s="1">
        <v>18</v>
      </c>
      <c r="W4142" s="1">
        <v>0</v>
      </c>
      <c r="X4142" s="1">
        <v>2</v>
      </c>
      <c r="Y4142" s="18">
        <v>0</v>
      </c>
    </row>
    <row r="4143" spans="3:25" x14ac:dyDescent="0.25">
      <c r="C4143" s="112"/>
      <c r="D4143" s="109"/>
      <c r="E4143" s="9" t="s">
        <v>44</v>
      </c>
      <c r="F4143" s="12"/>
      <c r="G4143" s="13">
        <v>19</v>
      </c>
      <c r="H4143" s="24">
        <v>7</v>
      </c>
      <c r="I4143" s="3">
        <v>9</v>
      </c>
      <c r="J4143" s="3">
        <v>13</v>
      </c>
      <c r="K4143" s="3">
        <v>10</v>
      </c>
      <c r="L4143" s="3">
        <v>15</v>
      </c>
      <c r="M4143" s="3">
        <v>14</v>
      </c>
      <c r="N4143" s="3">
        <v>10</v>
      </c>
      <c r="O4143" s="3">
        <v>7</v>
      </c>
      <c r="P4143" s="3">
        <v>11</v>
      </c>
      <c r="Q4143" s="3">
        <v>10</v>
      </c>
      <c r="R4143" s="3">
        <v>8</v>
      </c>
      <c r="S4143" s="3">
        <v>15</v>
      </c>
      <c r="T4143" s="3">
        <v>5</v>
      </c>
      <c r="U4143" s="3">
        <v>4</v>
      </c>
      <c r="V4143" s="3">
        <v>9</v>
      </c>
      <c r="W4143" s="3">
        <v>0</v>
      </c>
      <c r="X4143" s="3">
        <v>0</v>
      </c>
      <c r="Y4143" s="26">
        <v>0</v>
      </c>
    </row>
    <row r="4144" spans="3:25" ht="25.2" x14ac:dyDescent="0.25">
      <c r="C4144" s="112"/>
      <c r="D4144" s="109"/>
      <c r="E4144" s="9" t="s">
        <v>45</v>
      </c>
      <c r="F4144" s="12"/>
      <c r="G4144" s="13">
        <v>30</v>
      </c>
      <c r="H4144" s="24">
        <v>8</v>
      </c>
      <c r="I4144" s="3">
        <v>16</v>
      </c>
      <c r="J4144" s="3">
        <v>20</v>
      </c>
      <c r="K4144" s="3">
        <v>11</v>
      </c>
      <c r="L4144" s="3">
        <v>11</v>
      </c>
      <c r="M4144" s="3">
        <v>15</v>
      </c>
      <c r="N4144" s="3">
        <v>13</v>
      </c>
      <c r="O4144" s="3">
        <v>7</v>
      </c>
      <c r="P4144" s="3">
        <v>10</v>
      </c>
      <c r="Q4144" s="3">
        <v>11</v>
      </c>
      <c r="R4144" s="3">
        <v>10</v>
      </c>
      <c r="S4144" s="3">
        <v>18</v>
      </c>
      <c r="T4144" s="3">
        <v>9</v>
      </c>
      <c r="U4144" s="3">
        <v>5</v>
      </c>
      <c r="V4144" s="3">
        <v>10</v>
      </c>
      <c r="W4144" s="3">
        <v>2</v>
      </c>
      <c r="X4144" s="3">
        <v>1</v>
      </c>
      <c r="Y4144" s="26">
        <v>1</v>
      </c>
    </row>
    <row r="4145" spans="3:25" x14ac:dyDescent="0.25">
      <c r="C4145" s="112"/>
      <c r="D4145" s="109"/>
      <c r="E4145" s="9" t="s">
        <v>38</v>
      </c>
      <c r="F4145" s="12"/>
      <c r="G4145" s="13">
        <v>23</v>
      </c>
      <c r="H4145" s="24">
        <v>7</v>
      </c>
      <c r="I4145" s="3">
        <v>10</v>
      </c>
      <c r="J4145" s="3">
        <v>12</v>
      </c>
      <c r="K4145" s="3">
        <v>18</v>
      </c>
      <c r="L4145" s="3">
        <v>16</v>
      </c>
      <c r="M4145" s="3">
        <v>11</v>
      </c>
      <c r="N4145" s="3">
        <v>9</v>
      </c>
      <c r="O4145" s="3">
        <v>5</v>
      </c>
      <c r="P4145" s="3">
        <v>8</v>
      </c>
      <c r="Q4145" s="3">
        <v>12</v>
      </c>
      <c r="R4145" s="3">
        <v>9</v>
      </c>
      <c r="S4145" s="3">
        <v>13</v>
      </c>
      <c r="T4145" s="3">
        <v>7</v>
      </c>
      <c r="U4145" s="3">
        <v>8</v>
      </c>
      <c r="V4145" s="3">
        <v>9</v>
      </c>
      <c r="W4145" s="3">
        <v>2</v>
      </c>
      <c r="X4145" s="3">
        <v>0</v>
      </c>
      <c r="Y4145" s="26">
        <v>0</v>
      </c>
    </row>
    <row r="4146" spans="3:25" ht="25.2" x14ac:dyDescent="0.25">
      <c r="C4146" s="112"/>
      <c r="D4146" s="108" t="s">
        <v>23</v>
      </c>
      <c r="E4146" s="10" t="s">
        <v>40</v>
      </c>
      <c r="F4146" s="11"/>
      <c r="G4146" s="14">
        <v>202</v>
      </c>
      <c r="H4146" s="25">
        <v>44</v>
      </c>
      <c r="I4146" s="4">
        <v>67</v>
      </c>
      <c r="J4146" s="4">
        <v>123</v>
      </c>
      <c r="K4146" s="4">
        <v>0</v>
      </c>
      <c r="L4146" s="4">
        <v>133</v>
      </c>
      <c r="M4146" s="4">
        <v>154</v>
      </c>
      <c r="N4146" s="4">
        <v>104</v>
      </c>
      <c r="O4146" s="4">
        <v>73</v>
      </c>
      <c r="P4146" s="4">
        <v>97</v>
      </c>
      <c r="Q4146" s="4">
        <v>128</v>
      </c>
      <c r="R4146" s="4">
        <v>35</v>
      </c>
      <c r="S4146" s="4">
        <v>121</v>
      </c>
      <c r="T4146" s="4">
        <v>63</v>
      </c>
      <c r="U4146" s="4">
        <v>65</v>
      </c>
      <c r="V4146" s="4">
        <v>87</v>
      </c>
      <c r="W4146" s="4">
        <v>9</v>
      </c>
      <c r="X4146" s="4">
        <v>3</v>
      </c>
      <c r="Y4146" s="27">
        <v>0</v>
      </c>
    </row>
    <row r="4147" spans="3:25" ht="25.2" x14ac:dyDescent="0.25">
      <c r="C4147" s="112"/>
      <c r="D4147" s="109"/>
      <c r="E4147" s="9" t="s">
        <v>41</v>
      </c>
      <c r="F4147" s="12"/>
      <c r="G4147" s="8">
        <v>253</v>
      </c>
      <c r="H4147" s="16">
        <v>64</v>
      </c>
      <c r="I4147" s="1">
        <v>86</v>
      </c>
      <c r="J4147" s="1">
        <v>162</v>
      </c>
      <c r="K4147" s="1">
        <v>195</v>
      </c>
      <c r="L4147" s="1">
        <v>197</v>
      </c>
      <c r="M4147" s="1">
        <v>195</v>
      </c>
      <c r="N4147" s="1">
        <v>104</v>
      </c>
      <c r="O4147" s="1">
        <v>92</v>
      </c>
      <c r="P4147" s="1">
        <v>160</v>
      </c>
      <c r="Q4147" s="1">
        <v>162</v>
      </c>
      <c r="R4147" s="1">
        <v>43</v>
      </c>
      <c r="S4147" s="1">
        <v>131</v>
      </c>
      <c r="T4147" s="1">
        <v>91</v>
      </c>
      <c r="U4147" s="1">
        <v>57</v>
      </c>
      <c r="V4147" s="1">
        <v>106</v>
      </c>
      <c r="W4147" s="1">
        <v>1</v>
      </c>
      <c r="X4147" s="1">
        <v>4</v>
      </c>
      <c r="Y4147" s="18">
        <v>1</v>
      </c>
    </row>
    <row r="4148" spans="3:25" x14ac:dyDescent="0.25">
      <c r="C4148" s="112"/>
      <c r="D4148" s="109"/>
      <c r="E4148" s="9" t="s">
        <v>42</v>
      </c>
      <c r="F4148" s="12"/>
      <c r="G4148" s="13">
        <v>11</v>
      </c>
      <c r="H4148" s="24">
        <v>2</v>
      </c>
      <c r="I4148" s="3">
        <v>2</v>
      </c>
      <c r="J4148" s="3">
        <v>7</v>
      </c>
      <c r="K4148" s="3">
        <v>1</v>
      </c>
      <c r="L4148" s="3">
        <v>5</v>
      </c>
      <c r="M4148" s="3">
        <v>7</v>
      </c>
      <c r="N4148" s="3">
        <v>7</v>
      </c>
      <c r="O4148" s="3">
        <v>4</v>
      </c>
      <c r="P4148" s="3">
        <v>6</v>
      </c>
      <c r="Q4148" s="3">
        <v>7</v>
      </c>
      <c r="R4148" s="3">
        <v>4</v>
      </c>
      <c r="S4148" s="3">
        <v>4</v>
      </c>
      <c r="T4148" s="3">
        <v>3</v>
      </c>
      <c r="U4148" s="3">
        <v>3</v>
      </c>
      <c r="V4148" s="3">
        <v>3</v>
      </c>
      <c r="W4148" s="3">
        <v>1</v>
      </c>
      <c r="X4148" s="3">
        <v>0</v>
      </c>
      <c r="Y4148" s="26">
        <v>1</v>
      </c>
    </row>
    <row r="4149" spans="3:25" x14ac:dyDescent="0.25">
      <c r="C4149" s="112"/>
      <c r="D4149" s="109"/>
      <c r="E4149" s="9" t="s">
        <v>43</v>
      </c>
      <c r="F4149" s="12"/>
      <c r="G4149" s="8">
        <v>98</v>
      </c>
      <c r="H4149" s="16">
        <v>25</v>
      </c>
      <c r="I4149" s="1">
        <v>40</v>
      </c>
      <c r="J4149" s="1">
        <v>50</v>
      </c>
      <c r="K4149" s="1">
        <v>21</v>
      </c>
      <c r="L4149" s="1">
        <v>84</v>
      </c>
      <c r="M4149" s="1">
        <v>80</v>
      </c>
      <c r="N4149" s="1">
        <v>54</v>
      </c>
      <c r="O4149" s="1">
        <v>31</v>
      </c>
      <c r="P4149" s="1">
        <v>53</v>
      </c>
      <c r="Q4149" s="1">
        <v>63</v>
      </c>
      <c r="R4149" s="1">
        <v>26</v>
      </c>
      <c r="S4149" s="1">
        <v>51</v>
      </c>
      <c r="T4149" s="1">
        <v>37</v>
      </c>
      <c r="U4149" s="1">
        <v>30</v>
      </c>
      <c r="V4149" s="1">
        <v>35</v>
      </c>
      <c r="W4149" s="1">
        <v>2</v>
      </c>
      <c r="X4149" s="1">
        <v>2</v>
      </c>
      <c r="Y4149" s="18">
        <v>1</v>
      </c>
    </row>
    <row r="4150" spans="3:25" x14ac:dyDescent="0.25">
      <c r="C4150" s="112"/>
      <c r="D4150" s="109"/>
      <c r="E4150" s="9" t="s">
        <v>44</v>
      </c>
      <c r="F4150" s="12"/>
      <c r="G4150" s="13">
        <v>31</v>
      </c>
      <c r="H4150" s="24">
        <v>8</v>
      </c>
      <c r="I4150" s="3">
        <v>12</v>
      </c>
      <c r="J4150" s="3">
        <v>11</v>
      </c>
      <c r="K4150" s="3">
        <v>7</v>
      </c>
      <c r="L4150" s="3">
        <v>30</v>
      </c>
      <c r="M4150" s="3">
        <v>26</v>
      </c>
      <c r="N4150" s="3">
        <v>15</v>
      </c>
      <c r="O4150" s="3">
        <v>9</v>
      </c>
      <c r="P4150" s="3">
        <v>14</v>
      </c>
      <c r="Q4150" s="3">
        <v>15</v>
      </c>
      <c r="R4150" s="3">
        <v>7</v>
      </c>
      <c r="S4150" s="3">
        <v>12</v>
      </c>
      <c r="T4150" s="3">
        <v>10</v>
      </c>
      <c r="U4150" s="3">
        <v>7</v>
      </c>
      <c r="V4150" s="3">
        <v>10</v>
      </c>
      <c r="W4150" s="3">
        <v>0</v>
      </c>
      <c r="X4150" s="3">
        <v>0</v>
      </c>
      <c r="Y4150" s="26">
        <v>0</v>
      </c>
    </row>
    <row r="4151" spans="3:25" ht="25.2" x14ac:dyDescent="0.25">
      <c r="C4151" s="112"/>
      <c r="D4151" s="109"/>
      <c r="E4151" s="9" t="s">
        <v>45</v>
      </c>
      <c r="F4151" s="12"/>
      <c r="G4151" s="13">
        <v>23</v>
      </c>
      <c r="H4151" s="24">
        <v>7</v>
      </c>
      <c r="I4151" s="3">
        <v>9</v>
      </c>
      <c r="J4151" s="3">
        <v>13</v>
      </c>
      <c r="K4151" s="3">
        <v>8</v>
      </c>
      <c r="L4151" s="3">
        <v>12</v>
      </c>
      <c r="M4151" s="3">
        <v>19</v>
      </c>
      <c r="N4151" s="3">
        <v>11</v>
      </c>
      <c r="O4151" s="3">
        <v>5</v>
      </c>
      <c r="P4151" s="3">
        <v>12</v>
      </c>
      <c r="Q4151" s="3">
        <v>11</v>
      </c>
      <c r="R4151" s="3">
        <v>7</v>
      </c>
      <c r="S4151" s="3">
        <v>11</v>
      </c>
      <c r="T4151" s="3">
        <v>8</v>
      </c>
      <c r="U4151" s="3">
        <v>5</v>
      </c>
      <c r="V4151" s="3">
        <v>9</v>
      </c>
      <c r="W4151" s="3">
        <v>0</v>
      </c>
      <c r="X4151" s="3">
        <v>0</v>
      </c>
      <c r="Y4151" s="26">
        <v>0</v>
      </c>
    </row>
    <row r="4152" spans="3:25" x14ac:dyDescent="0.25">
      <c r="C4152" s="112"/>
      <c r="D4152" s="109"/>
      <c r="E4152" s="9" t="s">
        <v>38</v>
      </c>
      <c r="F4152" s="12"/>
      <c r="G4152" s="13">
        <v>14</v>
      </c>
      <c r="H4152" s="24">
        <v>5</v>
      </c>
      <c r="I4152" s="3">
        <v>5</v>
      </c>
      <c r="J4152" s="3">
        <v>8</v>
      </c>
      <c r="K4152" s="3">
        <v>7</v>
      </c>
      <c r="L4152" s="3">
        <v>11</v>
      </c>
      <c r="M4152" s="3">
        <v>10</v>
      </c>
      <c r="N4152" s="3">
        <v>9</v>
      </c>
      <c r="O4152" s="3">
        <v>4</v>
      </c>
      <c r="P4152" s="3">
        <v>9</v>
      </c>
      <c r="Q4152" s="3">
        <v>9</v>
      </c>
      <c r="R4152" s="3">
        <v>6</v>
      </c>
      <c r="S4152" s="3">
        <v>8</v>
      </c>
      <c r="T4152" s="3">
        <v>8</v>
      </c>
      <c r="U4152" s="3">
        <v>4</v>
      </c>
      <c r="V4152" s="3">
        <v>6</v>
      </c>
      <c r="W4152" s="3">
        <v>0</v>
      </c>
      <c r="X4152" s="3">
        <v>0</v>
      </c>
      <c r="Y4152" s="26">
        <v>0</v>
      </c>
    </row>
    <row r="4153" spans="3:25" x14ac:dyDescent="0.25">
      <c r="C4153" s="108" t="s">
        <v>46</v>
      </c>
      <c r="D4153" s="106" t="s">
        <v>21</v>
      </c>
      <c r="E4153" s="10" t="s">
        <v>47</v>
      </c>
      <c r="F4153" s="11"/>
      <c r="G4153" s="14">
        <v>815</v>
      </c>
      <c r="H4153" s="25">
        <v>241</v>
      </c>
      <c r="I4153" s="4">
        <v>288</v>
      </c>
      <c r="J4153" s="4">
        <v>515</v>
      </c>
      <c r="K4153" s="4">
        <v>433</v>
      </c>
      <c r="L4153" s="4">
        <v>563</v>
      </c>
      <c r="M4153" s="4">
        <v>586</v>
      </c>
      <c r="N4153" s="4">
        <v>367</v>
      </c>
      <c r="O4153" s="4">
        <v>246</v>
      </c>
      <c r="P4153" s="4">
        <v>432</v>
      </c>
      <c r="Q4153" s="4">
        <v>488</v>
      </c>
      <c r="R4153" s="4">
        <v>185</v>
      </c>
      <c r="S4153" s="4">
        <v>449</v>
      </c>
      <c r="T4153" s="4">
        <v>258</v>
      </c>
      <c r="U4153" s="4">
        <v>171</v>
      </c>
      <c r="V4153" s="4">
        <v>345</v>
      </c>
      <c r="W4153" s="4">
        <v>17</v>
      </c>
      <c r="X4153" s="4">
        <v>13</v>
      </c>
      <c r="Y4153" s="27">
        <v>4</v>
      </c>
    </row>
    <row r="4154" spans="3:25" ht="25.2" x14ac:dyDescent="0.25">
      <c r="C4154" s="112"/>
      <c r="D4154" s="107"/>
      <c r="E4154" s="9" t="s">
        <v>48</v>
      </c>
      <c r="F4154" s="12"/>
      <c r="G4154" s="8">
        <v>86</v>
      </c>
      <c r="H4154" s="16">
        <v>20</v>
      </c>
      <c r="I4154" s="1">
        <v>33</v>
      </c>
      <c r="J4154" s="1">
        <v>46</v>
      </c>
      <c r="K4154" s="1">
        <v>32</v>
      </c>
      <c r="L4154" s="1">
        <v>56</v>
      </c>
      <c r="M4154" s="1">
        <v>64</v>
      </c>
      <c r="N4154" s="1">
        <v>42</v>
      </c>
      <c r="O4154" s="1">
        <v>29</v>
      </c>
      <c r="P4154" s="1">
        <v>51</v>
      </c>
      <c r="Q4154" s="1">
        <v>51</v>
      </c>
      <c r="R4154" s="1">
        <v>13</v>
      </c>
      <c r="S4154" s="1">
        <v>48</v>
      </c>
      <c r="T4154" s="1">
        <v>31</v>
      </c>
      <c r="U4154" s="1">
        <v>21</v>
      </c>
      <c r="V4154" s="1">
        <v>20</v>
      </c>
      <c r="W4154" s="1">
        <v>2</v>
      </c>
      <c r="X4154" s="1">
        <v>2</v>
      </c>
      <c r="Y4154" s="18">
        <v>0</v>
      </c>
    </row>
    <row r="4155" spans="3:25" x14ac:dyDescent="0.25">
      <c r="C4155" s="112"/>
      <c r="D4155" s="107"/>
      <c r="E4155" s="9" t="s">
        <v>49</v>
      </c>
      <c r="F4155" s="12"/>
      <c r="G4155" s="13">
        <v>46</v>
      </c>
      <c r="H4155" s="24">
        <v>10</v>
      </c>
      <c r="I4155" s="3">
        <v>19</v>
      </c>
      <c r="J4155" s="3">
        <v>26</v>
      </c>
      <c r="K4155" s="3">
        <v>13</v>
      </c>
      <c r="L4155" s="3">
        <v>25</v>
      </c>
      <c r="M4155" s="3">
        <v>29</v>
      </c>
      <c r="N4155" s="3">
        <v>21</v>
      </c>
      <c r="O4155" s="3">
        <v>8</v>
      </c>
      <c r="P4155" s="3">
        <v>15</v>
      </c>
      <c r="Q4155" s="3">
        <v>21</v>
      </c>
      <c r="R4155" s="3">
        <v>17</v>
      </c>
      <c r="S4155" s="3">
        <v>23</v>
      </c>
      <c r="T4155" s="3">
        <v>11</v>
      </c>
      <c r="U4155" s="3">
        <v>10</v>
      </c>
      <c r="V4155" s="3">
        <v>10</v>
      </c>
      <c r="W4155" s="3">
        <v>3</v>
      </c>
      <c r="X4155" s="3">
        <v>2</v>
      </c>
      <c r="Y4155" s="26">
        <v>0</v>
      </c>
    </row>
    <row r="4156" spans="3:25" ht="25.2" x14ac:dyDescent="0.25">
      <c r="C4156" s="112"/>
      <c r="D4156" s="107"/>
      <c r="E4156" s="9" t="s">
        <v>50</v>
      </c>
      <c r="F4156" s="12"/>
      <c r="G4156" s="8">
        <v>95</v>
      </c>
      <c r="H4156" s="16">
        <v>21</v>
      </c>
      <c r="I4156" s="1">
        <v>40</v>
      </c>
      <c r="J4156" s="1">
        <v>46</v>
      </c>
      <c r="K4156" s="1">
        <v>17</v>
      </c>
      <c r="L4156" s="1">
        <v>49</v>
      </c>
      <c r="M4156" s="1">
        <v>61</v>
      </c>
      <c r="N4156" s="1">
        <v>52</v>
      </c>
      <c r="O4156" s="1">
        <v>24</v>
      </c>
      <c r="P4156" s="1">
        <v>37</v>
      </c>
      <c r="Q4156" s="1">
        <v>52</v>
      </c>
      <c r="R4156" s="1">
        <v>28</v>
      </c>
      <c r="S4156" s="1">
        <v>55</v>
      </c>
      <c r="T4156" s="1">
        <v>33</v>
      </c>
      <c r="U4156" s="1">
        <v>33</v>
      </c>
      <c r="V4156" s="1">
        <v>25</v>
      </c>
      <c r="W4156" s="1">
        <v>6</v>
      </c>
      <c r="X4156" s="1">
        <v>1</v>
      </c>
      <c r="Y4156" s="18">
        <v>0</v>
      </c>
    </row>
    <row r="4157" spans="3:25" ht="25.2" x14ac:dyDescent="0.25">
      <c r="C4157" s="112"/>
      <c r="D4157" s="107"/>
      <c r="E4157" s="9" t="s">
        <v>51</v>
      </c>
      <c r="F4157" s="12"/>
      <c r="G4157" s="13">
        <v>30</v>
      </c>
      <c r="H4157" s="24">
        <v>4</v>
      </c>
      <c r="I4157" s="3">
        <v>11</v>
      </c>
      <c r="J4157" s="3">
        <v>14</v>
      </c>
      <c r="K4157" s="3">
        <v>2</v>
      </c>
      <c r="L4157" s="3">
        <v>21</v>
      </c>
      <c r="M4157" s="3">
        <v>20</v>
      </c>
      <c r="N4157" s="3">
        <v>13</v>
      </c>
      <c r="O4157" s="3">
        <v>8</v>
      </c>
      <c r="P4157" s="3">
        <v>7</v>
      </c>
      <c r="Q4157" s="3">
        <v>19</v>
      </c>
      <c r="R4157" s="3">
        <v>7</v>
      </c>
      <c r="S4157" s="3">
        <v>17</v>
      </c>
      <c r="T4157" s="3">
        <v>10</v>
      </c>
      <c r="U4157" s="3">
        <v>9</v>
      </c>
      <c r="V4157" s="3">
        <v>8</v>
      </c>
      <c r="W4157" s="3">
        <v>1</v>
      </c>
      <c r="X4157" s="3">
        <v>0</v>
      </c>
      <c r="Y4157" s="26">
        <v>0</v>
      </c>
    </row>
    <row r="4158" spans="3:25" x14ac:dyDescent="0.25">
      <c r="C4158" s="112"/>
      <c r="D4158" s="107"/>
      <c r="E4158" s="9" t="s">
        <v>52</v>
      </c>
      <c r="F4158" s="12"/>
      <c r="G4158" s="13">
        <v>8</v>
      </c>
      <c r="H4158" s="24">
        <v>4</v>
      </c>
      <c r="I4158" s="3">
        <v>4</v>
      </c>
      <c r="J4158" s="3">
        <v>3</v>
      </c>
      <c r="K4158" s="3">
        <v>2</v>
      </c>
      <c r="L4158" s="3">
        <v>6</v>
      </c>
      <c r="M4158" s="3">
        <v>6</v>
      </c>
      <c r="N4158" s="3">
        <v>5</v>
      </c>
      <c r="O4158" s="3">
        <v>5</v>
      </c>
      <c r="P4158" s="3">
        <v>5</v>
      </c>
      <c r="Q4158" s="3">
        <v>6</v>
      </c>
      <c r="R4158" s="3">
        <v>4</v>
      </c>
      <c r="S4158" s="3">
        <v>6</v>
      </c>
      <c r="T4158" s="3">
        <v>5</v>
      </c>
      <c r="U4158" s="3">
        <v>4</v>
      </c>
      <c r="V4158" s="3">
        <v>2</v>
      </c>
      <c r="W4158" s="3">
        <v>0</v>
      </c>
      <c r="X4158" s="3">
        <v>0</v>
      </c>
      <c r="Y4158" s="26">
        <v>0</v>
      </c>
    </row>
    <row r="4159" spans="3:25" x14ac:dyDescent="0.25">
      <c r="C4159" s="112"/>
      <c r="D4159" s="107"/>
      <c r="E4159" s="9" t="s">
        <v>53</v>
      </c>
      <c r="F4159" s="12"/>
      <c r="G4159" s="13">
        <v>23</v>
      </c>
      <c r="H4159" s="24">
        <v>5</v>
      </c>
      <c r="I4159" s="3">
        <v>5</v>
      </c>
      <c r="J4159" s="3">
        <v>9</v>
      </c>
      <c r="K4159" s="3">
        <v>8</v>
      </c>
      <c r="L4159" s="3">
        <v>14</v>
      </c>
      <c r="M4159" s="3">
        <v>12</v>
      </c>
      <c r="N4159" s="3">
        <v>8</v>
      </c>
      <c r="O4159" s="3">
        <v>4</v>
      </c>
      <c r="P4159" s="3">
        <v>8</v>
      </c>
      <c r="Q4159" s="3">
        <v>13</v>
      </c>
      <c r="R4159" s="3">
        <v>4</v>
      </c>
      <c r="S4159" s="3">
        <v>7</v>
      </c>
      <c r="T4159" s="3">
        <v>6</v>
      </c>
      <c r="U4159" s="3">
        <v>4</v>
      </c>
      <c r="V4159" s="3">
        <v>5</v>
      </c>
      <c r="W4159" s="3">
        <v>2</v>
      </c>
      <c r="X4159" s="3">
        <v>1</v>
      </c>
      <c r="Y4159" s="26">
        <v>0</v>
      </c>
    </row>
    <row r="4160" spans="3:25" x14ac:dyDescent="0.25">
      <c r="C4160" s="112"/>
      <c r="D4160" s="107"/>
      <c r="E4160" s="9" t="s">
        <v>38</v>
      </c>
      <c r="F4160" s="12"/>
      <c r="G4160" s="13">
        <v>1</v>
      </c>
      <c r="H4160" s="24">
        <v>0</v>
      </c>
      <c r="I4160" s="3">
        <v>0</v>
      </c>
      <c r="J4160" s="3">
        <v>0</v>
      </c>
      <c r="K4160" s="3">
        <v>0</v>
      </c>
      <c r="L4160" s="3">
        <v>0</v>
      </c>
      <c r="M4160" s="3">
        <v>1</v>
      </c>
      <c r="N4160" s="3">
        <v>0</v>
      </c>
      <c r="O4160" s="3">
        <v>0</v>
      </c>
      <c r="P4160" s="3">
        <v>0</v>
      </c>
      <c r="Q4160" s="3">
        <v>1</v>
      </c>
      <c r="R4160" s="3">
        <v>1</v>
      </c>
      <c r="S4160" s="3">
        <v>1</v>
      </c>
      <c r="T4160" s="3">
        <v>0</v>
      </c>
      <c r="U4160" s="3">
        <v>0</v>
      </c>
      <c r="V4160" s="3">
        <v>1</v>
      </c>
      <c r="W4160" s="3">
        <v>0</v>
      </c>
      <c r="X4160" s="3">
        <v>0</v>
      </c>
      <c r="Y4160" s="26">
        <v>0</v>
      </c>
    </row>
    <row r="4161" spans="2:25" x14ac:dyDescent="0.25">
      <c r="C4161" s="112"/>
      <c r="D4161" s="107"/>
      <c r="E4161" s="9" t="s">
        <v>54</v>
      </c>
      <c r="F4161" s="12"/>
      <c r="G4161" s="8">
        <v>901</v>
      </c>
      <c r="H4161" s="16">
        <v>261</v>
      </c>
      <c r="I4161" s="1">
        <v>321</v>
      </c>
      <c r="J4161" s="1">
        <v>561</v>
      </c>
      <c r="K4161" s="1">
        <v>465</v>
      </c>
      <c r="L4161" s="1">
        <v>619</v>
      </c>
      <c r="M4161" s="1">
        <v>650</v>
      </c>
      <c r="N4161" s="1">
        <v>409</v>
      </c>
      <c r="O4161" s="1">
        <v>275</v>
      </c>
      <c r="P4161" s="1">
        <v>483</v>
      </c>
      <c r="Q4161" s="1">
        <v>539</v>
      </c>
      <c r="R4161" s="1">
        <v>198</v>
      </c>
      <c r="S4161" s="1">
        <v>497</v>
      </c>
      <c r="T4161" s="1">
        <v>289</v>
      </c>
      <c r="U4161" s="1">
        <v>192</v>
      </c>
      <c r="V4161" s="1">
        <v>365</v>
      </c>
      <c r="W4161" s="1">
        <v>19</v>
      </c>
      <c r="X4161" s="1">
        <v>15</v>
      </c>
      <c r="Y4161" s="18">
        <v>4</v>
      </c>
    </row>
    <row r="4162" spans="2:25" x14ac:dyDescent="0.25">
      <c r="C4162" s="112"/>
      <c r="D4162" s="107"/>
      <c r="E4162" s="9" t="s">
        <v>55</v>
      </c>
      <c r="F4162" s="12"/>
      <c r="G4162" s="8">
        <v>171</v>
      </c>
      <c r="H4162" s="16">
        <v>35</v>
      </c>
      <c r="I4162" s="1">
        <v>70</v>
      </c>
      <c r="J4162" s="1">
        <v>86</v>
      </c>
      <c r="K4162" s="1">
        <v>32</v>
      </c>
      <c r="L4162" s="1">
        <v>95</v>
      </c>
      <c r="M4162" s="1">
        <v>110</v>
      </c>
      <c r="N4162" s="1">
        <v>86</v>
      </c>
      <c r="O4162" s="1">
        <v>40</v>
      </c>
      <c r="P4162" s="1">
        <v>59</v>
      </c>
      <c r="Q4162" s="1">
        <v>92</v>
      </c>
      <c r="R4162" s="1">
        <v>52</v>
      </c>
      <c r="S4162" s="1">
        <v>95</v>
      </c>
      <c r="T4162" s="1">
        <v>54</v>
      </c>
      <c r="U4162" s="1">
        <v>52</v>
      </c>
      <c r="V4162" s="1">
        <v>43</v>
      </c>
      <c r="W4162" s="1">
        <v>10</v>
      </c>
      <c r="X4162" s="1">
        <v>3</v>
      </c>
      <c r="Y4162" s="18">
        <v>0</v>
      </c>
    </row>
    <row r="4163" spans="2:25" x14ac:dyDescent="0.25">
      <c r="C4163" s="108" t="s">
        <v>56</v>
      </c>
      <c r="D4163" s="106" t="s">
        <v>21</v>
      </c>
      <c r="E4163" s="10" t="s">
        <v>57</v>
      </c>
      <c r="F4163" s="11"/>
      <c r="G4163" s="14">
        <v>465</v>
      </c>
      <c r="H4163" s="25">
        <v>136</v>
      </c>
      <c r="I4163" s="4">
        <v>185</v>
      </c>
      <c r="J4163" s="4">
        <v>282</v>
      </c>
      <c r="K4163" s="4">
        <v>197</v>
      </c>
      <c r="L4163" s="4">
        <v>307</v>
      </c>
      <c r="M4163" s="4">
        <v>328</v>
      </c>
      <c r="N4163" s="4">
        <v>238</v>
      </c>
      <c r="O4163" s="4">
        <v>138</v>
      </c>
      <c r="P4163" s="4">
        <v>251</v>
      </c>
      <c r="Q4163" s="4">
        <v>267</v>
      </c>
      <c r="R4163" s="4">
        <v>116</v>
      </c>
      <c r="S4163" s="4">
        <v>267</v>
      </c>
      <c r="T4163" s="4">
        <v>166</v>
      </c>
      <c r="U4163" s="4">
        <v>130</v>
      </c>
      <c r="V4163" s="4">
        <v>158</v>
      </c>
      <c r="W4163" s="4">
        <v>14</v>
      </c>
      <c r="X4163" s="4">
        <v>9</v>
      </c>
      <c r="Y4163" s="27">
        <v>1</v>
      </c>
    </row>
    <row r="4164" spans="2:25" x14ac:dyDescent="0.25">
      <c r="C4164" s="112"/>
      <c r="D4164" s="107"/>
      <c r="E4164" s="9" t="s">
        <v>58</v>
      </c>
      <c r="F4164" s="12"/>
      <c r="G4164" s="8">
        <v>396</v>
      </c>
      <c r="H4164" s="16">
        <v>103</v>
      </c>
      <c r="I4164" s="1">
        <v>147</v>
      </c>
      <c r="J4164" s="1">
        <v>230</v>
      </c>
      <c r="K4164" s="1">
        <v>184</v>
      </c>
      <c r="L4164" s="1">
        <v>258</v>
      </c>
      <c r="M4164" s="1">
        <v>276</v>
      </c>
      <c r="N4164" s="1">
        <v>167</v>
      </c>
      <c r="O4164" s="1">
        <v>114</v>
      </c>
      <c r="P4164" s="1">
        <v>197</v>
      </c>
      <c r="Q4164" s="1">
        <v>242</v>
      </c>
      <c r="R4164" s="1">
        <v>97</v>
      </c>
      <c r="S4164" s="1">
        <v>210</v>
      </c>
      <c r="T4164" s="1">
        <v>119</v>
      </c>
      <c r="U4164" s="1">
        <v>80</v>
      </c>
      <c r="V4164" s="1">
        <v>162</v>
      </c>
      <c r="W4164" s="1">
        <v>12</v>
      </c>
      <c r="X4164" s="1">
        <v>7</v>
      </c>
      <c r="Y4164" s="18">
        <v>1</v>
      </c>
    </row>
    <row r="4165" spans="2:25" x14ac:dyDescent="0.25">
      <c r="C4165" s="112"/>
      <c r="D4165" s="107"/>
      <c r="E4165" s="9" t="s">
        <v>59</v>
      </c>
      <c r="F4165" s="12"/>
      <c r="G4165" s="8">
        <v>90</v>
      </c>
      <c r="H4165" s="16">
        <v>27</v>
      </c>
      <c r="I4165" s="1">
        <v>22</v>
      </c>
      <c r="J4165" s="1">
        <v>54</v>
      </c>
      <c r="K4165" s="1">
        <v>43</v>
      </c>
      <c r="L4165" s="1">
        <v>62</v>
      </c>
      <c r="M4165" s="1">
        <v>56</v>
      </c>
      <c r="N4165" s="1">
        <v>35</v>
      </c>
      <c r="O4165" s="1">
        <v>22</v>
      </c>
      <c r="P4165" s="1">
        <v>42</v>
      </c>
      <c r="Q4165" s="1">
        <v>41</v>
      </c>
      <c r="R4165" s="1">
        <v>12</v>
      </c>
      <c r="S4165" s="1">
        <v>42</v>
      </c>
      <c r="T4165" s="1">
        <v>18</v>
      </c>
      <c r="U4165" s="1">
        <v>12</v>
      </c>
      <c r="V4165" s="1">
        <v>26</v>
      </c>
      <c r="W4165" s="1">
        <v>3</v>
      </c>
      <c r="X4165" s="1">
        <v>0</v>
      </c>
      <c r="Y4165" s="18">
        <v>2</v>
      </c>
    </row>
    <row r="4166" spans="2:25" x14ac:dyDescent="0.25">
      <c r="C4166" s="112"/>
      <c r="D4166" s="107"/>
      <c r="E4166" s="9" t="s">
        <v>60</v>
      </c>
      <c r="F4166" s="12"/>
      <c r="G4166" s="8">
        <v>153</v>
      </c>
      <c r="H4166" s="16">
        <v>39</v>
      </c>
      <c r="I4166" s="1">
        <v>46</v>
      </c>
      <c r="J4166" s="1">
        <v>93</v>
      </c>
      <c r="K4166" s="1">
        <v>83</v>
      </c>
      <c r="L4166" s="1">
        <v>107</v>
      </c>
      <c r="M4166" s="1">
        <v>119</v>
      </c>
      <c r="N4166" s="1">
        <v>68</v>
      </c>
      <c r="O4166" s="1">
        <v>50</v>
      </c>
      <c r="P4166" s="1">
        <v>65</v>
      </c>
      <c r="Q4166" s="1">
        <v>101</v>
      </c>
      <c r="R4166" s="1">
        <v>34</v>
      </c>
      <c r="S4166" s="1">
        <v>87</v>
      </c>
      <c r="T4166" s="1">
        <v>51</v>
      </c>
      <c r="U4166" s="1">
        <v>30</v>
      </c>
      <c r="V4166" s="1">
        <v>70</v>
      </c>
      <c r="W4166" s="1">
        <v>2</v>
      </c>
      <c r="X4166" s="1">
        <v>3</v>
      </c>
      <c r="Y4166" s="18">
        <v>0</v>
      </c>
    </row>
    <row r="4167" spans="2:25" x14ac:dyDescent="0.25">
      <c r="C4167" s="108" t="s">
        <v>61</v>
      </c>
      <c r="D4167" s="106" t="s">
        <v>21</v>
      </c>
      <c r="E4167" s="10" t="s">
        <v>62</v>
      </c>
      <c r="F4167" s="11"/>
      <c r="G4167" s="14">
        <v>205</v>
      </c>
      <c r="H4167" s="25">
        <v>67</v>
      </c>
      <c r="I4167" s="4">
        <v>75</v>
      </c>
      <c r="J4167" s="4">
        <v>115</v>
      </c>
      <c r="K4167" s="4">
        <v>79</v>
      </c>
      <c r="L4167" s="4">
        <v>134</v>
      </c>
      <c r="M4167" s="4">
        <v>138</v>
      </c>
      <c r="N4167" s="4">
        <v>104</v>
      </c>
      <c r="O4167" s="4">
        <v>70</v>
      </c>
      <c r="P4167" s="4">
        <v>101</v>
      </c>
      <c r="Q4167" s="4">
        <v>129</v>
      </c>
      <c r="R4167" s="4">
        <v>53</v>
      </c>
      <c r="S4167" s="4">
        <v>119</v>
      </c>
      <c r="T4167" s="4">
        <v>71</v>
      </c>
      <c r="U4167" s="4">
        <v>47</v>
      </c>
      <c r="V4167" s="4">
        <v>68</v>
      </c>
      <c r="W4167" s="4">
        <v>10</v>
      </c>
      <c r="X4167" s="4">
        <v>2</v>
      </c>
      <c r="Y4167" s="27">
        <v>0</v>
      </c>
    </row>
    <row r="4168" spans="2:25" x14ac:dyDescent="0.25">
      <c r="C4168" s="109"/>
      <c r="D4168" s="107"/>
      <c r="E4168" s="9" t="s">
        <v>63</v>
      </c>
      <c r="F4168" s="12"/>
      <c r="G4168" s="8">
        <v>256</v>
      </c>
      <c r="H4168" s="16">
        <v>71</v>
      </c>
      <c r="I4168" s="1">
        <v>93</v>
      </c>
      <c r="J4168" s="1">
        <v>167</v>
      </c>
      <c r="K4168" s="1">
        <v>126</v>
      </c>
      <c r="L4168" s="1">
        <v>180</v>
      </c>
      <c r="M4168" s="1">
        <v>194</v>
      </c>
      <c r="N4168" s="1">
        <v>120</v>
      </c>
      <c r="O4168" s="1">
        <v>84</v>
      </c>
      <c r="P4168" s="1">
        <v>126</v>
      </c>
      <c r="Q4168" s="1">
        <v>164</v>
      </c>
      <c r="R4168" s="1">
        <v>56</v>
      </c>
      <c r="S4168" s="1">
        <v>143</v>
      </c>
      <c r="T4168" s="1">
        <v>90</v>
      </c>
      <c r="U4168" s="1">
        <v>60</v>
      </c>
      <c r="V4168" s="1">
        <v>102</v>
      </c>
      <c r="W4168" s="1">
        <v>2</v>
      </c>
      <c r="X4168" s="1">
        <v>5</v>
      </c>
      <c r="Y4168" s="18">
        <v>0</v>
      </c>
    </row>
    <row r="4169" spans="2:25" x14ac:dyDescent="0.25">
      <c r="C4169" s="109"/>
      <c r="D4169" s="107"/>
      <c r="E4169" s="9" t="s">
        <v>64</v>
      </c>
      <c r="F4169" s="12"/>
      <c r="G4169" s="8">
        <v>404</v>
      </c>
      <c r="H4169" s="16">
        <v>94</v>
      </c>
      <c r="I4169" s="1">
        <v>139</v>
      </c>
      <c r="J4169" s="1">
        <v>230</v>
      </c>
      <c r="K4169" s="1">
        <v>200</v>
      </c>
      <c r="L4169" s="1">
        <v>264</v>
      </c>
      <c r="M4169" s="1">
        <v>277</v>
      </c>
      <c r="N4169" s="1">
        <v>182</v>
      </c>
      <c r="O4169" s="1">
        <v>102</v>
      </c>
      <c r="P4169" s="1">
        <v>210</v>
      </c>
      <c r="Q4169" s="1">
        <v>217</v>
      </c>
      <c r="R4169" s="1">
        <v>91</v>
      </c>
      <c r="S4169" s="1">
        <v>216</v>
      </c>
      <c r="T4169" s="1">
        <v>120</v>
      </c>
      <c r="U4169" s="1">
        <v>94</v>
      </c>
      <c r="V4169" s="1">
        <v>156</v>
      </c>
      <c r="W4169" s="1">
        <v>8</v>
      </c>
      <c r="X4169" s="1">
        <v>8</v>
      </c>
      <c r="Y4169" s="18">
        <v>3</v>
      </c>
    </row>
    <row r="4170" spans="2:25" x14ac:dyDescent="0.25">
      <c r="C4170" s="113"/>
      <c r="D4170" s="110"/>
      <c r="E4170" s="56" t="s">
        <v>65</v>
      </c>
      <c r="F4170" s="48"/>
      <c r="G4170" s="61">
        <v>239</v>
      </c>
      <c r="H4170" s="65">
        <v>73</v>
      </c>
      <c r="I4170" s="35">
        <v>93</v>
      </c>
      <c r="J4170" s="35">
        <v>147</v>
      </c>
      <c r="K4170" s="35">
        <v>102</v>
      </c>
      <c r="L4170" s="35">
        <v>156</v>
      </c>
      <c r="M4170" s="35">
        <v>170</v>
      </c>
      <c r="N4170" s="35">
        <v>102</v>
      </c>
      <c r="O4170" s="35">
        <v>68</v>
      </c>
      <c r="P4170" s="35">
        <v>118</v>
      </c>
      <c r="Q4170" s="35">
        <v>141</v>
      </c>
      <c r="R4170" s="35">
        <v>59</v>
      </c>
      <c r="S4170" s="35">
        <v>128</v>
      </c>
      <c r="T4170" s="35">
        <v>73</v>
      </c>
      <c r="U4170" s="35">
        <v>51</v>
      </c>
      <c r="V4170" s="35">
        <v>90</v>
      </c>
      <c r="W4170" s="35">
        <v>11</v>
      </c>
      <c r="X4170" s="35">
        <v>4</v>
      </c>
      <c r="Y4170" s="66">
        <v>1</v>
      </c>
    </row>
    <row r="4172" spans="2:25" x14ac:dyDescent="0.25">
      <c r="B4172" s="54" t="str">
        <f xml:space="preserve"> HYPERLINK("#'目次'!B56", "[50]")</f>
        <v>[50]</v>
      </c>
      <c r="C4172" s="42" t="s">
        <v>623</v>
      </c>
    </row>
    <row r="4175" spans="2:25" x14ac:dyDescent="0.25">
      <c r="C4175" s="42" t="s">
        <v>14</v>
      </c>
    </row>
    <row r="4176" spans="2:25" ht="25.2" x14ac:dyDescent="0.25">
      <c r="C4176" s="102"/>
      <c r="D4176" s="103"/>
      <c r="E4176" s="103"/>
      <c r="F4176" s="103"/>
      <c r="G4176" s="53" t="s">
        <v>15</v>
      </c>
      <c r="H4176" s="50" t="s">
        <v>624</v>
      </c>
      <c r="I4176" s="21" t="s">
        <v>625</v>
      </c>
      <c r="J4176" s="21" t="s">
        <v>626</v>
      </c>
      <c r="K4176" s="21" t="s">
        <v>627</v>
      </c>
      <c r="L4176" s="21" t="s">
        <v>38</v>
      </c>
      <c r="M4176" s="21" t="s">
        <v>628</v>
      </c>
      <c r="N4176" s="57" t="s">
        <v>629</v>
      </c>
    </row>
    <row r="4177" spans="3:14" x14ac:dyDescent="0.25">
      <c r="C4177" s="104"/>
      <c r="D4177" s="105"/>
      <c r="E4177" s="105"/>
      <c r="F4177" s="105"/>
      <c r="G4177" s="47"/>
      <c r="H4177" s="60"/>
      <c r="I4177" s="22"/>
      <c r="J4177" s="22"/>
      <c r="K4177" s="22"/>
      <c r="L4177" s="22"/>
      <c r="M4177" s="22"/>
      <c r="N4177" s="55"/>
    </row>
    <row r="4178" spans="3:14" x14ac:dyDescent="0.25">
      <c r="C4178" s="52"/>
      <c r="D4178" s="49"/>
      <c r="E4178" s="46" t="s">
        <v>15</v>
      </c>
      <c r="F4178" s="51"/>
      <c r="G4178" s="59">
        <v>1104</v>
      </c>
      <c r="H4178" s="31">
        <v>667</v>
      </c>
      <c r="I4178" s="31">
        <v>356</v>
      </c>
      <c r="J4178" s="31">
        <v>59</v>
      </c>
      <c r="K4178" s="31">
        <v>19</v>
      </c>
      <c r="L4178" s="31">
        <v>3</v>
      </c>
      <c r="M4178" s="31">
        <v>1023</v>
      </c>
      <c r="N4178" s="67">
        <v>78</v>
      </c>
    </row>
    <row r="4179" spans="3:14" x14ac:dyDescent="0.25">
      <c r="C4179" s="111" t="s">
        <v>20</v>
      </c>
      <c r="D4179" s="106" t="s">
        <v>21</v>
      </c>
      <c r="E4179" s="10" t="s">
        <v>22</v>
      </c>
      <c r="F4179" s="11"/>
      <c r="G4179" s="14">
        <v>543</v>
      </c>
      <c r="H4179" s="25">
        <v>316</v>
      </c>
      <c r="I4179" s="4">
        <v>185</v>
      </c>
      <c r="J4179" s="4">
        <v>27</v>
      </c>
      <c r="K4179" s="4">
        <v>14</v>
      </c>
      <c r="L4179" s="4">
        <v>1</v>
      </c>
      <c r="M4179" s="4">
        <v>501</v>
      </c>
      <c r="N4179" s="27">
        <v>41</v>
      </c>
    </row>
    <row r="4180" spans="3:14" x14ac:dyDescent="0.25">
      <c r="C4180" s="112"/>
      <c r="D4180" s="107"/>
      <c r="E4180" s="9" t="s">
        <v>23</v>
      </c>
      <c r="F4180" s="12"/>
      <c r="G4180" s="8">
        <v>561</v>
      </c>
      <c r="H4180" s="16">
        <v>351</v>
      </c>
      <c r="I4180" s="1">
        <v>171</v>
      </c>
      <c r="J4180" s="1">
        <v>32</v>
      </c>
      <c r="K4180" s="1">
        <v>5</v>
      </c>
      <c r="L4180" s="1">
        <v>2</v>
      </c>
      <c r="M4180" s="1">
        <v>522</v>
      </c>
      <c r="N4180" s="18">
        <v>37</v>
      </c>
    </row>
    <row r="4181" spans="3:14" x14ac:dyDescent="0.25">
      <c r="C4181" s="108" t="s">
        <v>24</v>
      </c>
      <c r="D4181" s="108" t="s">
        <v>25</v>
      </c>
      <c r="E4181" s="10" t="s">
        <v>26</v>
      </c>
      <c r="F4181" s="11"/>
      <c r="G4181" s="14">
        <v>261</v>
      </c>
      <c r="H4181" s="25">
        <v>135</v>
      </c>
      <c r="I4181" s="4">
        <v>99</v>
      </c>
      <c r="J4181" s="4">
        <v>20</v>
      </c>
      <c r="K4181" s="4">
        <v>7</v>
      </c>
      <c r="L4181" s="4">
        <v>0</v>
      </c>
      <c r="M4181" s="4">
        <v>234</v>
      </c>
      <c r="N4181" s="27">
        <v>27</v>
      </c>
    </row>
    <row r="4182" spans="3:14" x14ac:dyDescent="0.25">
      <c r="C4182" s="112"/>
      <c r="D4182" s="109"/>
      <c r="E4182" s="9" t="s">
        <v>27</v>
      </c>
      <c r="F4182" s="12"/>
      <c r="G4182" s="8">
        <v>267</v>
      </c>
      <c r="H4182" s="16">
        <v>163</v>
      </c>
      <c r="I4182" s="1">
        <v>80</v>
      </c>
      <c r="J4182" s="1">
        <v>18</v>
      </c>
      <c r="K4182" s="1">
        <v>6</v>
      </c>
      <c r="L4182" s="1">
        <v>0</v>
      </c>
      <c r="M4182" s="1">
        <v>243</v>
      </c>
      <c r="N4182" s="18">
        <v>24</v>
      </c>
    </row>
    <row r="4183" spans="3:14" x14ac:dyDescent="0.25">
      <c r="C4183" s="112"/>
      <c r="D4183" s="109"/>
      <c r="E4183" s="9" t="s">
        <v>28</v>
      </c>
      <c r="F4183" s="12"/>
      <c r="G4183" s="8">
        <v>261</v>
      </c>
      <c r="H4183" s="16">
        <v>161</v>
      </c>
      <c r="I4183" s="1">
        <v>84</v>
      </c>
      <c r="J4183" s="1">
        <v>11</v>
      </c>
      <c r="K4183" s="1">
        <v>4</v>
      </c>
      <c r="L4183" s="1">
        <v>1</v>
      </c>
      <c r="M4183" s="1">
        <v>245</v>
      </c>
      <c r="N4183" s="18">
        <v>15</v>
      </c>
    </row>
    <row r="4184" spans="3:14" x14ac:dyDescent="0.25">
      <c r="C4184" s="112"/>
      <c r="D4184" s="109"/>
      <c r="E4184" s="9" t="s">
        <v>29</v>
      </c>
      <c r="F4184" s="12"/>
      <c r="G4184" s="8">
        <v>195</v>
      </c>
      <c r="H4184" s="16">
        <v>122</v>
      </c>
      <c r="I4184" s="1">
        <v>67</v>
      </c>
      <c r="J4184" s="1">
        <v>5</v>
      </c>
      <c r="K4184" s="1">
        <v>1</v>
      </c>
      <c r="L4184" s="1">
        <v>0</v>
      </c>
      <c r="M4184" s="1">
        <v>189</v>
      </c>
      <c r="N4184" s="18">
        <v>6</v>
      </c>
    </row>
    <row r="4185" spans="3:14" x14ac:dyDescent="0.25">
      <c r="C4185" s="112"/>
      <c r="D4185" s="109"/>
      <c r="E4185" s="9" t="s">
        <v>30</v>
      </c>
      <c r="F4185" s="12"/>
      <c r="G4185" s="8">
        <v>120</v>
      </c>
      <c r="H4185" s="16">
        <v>86</v>
      </c>
      <c r="I4185" s="1">
        <v>26</v>
      </c>
      <c r="J4185" s="1">
        <v>5</v>
      </c>
      <c r="K4185" s="1">
        <v>1</v>
      </c>
      <c r="L4185" s="1">
        <v>2</v>
      </c>
      <c r="M4185" s="1">
        <v>112</v>
      </c>
      <c r="N4185" s="18">
        <v>6</v>
      </c>
    </row>
    <row r="4186" spans="3:14" x14ac:dyDescent="0.25">
      <c r="C4186" s="112"/>
      <c r="D4186" s="109"/>
      <c r="E4186" s="9" t="s">
        <v>31</v>
      </c>
      <c r="F4186" s="12"/>
      <c r="G4186" s="8">
        <v>843</v>
      </c>
      <c r="H4186" s="16">
        <v>532</v>
      </c>
      <c r="I4186" s="1">
        <v>257</v>
      </c>
      <c r="J4186" s="1">
        <v>39</v>
      </c>
      <c r="K4186" s="1">
        <v>12</v>
      </c>
      <c r="L4186" s="1">
        <v>3</v>
      </c>
      <c r="M4186" s="1">
        <v>789</v>
      </c>
      <c r="N4186" s="18">
        <v>51</v>
      </c>
    </row>
    <row r="4187" spans="3:14" x14ac:dyDescent="0.25">
      <c r="C4187" s="112"/>
      <c r="D4187" s="109"/>
      <c r="E4187" s="9" t="s">
        <v>32</v>
      </c>
      <c r="F4187" s="12"/>
      <c r="G4187" s="8">
        <v>315</v>
      </c>
      <c r="H4187" s="16">
        <v>208</v>
      </c>
      <c r="I4187" s="1">
        <v>93</v>
      </c>
      <c r="J4187" s="1">
        <v>10</v>
      </c>
      <c r="K4187" s="1">
        <v>2</v>
      </c>
      <c r="L4187" s="1">
        <v>2</v>
      </c>
      <c r="M4187" s="1">
        <v>301</v>
      </c>
      <c r="N4187" s="18">
        <v>12</v>
      </c>
    </row>
    <row r="4188" spans="3:14" x14ac:dyDescent="0.25">
      <c r="C4188" s="112"/>
      <c r="D4188" s="108" t="s">
        <v>22</v>
      </c>
      <c r="E4188" s="10" t="s">
        <v>26</v>
      </c>
      <c r="F4188" s="11"/>
      <c r="G4188" s="14">
        <v>120</v>
      </c>
      <c r="H4188" s="25">
        <v>57</v>
      </c>
      <c r="I4188" s="4">
        <v>50</v>
      </c>
      <c r="J4188" s="4">
        <v>6</v>
      </c>
      <c r="K4188" s="4">
        <v>7</v>
      </c>
      <c r="L4188" s="4">
        <v>0</v>
      </c>
      <c r="M4188" s="4">
        <v>107</v>
      </c>
      <c r="N4188" s="27">
        <v>13</v>
      </c>
    </row>
    <row r="4189" spans="3:14" x14ac:dyDescent="0.25">
      <c r="C4189" s="112"/>
      <c r="D4189" s="109"/>
      <c r="E4189" s="9" t="s">
        <v>27</v>
      </c>
      <c r="F4189" s="12"/>
      <c r="G4189" s="8">
        <v>159</v>
      </c>
      <c r="H4189" s="16">
        <v>96</v>
      </c>
      <c r="I4189" s="1">
        <v>47</v>
      </c>
      <c r="J4189" s="1">
        <v>11</v>
      </c>
      <c r="K4189" s="1">
        <v>5</v>
      </c>
      <c r="L4189" s="1">
        <v>0</v>
      </c>
      <c r="M4189" s="1">
        <v>143</v>
      </c>
      <c r="N4189" s="18">
        <v>16</v>
      </c>
    </row>
    <row r="4190" spans="3:14" x14ac:dyDescent="0.25">
      <c r="C4190" s="112"/>
      <c r="D4190" s="109"/>
      <c r="E4190" s="9" t="s">
        <v>28</v>
      </c>
      <c r="F4190" s="12"/>
      <c r="G4190" s="8">
        <v>113</v>
      </c>
      <c r="H4190" s="16">
        <v>67</v>
      </c>
      <c r="I4190" s="1">
        <v>40</v>
      </c>
      <c r="J4190" s="1">
        <v>4</v>
      </c>
      <c r="K4190" s="1">
        <v>1</v>
      </c>
      <c r="L4190" s="1">
        <v>1</v>
      </c>
      <c r="M4190" s="1">
        <v>107</v>
      </c>
      <c r="N4190" s="18">
        <v>5</v>
      </c>
    </row>
    <row r="4191" spans="3:14" x14ac:dyDescent="0.25">
      <c r="C4191" s="112"/>
      <c r="D4191" s="109"/>
      <c r="E4191" s="9" t="s">
        <v>29</v>
      </c>
      <c r="F4191" s="12"/>
      <c r="G4191" s="8">
        <v>94</v>
      </c>
      <c r="H4191" s="16">
        <v>57</v>
      </c>
      <c r="I4191" s="1">
        <v>34</v>
      </c>
      <c r="J4191" s="1">
        <v>3</v>
      </c>
      <c r="K4191" s="1">
        <v>0</v>
      </c>
      <c r="L4191" s="1">
        <v>0</v>
      </c>
      <c r="M4191" s="1">
        <v>91</v>
      </c>
      <c r="N4191" s="18">
        <v>3</v>
      </c>
    </row>
    <row r="4192" spans="3:14" x14ac:dyDescent="0.25">
      <c r="C4192" s="112"/>
      <c r="D4192" s="109"/>
      <c r="E4192" s="9" t="s">
        <v>30</v>
      </c>
      <c r="F4192" s="12"/>
      <c r="G4192" s="8">
        <v>57</v>
      </c>
      <c r="H4192" s="16">
        <v>39</v>
      </c>
      <c r="I4192" s="1">
        <v>14</v>
      </c>
      <c r="J4192" s="1">
        <v>3</v>
      </c>
      <c r="K4192" s="1">
        <v>1</v>
      </c>
      <c r="L4192" s="1">
        <v>0</v>
      </c>
      <c r="M4192" s="1">
        <v>53</v>
      </c>
      <c r="N4192" s="18">
        <v>4</v>
      </c>
    </row>
    <row r="4193" spans="3:14" x14ac:dyDescent="0.25">
      <c r="C4193" s="112"/>
      <c r="D4193" s="109"/>
      <c r="E4193" s="9" t="s">
        <v>31</v>
      </c>
      <c r="F4193" s="12"/>
      <c r="G4193" s="8">
        <v>423</v>
      </c>
      <c r="H4193" s="16">
        <v>259</v>
      </c>
      <c r="I4193" s="1">
        <v>135</v>
      </c>
      <c r="J4193" s="1">
        <v>21</v>
      </c>
      <c r="K4193" s="1">
        <v>7</v>
      </c>
      <c r="L4193" s="1">
        <v>1</v>
      </c>
      <c r="M4193" s="1">
        <v>394</v>
      </c>
      <c r="N4193" s="18">
        <v>28</v>
      </c>
    </row>
    <row r="4194" spans="3:14" x14ac:dyDescent="0.25">
      <c r="C4194" s="112"/>
      <c r="D4194" s="109"/>
      <c r="E4194" s="9" t="s">
        <v>32</v>
      </c>
      <c r="F4194" s="12"/>
      <c r="G4194" s="8">
        <v>151</v>
      </c>
      <c r="H4194" s="16">
        <v>96</v>
      </c>
      <c r="I4194" s="1">
        <v>48</v>
      </c>
      <c r="J4194" s="1">
        <v>6</v>
      </c>
      <c r="K4194" s="1">
        <v>1</v>
      </c>
      <c r="L4194" s="1">
        <v>0</v>
      </c>
      <c r="M4194" s="1">
        <v>144</v>
      </c>
      <c r="N4194" s="18">
        <v>7</v>
      </c>
    </row>
    <row r="4195" spans="3:14" x14ac:dyDescent="0.25">
      <c r="C4195" s="112"/>
      <c r="D4195" s="108" t="s">
        <v>23</v>
      </c>
      <c r="E4195" s="10" t="s">
        <v>26</v>
      </c>
      <c r="F4195" s="11"/>
      <c r="G4195" s="14">
        <v>141</v>
      </c>
      <c r="H4195" s="25">
        <v>78</v>
      </c>
      <c r="I4195" s="4">
        <v>49</v>
      </c>
      <c r="J4195" s="4">
        <v>14</v>
      </c>
      <c r="K4195" s="4">
        <v>0</v>
      </c>
      <c r="L4195" s="4">
        <v>0</v>
      </c>
      <c r="M4195" s="4">
        <v>127</v>
      </c>
      <c r="N4195" s="27">
        <v>14</v>
      </c>
    </row>
    <row r="4196" spans="3:14" x14ac:dyDescent="0.25">
      <c r="C4196" s="112"/>
      <c r="D4196" s="109"/>
      <c r="E4196" s="9" t="s">
        <v>27</v>
      </c>
      <c r="F4196" s="12"/>
      <c r="G4196" s="8">
        <v>108</v>
      </c>
      <c r="H4196" s="16">
        <v>67</v>
      </c>
      <c r="I4196" s="1">
        <v>33</v>
      </c>
      <c r="J4196" s="1">
        <v>7</v>
      </c>
      <c r="K4196" s="1">
        <v>1</v>
      </c>
      <c r="L4196" s="1">
        <v>0</v>
      </c>
      <c r="M4196" s="1">
        <v>100</v>
      </c>
      <c r="N4196" s="18">
        <v>8</v>
      </c>
    </row>
    <row r="4197" spans="3:14" x14ac:dyDescent="0.25">
      <c r="C4197" s="112"/>
      <c r="D4197" s="109"/>
      <c r="E4197" s="9" t="s">
        <v>28</v>
      </c>
      <c r="F4197" s="12"/>
      <c r="G4197" s="8">
        <v>148</v>
      </c>
      <c r="H4197" s="16">
        <v>94</v>
      </c>
      <c r="I4197" s="1">
        <v>44</v>
      </c>
      <c r="J4197" s="1">
        <v>7</v>
      </c>
      <c r="K4197" s="1">
        <v>3</v>
      </c>
      <c r="L4197" s="1">
        <v>0</v>
      </c>
      <c r="M4197" s="1">
        <v>138</v>
      </c>
      <c r="N4197" s="18">
        <v>10</v>
      </c>
    </row>
    <row r="4198" spans="3:14" x14ac:dyDescent="0.25">
      <c r="C4198" s="112"/>
      <c r="D4198" s="109"/>
      <c r="E4198" s="9" t="s">
        <v>29</v>
      </c>
      <c r="F4198" s="12"/>
      <c r="G4198" s="8">
        <v>101</v>
      </c>
      <c r="H4198" s="16">
        <v>65</v>
      </c>
      <c r="I4198" s="1">
        <v>33</v>
      </c>
      <c r="J4198" s="1">
        <v>2</v>
      </c>
      <c r="K4198" s="1">
        <v>1</v>
      </c>
      <c r="L4198" s="1">
        <v>0</v>
      </c>
      <c r="M4198" s="1">
        <v>98</v>
      </c>
      <c r="N4198" s="18">
        <v>3</v>
      </c>
    </row>
    <row r="4199" spans="3:14" x14ac:dyDescent="0.25">
      <c r="C4199" s="112"/>
      <c r="D4199" s="109"/>
      <c r="E4199" s="9" t="s">
        <v>30</v>
      </c>
      <c r="F4199" s="12"/>
      <c r="G4199" s="8">
        <v>63</v>
      </c>
      <c r="H4199" s="16">
        <v>47</v>
      </c>
      <c r="I4199" s="1">
        <v>12</v>
      </c>
      <c r="J4199" s="1">
        <v>2</v>
      </c>
      <c r="K4199" s="1">
        <v>0</v>
      </c>
      <c r="L4199" s="1">
        <v>2</v>
      </c>
      <c r="M4199" s="1">
        <v>59</v>
      </c>
      <c r="N4199" s="18">
        <v>2</v>
      </c>
    </row>
    <row r="4200" spans="3:14" x14ac:dyDescent="0.25">
      <c r="C4200" s="112"/>
      <c r="D4200" s="109"/>
      <c r="E4200" s="9" t="s">
        <v>31</v>
      </c>
      <c r="F4200" s="12"/>
      <c r="G4200" s="8">
        <v>420</v>
      </c>
      <c r="H4200" s="16">
        <v>273</v>
      </c>
      <c r="I4200" s="1">
        <v>122</v>
      </c>
      <c r="J4200" s="1">
        <v>18</v>
      </c>
      <c r="K4200" s="1">
        <v>5</v>
      </c>
      <c r="L4200" s="1">
        <v>2</v>
      </c>
      <c r="M4200" s="1">
        <v>395</v>
      </c>
      <c r="N4200" s="18">
        <v>23</v>
      </c>
    </row>
    <row r="4201" spans="3:14" x14ac:dyDescent="0.25">
      <c r="C4201" s="112"/>
      <c r="D4201" s="109"/>
      <c r="E4201" s="9" t="s">
        <v>32</v>
      </c>
      <c r="F4201" s="12"/>
      <c r="G4201" s="8">
        <v>164</v>
      </c>
      <c r="H4201" s="16">
        <v>112</v>
      </c>
      <c r="I4201" s="1">
        <v>45</v>
      </c>
      <c r="J4201" s="1">
        <v>4</v>
      </c>
      <c r="K4201" s="1">
        <v>1</v>
      </c>
      <c r="L4201" s="1">
        <v>2</v>
      </c>
      <c r="M4201" s="1">
        <v>157</v>
      </c>
      <c r="N4201" s="18">
        <v>5</v>
      </c>
    </row>
    <row r="4202" spans="3:14" ht="25.2" x14ac:dyDescent="0.25">
      <c r="C4202" s="108" t="s">
        <v>33</v>
      </c>
      <c r="D4202" s="108" t="s">
        <v>25</v>
      </c>
      <c r="E4202" s="10" t="s">
        <v>34</v>
      </c>
      <c r="F4202" s="11"/>
      <c r="G4202" s="14">
        <v>93</v>
      </c>
      <c r="H4202" s="25">
        <v>46</v>
      </c>
      <c r="I4202" s="4">
        <v>36</v>
      </c>
      <c r="J4202" s="4">
        <v>7</v>
      </c>
      <c r="K4202" s="4">
        <v>4</v>
      </c>
      <c r="L4202" s="4">
        <v>0</v>
      </c>
      <c r="M4202" s="4">
        <v>82</v>
      </c>
      <c r="N4202" s="27">
        <v>11</v>
      </c>
    </row>
    <row r="4203" spans="3:14" ht="25.2" x14ac:dyDescent="0.25">
      <c r="C4203" s="112"/>
      <c r="D4203" s="109"/>
      <c r="E4203" s="9" t="s">
        <v>35</v>
      </c>
      <c r="F4203" s="12"/>
      <c r="G4203" s="8">
        <v>623</v>
      </c>
      <c r="H4203" s="16">
        <v>412</v>
      </c>
      <c r="I4203" s="1">
        <v>181</v>
      </c>
      <c r="J4203" s="1">
        <v>22</v>
      </c>
      <c r="K4203" s="1">
        <v>6</v>
      </c>
      <c r="L4203" s="1">
        <v>2</v>
      </c>
      <c r="M4203" s="1">
        <v>593</v>
      </c>
      <c r="N4203" s="18">
        <v>28</v>
      </c>
    </row>
    <row r="4204" spans="3:14" ht="25.2" x14ac:dyDescent="0.25">
      <c r="C4204" s="112"/>
      <c r="D4204" s="109"/>
      <c r="E4204" s="9" t="s">
        <v>36</v>
      </c>
      <c r="F4204" s="12"/>
      <c r="G4204" s="8">
        <v>207</v>
      </c>
      <c r="H4204" s="16">
        <v>97</v>
      </c>
      <c r="I4204" s="1">
        <v>81</v>
      </c>
      <c r="J4204" s="1">
        <v>21</v>
      </c>
      <c r="K4204" s="1">
        <v>8</v>
      </c>
      <c r="L4204" s="1">
        <v>0</v>
      </c>
      <c r="M4204" s="1">
        <v>178</v>
      </c>
      <c r="N4204" s="18">
        <v>29</v>
      </c>
    </row>
    <row r="4205" spans="3:14" ht="25.2" x14ac:dyDescent="0.25">
      <c r="C4205" s="112"/>
      <c r="D4205" s="109"/>
      <c r="E4205" s="9" t="s">
        <v>37</v>
      </c>
      <c r="F4205" s="12"/>
      <c r="G4205" s="8">
        <v>178</v>
      </c>
      <c r="H4205" s="16">
        <v>112</v>
      </c>
      <c r="I4205" s="1">
        <v>55</v>
      </c>
      <c r="J4205" s="1">
        <v>9</v>
      </c>
      <c r="K4205" s="1">
        <v>1</v>
      </c>
      <c r="L4205" s="1">
        <v>1</v>
      </c>
      <c r="M4205" s="1">
        <v>167</v>
      </c>
      <c r="N4205" s="18">
        <v>10</v>
      </c>
    </row>
    <row r="4206" spans="3:14" x14ac:dyDescent="0.25">
      <c r="C4206" s="112"/>
      <c r="D4206" s="109"/>
      <c r="E4206" s="9" t="s">
        <v>38</v>
      </c>
      <c r="F4206" s="12"/>
      <c r="G4206" s="13">
        <v>3</v>
      </c>
      <c r="H4206" s="24">
        <v>0</v>
      </c>
      <c r="I4206" s="3">
        <v>3</v>
      </c>
      <c r="J4206" s="3">
        <v>0</v>
      </c>
      <c r="K4206" s="3">
        <v>0</v>
      </c>
      <c r="L4206" s="3">
        <v>0</v>
      </c>
      <c r="M4206" s="3">
        <v>3</v>
      </c>
      <c r="N4206" s="26">
        <v>0</v>
      </c>
    </row>
    <row r="4207" spans="3:14" ht="25.2" x14ac:dyDescent="0.25">
      <c r="C4207" s="112"/>
      <c r="D4207" s="108" t="s">
        <v>22</v>
      </c>
      <c r="E4207" s="10" t="s">
        <v>34</v>
      </c>
      <c r="F4207" s="11"/>
      <c r="G4207" s="40">
        <v>48</v>
      </c>
      <c r="H4207" s="44">
        <v>23</v>
      </c>
      <c r="I4207" s="19">
        <v>17</v>
      </c>
      <c r="J4207" s="19">
        <v>4</v>
      </c>
      <c r="K4207" s="19">
        <v>4</v>
      </c>
      <c r="L4207" s="19">
        <v>0</v>
      </c>
      <c r="M4207" s="19">
        <v>40</v>
      </c>
      <c r="N4207" s="45">
        <v>8</v>
      </c>
    </row>
    <row r="4208" spans="3:14" ht="25.2" x14ac:dyDescent="0.25">
      <c r="C4208" s="112"/>
      <c r="D4208" s="109"/>
      <c r="E4208" s="9" t="s">
        <v>35</v>
      </c>
      <c r="F4208" s="12"/>
      <c r="G4208" s="8">
        <v>365</v>
      </c>
      <c r="H4208" s="16">
        <v>234</v>
      </c>
      <c r="I4208" s="1">
        <v>114</v>
      </c>
      <c r="J4208" s="1">
        <v>11</v>
      </c>
      <c r="K4208" s="1">
        <v>5</v>
      </c>
      <c r="L4208" s="1">
        <v>1</v>
      </c>
      <c r="M4208" s="1">
        <v>348</v>
      </c>
      <c r="N4208" s="18">
        <v>16</v>
      </c>
    </row>
    <row r="4209" spans="3:14" ht="25.2" x14ac:dyDescent="0.25">
      <c r="C4209" s="112"/>
      <c r="D4209" s="109"/>
      <c r="E4209" s="9" t="s">
        <v>36</v>
      </c>
      <c r="F4209" s="12"/>
      <c r="G4209" s="8">
        <v>80</v>
      </c>
      <c r="H4209" s="16">
        <v>31</v>
      </c>
      <c r="I4209" s="1">
        <v>35</v>
      </c>
      <c r="J4209" s="1">
        <v>9</v>
      </c>
      <c r="K4209" s="1">
        <v>5</v>
      </c>
      <c r="L4209" s="1">
        <v>0</v>
      </c>
      <c r="M4209" s="1">
        <v>66</v>
      </c>
      <c r="N4209" s="18">
        <v>14</v>
      </c>
    </row>
    <row r="4210" spans="3:14" ht="25.2" x14ac:dyDescent="0.25">
      <c r="C4210" s="112"/>
      <c r="D4210" s="109"/>
      <c r="E4210" s="9" t="s">
        <v>37</v>
      </c>
      <c r="F4210" s="12"/>
      <c r="G4210" s="13">
        <v>49</v>
      </c>
      <c r="H4210" s="24">
        <v>28</v>
      </c>
      <c r="I4210" s="3">
        <v>18</v>
      </c>
      <c r="J4210" s="3">
        <v>3</v>
      </c>
      <c r="K4210" s="3">
        <v>0</v>
      </c>
      <c r="L4210" s="3">
        <v>0</v>
      </c>
      <c r="M4210" s="3">
        <v>46</v>
      </c>
      <c r="N4210" s="26">
        <v>3</v>
      </c>
    </row>
    <row r="4211" spans="3:14" x14ac:dyDescent="0.25">
      <c r="C4211" s="112"/>
      <c r="D4211" s="109"/>
      <c r="E4211" s="9" t="s">
        <v>38</v>
      </c>
      <c r="F4211" s="12"/>
      <c r="G4211" s="13">
        <v>1</v>
      </c>
      <c r="H4211" s="24">
        <v>0</v>
      </c>
      <c r="I4211" s="3">
        <v>1</v>
      </c>
      <c r="J4211" s="3">
        <v>0</v>
      </c>
      <c r="K4211" s="3">
        <v>0</v>
      </c>
      <c r="L4211" s="3">
        <v>0</v>
      </c>
      <c r="M4211" s="3">
        <v>1</v>
      </c>
      <c r="N4211" s="26">
        <v>0</v>
      </c>
    </row>
    <row r="4212" spans="3:14" ht="25.2" x14ac:dyDescent="0.25">
      <c r="C4212" s="112"/>
      <c r="D4212" s="108" t="s">
        <v>23</v>
      </c>
      <c r="E4212" s="10" t="s">
        <v>34</v>
      </c>
      <c r="F4212" s="11"/>
      <c r="G4212" s="40">
        <v>45</v>
      </c>
      <c r="H4212" s="44">
        <v>23</v>
      </c>
      <c r="I4212" s="19">
        <v>19</v>
      </c>
      <c r="J4212" s="19">
        <v>3</v>
      </c>
      <c r="K4212" s="19">
        <v>0</v>
      </c>
      <c r="L4212" s="19">
        <v>0</v>
      </c>
      <c r="M4212" s="19">
        <v>42</v>
      </c>
      <c r="N4212" s="45">
        <v>3</v>
      </c>
    </row>
    <row r="4213" spans="3:14" ht="25.2" x14ac:dyDescent="0.25">
      <c r="C4213" s="112"/>
      <c r="D4213" s="109"/>
      <c r="E4213" s="9" t="s">
        <v>35</v>
      </c>
      <c r="F4213" s="12"/>
      <c r="G4213" s="8">
        <v>258</v>
      </c>
      <c r="H4213" s="16">
        <v>178</v>
      </c>
      <c r="I4213" s="1">
        <v>67</v>
      </c>
      <c r="J4213" s="1">
        <v>11</v>
      </c>
      <c r="K4213" s="1">
        <v>1</v>
      </c>
      <c r="L4213" s="1">
        <v>1</v>
      </c>
      <c r="M4213" s="1">
        <v>245</v>
      </c>
      <c r="N4213" s="18">
        <v>12</v>
      </c>
    </row>
    <row r="4214" spans="3:14" ht="25.2" x14ac:dyDescent="0.25">
      <c r="C4214" s="112"/>
      <c r="D4214" s="109"/>
      <c r="E4214" s="9" t="s">
        <v>36</v>
      </c>
      <c r="F4214" s="12"/>
      <c r="G4214" s="8">
        <v>127</v>
      </c>
      <c r="H4214" s="16">
        <v>66</v>
      </c>
      <c r="I4214" s="1">
        <v>46</v>
      </c>
      <c r="J4214" s="1">
        <v>12</v>
      </c>
      <c r="K4214" s="1">
        <v>3</v>
      </c>
      <c r="L4214" s="1">
        <v>0</v>
      </c>
      <c r="M4214" s="1">
        <v>112</v>
      </c>
      <c r="N4214" s="18">
        <v>15</v>
      </c>
    </row>
    <row r="4215" spans="3:14" ht="25.2" x14ac:dyDescent="0.25">
      <c r="C4215" s="112"/>
      <c r="D4215" s="109"/>
      <c r="E4215" s="9" t="s">
        <v>37</v>
      </c>
      <c r="F4215" s="12"/>
      <c r="G4215" s="8">
        <v>129</v>
      </c>
      <c r="H4215" s="16">
        <v>84</v>
      </c>
      <c r="I4215" s="1">
        <v>37</v>
      </c>
      <c r="J4215" s="1">
        <v>6</v>
      </c>
      <c r="K4215" s="1">
        <v>1</v>
      </c>
      <c r="L4215" s="1">
        <v>1</v>
      </c>
      <c r="M4215" s="1">
        <v>121</v>
      </c>
      <c r="N4215" s="18">
        <v>7</v>
      </c>
    </row>
    <row r="4216" spans="3:14" x14ac:dyDescent="0.25">
      <c r="C4216" s="112"/>
      <c r="D4216" s="109"/>
      <c r="E4216" s="9" t="s">
        <v>38</v>
      </c>
      <c r="F4216" s="12"/>
      <c r="G4216" s="13">
        <v>2</v>
      </c>
      <c r="H4216" s="24">
        <v>0</v>
      </c>
      <c r="I4216" s="3">
        <v>2</v>
      </c>
      <c r="J4216" s="3">
        <v>0</v>
      </c>
      <c r="K4216" s="3">
        <v>0</v>
      </c>
      <c r="L4216" s="3">
        <v>0</v>
      </c>
      <c r="M4216" s="3">
        <v>2</v>
      </c>
      <c r="N4216" s="26">
        <v>0</v>
      </c>
    </row>
    <row r="4217" spans="3:14" ht="25.2" x14ac:dyDescent="0.25">
      <c r="C4217" s="108" t="s">
        <v>39</v>
      </c>
      <c r="D4217" s="108" t="s">
        <v>25</v>
      </c>
      <c r="E4217" s="10" t="s">
        <v>40</v>
      </c>
      <c r="F4217" s="11"/>
      <c r="G4217" s="14">
        <v>320</v>
      </c>
      <c r="H4217" s="25">
        <v>167</v>
      </c>
      <c r="I4217" s="4">
        <v>114</v>
      </c>
      <c r="J4217" s="4">
        <v>28</v>
      </c>
      <c r="K4217" s="4">
        <v>10</v>
      </c>
      <c r="L4217" s="4">
        <v>1</v>
      </c>
      <c r="M4217" s="4">
        <v>281</v>
      </c>
      <c r="N4217" s="27">
        <v>38</v>
      </c>
    </row>
    <row r="4218" spans="3:14" ht="25.2" x14ac:dyDescent="0.25">
      <c r="C4218" s="112"/>
      <c r="D4218" s="109"/>
      <c r="E4218" s="9" t="s">
        <v>41</v>
      </c>
      <c r="F4218" s="12"/>
      <c r="G4218" s="8">
        <v>604</v>
      </c>
      <c r="H4218" s="16">
        <v>397</v>
      </c>
      <c r="I4218" s="1">
        <v>179</v>
      </c>
      <c r="J4218" s="1">
        <v>20</v>
      </c>
      <c r="K4218" s="1">
        <v>6</v>
      </c>
      <c r="L4218" s="1">
        <v>2</v>
      </c>
      <c r="M4218" s="1">
        <v>576</v>
      </c>
      <c r="N4218" s="18">
        <v>26</v>
      </c>
    </row>
    <row r="4219" spans="3:14" x14ac:dyDescent="0.25">
      <c r="C4219" s="112"/>
      <c r="D4219" s="109"/>
      <c r="E4219" s="9" t="s">
        <v>42</v>
      </c>
      <c r="F4219" s="12"/>
      <c r="G4219" s="13">
        <v>20</v>
      </c>
      <c r="H4219" s="24">
        <v>13</v>
      </c>
      <c r="I4219" s="3">
        <v>5</v>
      </c>
      <c r="J4219" s="3">
        <v>2</v>
      </c>
      <c r="K4219" s="3">
        <v>0</v>
      </c>
      <c r="L4219" s="3">
        <v>0</v>
      </c>
      <c r="M4219" s="3">
        <v>18</v>
      </c>
      <c r="N4219" s="26">
        <v>2</v>
      </c>
    </row>
    <row r="4220" spans="3:14" x14ac:dyDescent="0.25">
      <c r="C4220" s="112"/>
      <c r="D4220" s="109"/>
      <c r="E4220" s="9" t="s">
        <v>43</v>
      </c>
      <c r="F4220" s="12"/>
      <c r="G4220" s="8">
        <v>162</v>
      </c>
      <c r="H4220" s="16">
        <v>96</v>
      </c>
      <c r="I4220" s="1">
        <v>54</v>
      </c>
      <c r="J4220" s="1">
        <v>10</v>
      </c>
      <c r="K4220" s="1">
        <v>1</v>
      </c>
      <c r="L4220" s="1">
        <v>1</v>
      </c>
      <c r="M4220" s="1">
        <v>150</v>
      </c>
      <c r="N4220" s="18">
        <v>11</v>
      </c>
    </row>
    <row r="4221" spans="3:14" x14ac:dyDescent="0.25">
      <c r="C4221" s="112"/>
      <c r="D4221" s="109"/>
      <c r="E4221" s="9" t="s">
        <v>44</v>
      </c>
      <c r="F4221" s="12"/>
      <c r="G4221" s="8">
        <v>50</v>
      </c>
      <c r="H4221" s="16">
        <v>22</v>
      </c>
      <c r="I4221" s="1">
        <v>24</v>
      </c>
      <c r="J4221" s="1">
        <v>4</v>
      </c>
      <c r="K4221" s="1">
        <v>0</v>
      </c>
      <c r="L4221" s="1">
        <v>0</v>
      </c>
      <c r="M4221" s="1">
        <v>46</v>
      </c>
      <c r="N4221" s="18">
        <v>4</v>
      </c>
    </row>
    <row r="4222" spans="3:14" ht="25.2" x14ac:dyDescent="0.25">
      <c r="C4222" s="112"/>
      <c r="D4222" s="109"/>
      <c r="E4222" s="9" t="s">
        <v>45</v>
      </c>
      <c r="F4222" s="12"/>
      <c r="G4222" s="8">
        <v>53</v>
      </c>
      <c r="H4222" s="16">
        <v>24</v>
      </c>
      <c r="I4222" s="1">
        <v>24</v>
      </c>
      <c r="J4222" s="1">
        <v>3</v>
      </c>
      <c r="K4222" s="1">
        <v>2</v>
      </c>
      <c r="L4222" s="1">
        <v>0</v>
      </c>
      <c r="M4222" s="1">
        <v>48</v>
      </c>
      <c r="N4222" s="18">
        <v>5</v>
      </c>
    </row>
    <row r="4223" spans="3:14" x14ac:dyDescent="0.25">
      <c r="C4223" s="112"/>
      <c r="D4223" s="109"/>
      <c r="E4223" s="9" t="s">
        <v>38</v>
      </c>
      <c r="F4223" s="12"/>
      <c r="G4223" s="13">
        <v>37</v>
      </c>
      <c r="H4223" s="24">
        <v>24</v>
      </c>
      <c r="I4223" s="3">
        <v>10</v>
      </c>
      <c r="J4223" s="3">
        <v>2</v>
      </c>
      <c r="K4223" s="3">
        <v>1</v>
      </c>
      <c r="L4223" s="3">
        <v>0</v>
      </c>
      <c r="M4223" s="3">
        <v>34</v>
      </c>
      <c r="N4223" s="26">
        <v>3</v>
      </c>
    </row>
    <row r="4224" spans="3:14" ht="25.2" x14ac:dyDescent="0.25">
      <c r="C4224" s="112"/>
      <c r="D4224" s="108" t="s">
        <v>22</v>
      </c>
      <c r="E4224" s="10" t="s">
        <v>40</v>
      </c>
      <c r="F4224" s="11"/>
      <c r="G4224" s="14">
        <v>118</v>
      </c>
      <c r="H4224" s="25">
        <v>55</v>
      </c>
      <c r="I4224" s="4">
        <v>45</v>
      </c>
      <c r="J4224" s="4">
        <v>12</v>
      </c>
      <c r="K4224" s="4">
        <v>6</v>
      </c>
      <c r="L4224" s="4">
        <v>0</v>
      </c>
      <c r="M4224" s="4">
        <v>100</v>
      </c>
      <c r="N4224" s="27">
        <v>18</v>
      </c>
    </row>
    <row r="4225" spans="3:14" ht="25.2" x14ac:dyDescent="0.25">
      <c r="C4225" s="112"/>
      <c r="D4225" s="109"/>
      <c r="E4225" s="9" t="s">
        <v>41</v>
      </c>
      <c r="F4225" s="12"/>
      <c r="G4225" s="8">
        <v>351</v>
      </c>
      <c r="H4225" s="16">
        <v>222</v>
      </c>
      <c r="I4225" s="1">
        <v>112</v>
      </c>
      <c r="J4225" s="1">
        <v>11</v>
      </c>
      <c r="K4225" s="1">
        <v>5</v>
      </c>
      <c r="L4225" s="1">
        <v>1</v>
      </c>
      <c r="M4225" s="1">
        <v>334</v>
      </c>
      <c r="N4225" s="18">
        <v>16</v>
      </c>
    </row>
    <row r="4226" spans="3:14" x14ac:dyDescent="0.25">
      <c r="C4226" s="112"/>
      <c r="D4226" s="109"/>
      <c r="E4226" s="9" t="s">
        <v>42</v>
      </c>
      <c r="F4226" s="12"/>
      <c r="G4226" s="13">
        <v>9</v>
      </c>
      <c r="H4226" s="24">
        <v>6</v>
      </c>
      <c r="I4226" s="3">
        <v>3</v>
      </c>
      <c r="J4226" s="3">
        <v>0</v>
      </c>
      <c r="K4226" s="3">
        <v>0</v>
      </c>
      <c r="L4226" s="3">
        <v>0</v>
      </c>
      <c r="M4226" s="3">
        <v>9</v>
      </c>
      <c r="N4226" s="26">
        <v>0</v>
      </c>
    </row>
    <row r="4227" spans="3:14" x14ac:dyDescent="0.25">
      <c r="C4227" s="112"/>
      <c r="D4227" s="109"/>
      <c r="E4227" s="9" t="s">
        <v>43</v>
      </c>
      <c r="F4227" s="12"/>
      <c r="G4227" s="8">
        <v>64</v>
      </c>
      <c r="H4227" s="16">
        <v>33</v>
      </c>
      <c r="I4227" s="1">
        <v>25</v>
      </c>
      <c r="J4227" s="1">
        <v>4</v>
      </c>
      <c r="K4227" s="1">
        <v>1</v>
      </c>
      <c r="L4227" s="1">
        <v>1</v>
      </c>
      <c r="M4227" s="1">
        <v>58</v>
      </c>
      <c r="N4227" s="18">
        <v>5</v>
      </c>
    </row>
    <row r="4228" spans="3:14" x14ac:dyDescent="0.25">
      <c r="C4228" s="112"/>
      <c r="D4228" s="109"/>
      <c r="E4228" s="9" t="s">
        <v>44</v>
      </c>
      <c r="F4228" s="12"/>
      <c r="G4228" s="13">
        <v>19</v>
      </c>
      <c r="H4228" s="24">
        <v>8</v>
      </c>
      <c r="I4228" s="3">
        <v>10</v>
      </c>
      <c r="J4228" s="3">
        <v>1</v>
      </c>
      <c r="K4228" s="3">
        <v>0</v>
      </c>
      <c r="L4228" s="3">
        <v>0</v>
      </c>
      <c r="M4228" s="3">
        <v>18</v>
      </c>
      <c r="N4228" s="26">
        <v>1</v>
      </c>
    </row>
    <row r="4229" spans="3:14" ht="25.2" x14ac:dyDescent="0.25">
      <c r="C4229" s="112"/>
      <c r="D4229" s="109"/>
      <c r="E4229" s="9" t="s">
        <v>45</v>
      </c>
      <c r="F4229" s="12"/>
      <c r="G4229" s="13">
        <v>30</v>
      </c>
      <c r="H4229" s="24">
        <v>14</v>
      </c>
      <c r="I4229" s="3">
        <v>12</v>
      </c>
      <c r="J4229" s="3">
        <v>2</v>
      </c>
      <c r="K4229" s="3">
        <v>2</v>
      </c>
      <c r="L4229" s="3">
        <v>0</v>
      </c>
      <c r="M4229" s="3">
        <v>26</v>
      </c>
      <c r="N4229" s="26">
        <v>4</v>
      </c>
    </row>
    <row r="4230" spans="3:14" x14ac:dyDescent="0.25">
      <c r="C4230" s="112"/>
      <c r="D4230" s="109"/>
      <c r="E4230" s="9" t="s">
        <v>38</v>
      </c>
      <c r="F4230" s="12"/>
      <c r="G4230" s="13">
        <v>23</v>
      </c>
      <c r="H4230" s="24">
        <v>15</v>
      </c>
      <c r="I4230" s="3">
        <v>6</v>
      </c>
      <c r="J4230" s="3">
        <v>1</v>
      </c>
      <c r="K4230" s="3">
        <v>1</v>
      </c>
      <c r="L4230" s="3">
        <v>0</v>
      </c>
      <c r="M4230" s="3">
        <v>21</v>
      </c>
      <c r="N4230" s="26">
        <v>2</v>
      </c>
    </row>
    <row r="4231" spans="3:14" ht="25.2" x14ac:dyDescent="0.25">
      <c r="C4231" s="112"/>
      <c r="D4231" s="108" t="s">
        <v>23</v>
      </c>
      <c r="E4231" s="10" t="s">
        <v>40</v>
      </c>
      <c r="F4231" s="11"/>
      <c r="G4231" s="14">
        <v>202</v>
      </c>
      <c r="H4231" s="25">
        <v>112</v>
      </c>
      <c r="I4231" s="4">
        <v>69</v>
      </c>
      <c r="J4231" s="4">
        <v>16</v>
      </c>
      <c r="K4231" s="4">
        <v>4</v>
      </c>
      <c r="L4231" s="4">
        <v>1</v>
      </c>
      <c r="M4231" s="4">
        <v>181</v>
      </c>
      <c r="N4231" s="27">
        <v>20</v>
      </c>
    </row>
    <row r="4232" spans="3:14" ht="25.2" x14ac:dyDescent="0.25">
      <c r="C4232" s="112"/>
      <c r="D4232" s="109"/>
      <c r="E4232" s="9" t="s">
        <v>41</v>
      </c>
      <c r="F4232" s="12"/>
      <c r="G4232" s="8">
        <v>253</v>
      </c>
      <c r="H4232" s="16">
        <v>175</v>
      </c>
      <c r="I4232" s="1">
        <v>67</v>
      </c>
      <c r="J4232" s="1">
        <v>9</v>
      </c>
      <c r="K4232" s="1">
        <v>1</v>
      </c>
      <c r="L4232" s="1">
        <v>1</v>
      </c>
      <c r="M4232" s="1">
        <v>242</v>
      </c>
      <c r="N4232" s="18">
        <v>10</v>
      </c>
    </row>
    <row r="4233" spans="3:14" x14ac:dyDescent="0.25">
      <c r="C4233" s="112"/>
      <c r="D4233" s="109"/>
      <c r="E4233" s="9" t="s">
        <v>42</v>
      </c>
      <c r="F4233" s="12"/>
      <c r="G4233" s="13">
        <v>11</v>
      </c>
      <c r="H4233" s="24">
        <v>7</v>
      </c>
      <c r="I4233" s="3">
        <v>2</v>
      </c>
      <c r="J4233" s="3">
        <v>2</v>
      </c>
      <c r="K4233" s="3">
        <v>0</v>
      </c>
      <c r="L4233" s="3">
        <v>0</v>
      </c>
      <c r="M4233" s="3">
        <v>9</v>
      </c>
      <c r="N4233" s="26">
        <v>2</v>
      </c>
    </row>
    <row r="4234" spans="3:14" x14ac:dyDescent="0.25">
      <c r="C4234" s="112"/>
      <c r="D4234" s="109"/>
      <c r="E4234" s="9" t="s">
        <v>43</v>
      </c>
      <c r="F4234" s="12"/>
      <c r="G4234" s="8">
        <v>98</v>
      </c>
      <c r="H4234" s="16">
        <v>63</v>
      </c>
      <c r="I4234" s="1">
        <v>29</v>
      </c>
      <c r="J4234" s="1">
        <v>6</v>
      </c>
      <c r="K4234" s="1">
        <v>0</v>
      </c>
      <c r="L4234" s="1">
        <v>0</v>
      </c>
      <c r="M4234" s="1">
        <v>92</v>
      </c>
      <c r="N4234" s="18">
        <v>6</v>
      </c>
    </row>
    <row r="4235" spans="3:14" x14ac:dyDescent="0.25">
      <c r="C4235" s="112"/>
      <c r="D4235" s="109"/>
      <c r="E4235" s="9" t="s">
        <v>44</v>
      </c>
      <c r="F4235" s="12"/>
      <c r="G4235" s="13">
        <v>31</v>
      </c>
      <c r="H4235" s="24">
        <v>14</v>
      </c>
      <c r="I4235" s="3">
        <v>14</v>
      </c>
      <c r="J4235" s="3">
        <v>3</v>
      </c>
      <c r="K4235" s="3">
        <v>0</v>
      </c>
      <c r="L4235" s="3">
        <v>0</v>
      </c>
      <c r="M4235" s="3">
        <v>28</v>
      </c>
      <c r="N4235" s="26">
        <v>3</v>
      </c>
    </row>
    <row r="4236" spans="3:14" ht="25.2" x14ac:dyDescent="0.25">
      <c r="C4236" s="112"/>
      <c r="D4236" s="109"/>
      <c r="E4236" s="9" t="s">
        <v>45</v>
      </c>
      <c r="F4236" s="12"/>
      <c r="G4236" s="13">
        <v>23</v>
      </c>
      <c r="H4236" s="24">
        <v>10</v>
      </c>
      <c r="I4236" s="3">
        <v>12</v>
      </c>
      <c r="J4236" s="3">
        <v>1</v>
      </c>
      <c r="K4236" s="3">
        <v>0</v>
      </c>
      <c r="L4236" s="3">
        <v>0</v>
      </c>
      <c r="M4236" s="3">
        <v>22</v>
      </c>
      <c r="N4236" s="26">
        <v>1</v>
      </c>
    </row>
    <row r="4237" spans="3:14" x14ac:dyDescent="0.25">
      <c r="C4237" s="112"/>
      <c r="D4237" s="109"/>
      <c r="E4237" s="9" t="s">
        <v>38</v>
      </c>
      <c r="F4237" s="12"/>
      <c r="G4237" s="13">
        <v>14</v>
      </c>
      <c r="H4237" s="24">
        <v>9</v>
      </c>
      <c r="I4237" s="3">
        <v>4</v>
      </c>
      <c r="J4237" s="3">
        <v>1</v>
      </c>
      <c r="K4237" s="3">
        <v>0</v>
      </c>
      <c r="L4237" s="3">
        <v>0</v>
      </c>
      <c r="M4237" s="3">
        <v>13</v>
      </c>
      <c r="N4237" s="26">
        <v>1</v>
      </c>
    </row>
    <row r="4238" spans="3:14" x14ac:dyDescent="0.25">
      <c r="C4238" s="108" t="s">
        <v>46</v>
      </c>
      <c r="D4238" s="106" t="s">
        <v>21</v>
      </c>
      <c r="E4238" s="10" t="s">
        <v>47</v>
      </c>
      <c r="F4238" s="11"/>
      <c r="G4238" s="14">
        <v>815</v>
      </c>
      <c r="H4238" s="25">
        <v>520</v>
      </c>
      <c r="I4238" s="4">
        <v>245</v>
      </c>
      <c r="J4238" s="4">
        <v>38</v>
      </c>
      <c r="K4238" s="4">
        <v>10</v>
      </c>
      <c r="L4238" s="4">
        <v>2</v>
      </c>
      <c r="M4238" s="4">
        <v>765</v>
      </c>
      <c r="N4238" s="27">
        <v>48</v>
      </c>
    </row>
    <row r="4239" spans="3:14" ht="25.2" x14ac:dyDescent="0.25">
      <c r="C4239" s="112"/>
      <c r="D4239" s="107"/>
      <c r="E4239" s="9" t="s">
        <v>48</v>
      </c>
      <c r="F4239" s="12"/>
      <c r="G4239" s="8">
        <v>86</v>
      </c>
      <c r="H4239" s="16">
        <v>48</v>
      </c>
      <c r="I4239" s="1">
        <v>32</v>
      </c>
      <c r="J4239" s="1">
        <v>3</v>
      </c>
      <c r="K4239" s="1">
        <v>2</v>
      </c>
      <c r="L4239" s="1">
        <v>1</v>
      </c>
      <c r="M4239" s="1">
        <v>80</v>
      </c>
      <c r="N4239" s="18">
        <v>5</v>
      </c>
    </row>
    <row r="4240" spans="3:14" x14ac:dyDescent="0.25">
      <c r="C4240" s="112"/>
      <c r="D4240" s="107"/>
      <c r="E4240" s="9" t="s">
        <v>49</v>
      </c>
      <c r="F4240" s="12"/>
      <c r="G4240" s="13">
        <v>46</v>
      </c>
      <c r="H4240" s="24">
        <v>21</v>
      </c>
      <c r="I4240" s="3">
        <v>18</v>
      </c>
      <c r="J4240" s="3">
        <v>5</v>
      </c>
      <c r="K4240" s="3">
        <v>2</v>
      </c>
      <c r="L4240" s="3">
        <v>0</v>
      </c>
      <c r="M4240" s="3">
        <v>39</v>
      </c>
      <c r="N4240" s="26">
        <v>7</v>
      </c>
    </row>
    <row r="4241" spans="3:14" ht="25.2" x14ac:dyDescent="0.25">
      <c r="C4241" s="112"/>
      <c r="D4241" s="107"/>
      <c r="E4241" s="9" t="s">
        <v>50</v>
      </c>
      <c r="F4241" s="12"/>
      <c r="G4241" s="8">
        <v>95</v>
      </c>
      <c r="H4241" s="16">
        <v>43</v>
      </c>
      <c r="I4241" s="1">
        <v>41</v>
      </c>
      <c r="J4241" s="1">
        <v>6</v>
      </c>
      <c r="K4241" s="1">
        <v>5</v>
      </c>
      <c r="L4241" s="1">
        <v>0</v>
      </c>
      <c r="M4241" s="1">
        <v>84</v>
      </c>
      <c r="N4241" s="18">
        <v>11</v>
      </c>
    </row>
    <row r="4242" spans="3:14" ht="25.2" x14ac:dyDescent="0.25">
      <c r="C4242" s="112"/>
      <c r="D4242" s="107"/>
      <c r="E4242" s="9" t="s">
        <v>51</v>
      </c>
      <c r="F4242" s="12"/>
      <c r="G4242" s="13">
        <v>30</v>
      </c>
      <c r="H4242" s="24">
        <v>16</v>
      </c>
      <c r="I4242" s="3">
        <v>11</v>
      </c>
      <c r="J4242" s="3">
        <v>3</v>
      </c>
      <c r="K4242" s="3">
        <v>0</v>
      </c>
      <c r="L4242" s="3">
        <v>0</v>
      </c>
      <c r="M4242" s="3">
        <v>27</v>
      </c>
      <c r="N4242" s="26">
        <v>3</v>
      </c>
    </row>
    <row r="4243" spans="3:14" x14ac:dyDescent="0.25">
      <c r="C4243" s="112"/>
      <c r="D4243" s="107"/>
      <c r="E4243" s="9" t="s">
        <v>52</v>
      </c>
      <c r="F4243" s="12"/>
      <c r="G4243" s="13">
        <v>8</v>
      </c>
      <c r="H4243" s="24">
        <v>4</v>
      </c>
      <c r="I4243" s="3">
        <v>3</v>
      </c>
      <c r="J4243" s="3">
        <v>1</v>
      </c>
      <c r="K4243" s="3">
        <v>0</v>
      </c>
      <c r="L4243" s="3">
        <v>0</v>
      </c>
      <c r="M4243" s="3">
        <v>7</v>
      </c>
      <c r="N4243" s="26">
        <v>1</v>
      </c>
    </row>
    <row r="4244" spans="3:14" x14ac:dyDescent="0.25">
      <c r="C4244" s="112"/>
      <c r="D4244" s="107"/>
      <c r="E4244" s="9" t="s">
        <v>53</v>
      </c>
      <c r="F4244" s="12"/>
      <c r="G4244" s="13">
        <v>23</v>
      </c>
      <c r="H4244" s="24">
        <v>14</v>
      </c>
      <c r="I4244" s="3">
        <v>6</v>
      </c>
      <c r="J4244" s="3">
        <v>3</v>
      </c>
      <c r="K4244" s="3">
        <v>0</v>
      </c>
      <c r="L4244" s="3">
        <v>0</v>
      </c>
      <c r="M4244" s="3">
        <v>20</v>
      </c>
      <c r="N4244" s="26">
        <v>3</v>
      </c>
    </row>
    <row r="4245" spans="3:14" x14ac:dyDescent="0.25">
      <c r="C4245" s="112"/>
      <c r="D4245" s="107"/>
      <c r="E4245" s="9" t="s">
        <v>38</v>
      </c>
      <c r="F4245" s="12"/>
      <c r="G4245" s="13">
        <v>1</v>
      </c>
      <c r="H4245" s="24">
        <v>1</v>
      </c>
      <c r="I4245" s="3">
        <v>0</v>
      </c>
      <c r="J4245" s="3">
        <v>0</v>
      </c>
      <c r="K4245" s="3">
        <v>0</v>
      </c>
      <c r="L4245" s="3">
        <v>0</v>
      </c>
      <c r="M4245" s="3">
        <v>1</v>
      </c>
      <c r="N4245" s="26">
        <v>0</v>
      </c>
    </row>
    <row r="4246" spans="3:14" x14ac:dyDescent="0.25">
      <c r="C4246" s="112"/>
      <c r="D4246" s="107"/>
      <c r="E4246" s="9" t="s">
        <v>54</v>
      </c>
      <c r="F4246" s="12"/>
      <c r="G4246" s="8">
        <v>901</v>
      </c>
      <c r="H4246" s="16">
        <v>568</v>
      </c>
      <c r="I4246" s="1">
        <v>277</v>
      </c>
      <c r="J4246" s="1">
        <v>41</v>
      </c>
      <c r="K4246" s="1">
        <v>12</v>
      </c>
      <c r="L4246" s="1">
        <v>3</v>
      </c>
      <c r="M4246" s="1">
        <v>845</v>
      </c>
      <c r="N4246" s="18">
        <v>53</v>
      </c>
    </row>
    <row r="4247" spans="3:14" x14ac:dyDescent="0.25">
      <c r="C4247" s="112"/>
      <c r="D4247" s="107"/>
      <c r="E4247" s="9" t="s">
        <v>55</v>
      </c>
      <c r="F4247" s="12"/>
      <c r="G4247" s="8">
        <v>171</v>
      </c>
      <c r="H4247" s="16">
        <v>80</v>
      </c>
      <c r="I4247" s="1">
        <v>70</v>
      </c>
      <c r="J4247" s="1">
        <v>14</v>
      </c>
      <c r="K4247" s="1">
        <v>7</v>
      </c>
      <c r="L4247" s="1">
        <v>0</v>
      </c>
      <c r="M4247" s="1">
        <v>150</v>
      </c>
      <c r="N4247" s="18">
        <v>21</v>
      </c>
    </row>
    <row r="4248" spans="3:14" x14ac:dyDescent="0.25">
      <c r="C4248" s="108" t="s">
        <v>56</v>
      </c>
      <c r="D4248" s="106" t="s">
        <v>21</v>
      </c>
      <c r="E4248" s="10" t="s">
        <v>57</v>
      </c>
      <c r="F4248" s="11"/>
      <c r="G4248" s="14">
        <v>465</v>
      </c>
      <c r="H4248" s="25">
        <v>273</v>
      </c>
      <c r="I4248" s="4">
        <v>163</v>
      </c>
      <c r="J4248" s="4">
        <v>19</v>
      </c>
      <c r="K4248" s="4">
        <v>8</v>
      </c>
      <c r="L4248" s="4">
        <v>2</v>
      </c>
      <c r="M4248" s="4">
        <v>436</v>
      </c>
      <c r="N4248" s="27">
        <v>27</v>
      </c>
    </row>
    <row r="4249" spans="3:14" x14ac:dyDescent="0.25">
      <c r="C4249" s="112"/>
      <c r="D4249" s="107"/>
      <c r="E4249" s="9" t="s">
        <v>58</v>
      </c>
      <c r="F4249" s="12"/>
      <c r="G4249" s="8">
        <v>396</v>
      </c>
      <c r="H4249" s="16">
        <v>241</v>
      </c>
      <c r="I4249" s="1">
        <v>119</v>
      </c>
      <c r="J4249" s="1">
        <v>28</v>
      </c>
      <c r="K4249" s="1">
        <v>8</v>
      </c>
      <c r="L4249" s="1">
        <v>0</v>
      </c>
      <c r="M4249" s="1">
        <v>360</v>
      </c>
      <c r="N4249" s="18">
        <v>36</v>
      </c>
    </row>
    <row r="4250" spans="3:14" x14ac:dyDescent="0.25">
      <c r="C4250" s="112"/>
      <c r="D4250" s="107"/>
      <c r="E4250" s="9" t="s">
        <v>59</v>
      </c>
      <c r="F4250" s="12"/>
      <c r="G4250" s="8">
        <v>90</v>
      </c>
      <c r="H4250" s="16">
        <v>52</v>
      </c>
      <c r="I4250" s="1">
        <v>33</v>
      </c>
      <c r="J4250" s="1">
        <v>2</v>
      </c>
      <c r="K4250" s="1">
        <v>3</v>
      </c>
      <c r="L4250" s="1">
        <v>0</v>
      </c>
      <c r="M4250" s="1">
        <v>85</v>
      </c>
      <c r="N4250" s="18">
        <v>5</v>
      </c>
    </row>
    <row r="4251" spans="3:14" x14ac:dyDescent="0.25">
      <c r="C4251" s="112"/>
      <c r="D4251" s="107"/>
      <c r="E4251" s="9" t="s">
        <v>60</v>
      </c>
      <c r="F4251" s="12"/>
      <c r="G4251" s="8">
        <v>153</v>
      </c>
      <c r="H4251" s="16">
        <v>101</v>
      </c>
      <c r="I4251" s="1">
        <v>41</v>
      </c>
      <c r="J4251" s="1">
        <v>10</v>
      </c>
      <c r="K4251" s="1">
        <v>0</v>
      </c>
      <c r="L4251" s="1">
        <v>1</v>
      </c>
      <c r="M4251" s="1">
        <v>142</v>
      </c>
      <c r="N4251" s="18">
        <v>10</v>
      </c>
    </row>
    <row r="4252" spans="3:14" x14ac:dyDescent="0.25">
      <c r="C4252" s="108" t="s">
        <v>61</v>
      </c>
      <c r="D4252" s="106" t="s">
        <v>21</v>
      </c>
      <c r="E4252" s="10" t="s">
        <v>62</v>
      </c>
      <c r="F4252" s="11"/>
      <c r="G4252" s="14">
        <v>205</v>
      </c>
      <c r="H4252" s="25">
        <v>116</v>
      </c>
      <c r="I4252" s="4">
        <v>73</v>
      </c>
      <c r="J4252" s="4">
        <v>9</v>
      </c>
      <c r="K4252" s="4">
        <v>7</v>
      </c>
      <c r="L4252" s="4">
        <v>0</v>
      </c>
      <c r="M4252" s="4">
        <v>189</v>
      </c>
      <c r="N4252" s="27">
        <v>16</v>
      </c>
    </row>
    <row r="4253" spans="3:14" x14ac:dyDescent="0.25">
      <c r="C4253" s="109"/>
      <c r="D4253" s="107"/>
      <c r="E4253" s="9" t="s">
        <v>63</v>
      </c>
      <c r="F4253" s="12"/>
      <c r="G4253" s="8">
        <v>256</v>
      </c>
      <c r="H4253" s="16">
        <v>165</v>
      </c>
      <c r="I4253" s="1">
        <v>77</v>
      </c>
      <c r="J4253" s="1">
        <v>13</v>
      </c>
      <c r="K4253" s="1">
        <v>1</v>
      </c>
      <c r="L4253" s="1">
        <v>0</v>
      </c>
      <c r="M4253" s="1">
        <v>242</v>
      </c>
      <c r="N4253" s="18">
        <v>14</v>
      </c>
    </row>
    <row r="4254" spans="3:14" x14ac:dyDescent="0.25">
      <c r="C4254" s="109"/>
      <c r="D4254" s="107"/>
      <c r="E4254" s="9" t="s">
        <v>64</v>
      </c>
      <c r="F4254" s="12"/>
      <c r="G4254" s="8">
        <v>404</v>
      </c>
      <c r="H4254" s="16">
        <v>248</v>
      </c>
      <c r="I4254" s="1">
        <v>129</v>
      </c>
      <c r="J4254" s="1">
        <v>21</v>
      </c>
      <c r="K4254" s="1">
        <v>5</v>
      </c>
      <c r="L4254" s="1">
        <v>1</v>
      </c>
      <c r="M4254" s="1">
        <v>377</v>
      </c>
      <c r="N4254" s="18">
        <v>26</v>
      </c>
    </row>
    <row r="4255" spans="3:14" x14ac:dyDescent="0.25">
      <c r="C4255" s="113"/>
      <c r="D4255" s="110"/>
      <c r="E4255" s="56" t="s">
        <v>65</v>
      </c>
      <c r="F4255" s="48"/>
      <c r="G4255" s="61">
        <v>239</v>
      </c>
      <c r="H4255" s="65">
        <v>138</v>
      </c>
      <c r="I4255" s="35">
        <v>77</v>
      </c>
      <c r="J4255" s="35">
        <v>16</v>
      </c>
      <c r="K4255" s="35">
        <v>6</v>
      </c>
      <c r="L4255" s="35">
        <v>2</v>
      </c>
      <c r="M4255" s="35">
        <v>215</v>
      </c>
      <c r="N4255" s="66">
        <v>22</v>
      </c>
    </row>
    <row r="4257" spans="2:23" x14ac:dyDescent="0.25">
      <c r="B4257" s="54" t="str">
        <f xml:space="preserve"> HYPERLINK("#'目次'!B57", "[51]")</f>
        <v>[51]</v>
      </c>
      <c r="C4257" s="42" t="s">
        <v>632</v>
      </c>
    </row>
    <row r="4260" spans="2:23" x14ac:dyDescent="0.25">
      <c r="C4260" s="42" t="s">
        <v>14</v>
      </c>
    </row>
    <row r="4261" spans="2:23" ht="75.599999999999994" x14ac:dyDescent="0.25">
      <c r="C4261" s="102"/>
      <c r="D4261" s="103"/>
      <c r="E4261" s="103"/>
      <c r="F4261" s="103"/>
      <c r="G4261" s="53" t="s">
        <v>15</v>
      </c>
      <c r="H4261" s="50" t="s">
        <v>633</v>
      </c>
      <c r="I4261" s="21" t="s">
        <v>634</v>
      </c>
      <c r="J4261" s="21" t="s">
        <v>635</v>
      </c>
      <c r="K4261" s="21" t="s">
        <v>636</v>
      </c>
      <c r="L4261" s="21" t="s">
        <v>637</v>
      </c>
      <c r="M4261" s="21" t="s">
        <v>638</v>
      </c>
      <c r="N4261" s="21" t="s">
        <v>639</v>
      </c>
      <c r="O4261" s="21" t="s">
        <v>640</v>
      </c>
      <c r="P4261" s="21" t="s">
        <v>641</v>
      </c>
      <c r="Q4261" s="21" t="s">
        <v>642</v>
      </c>
      <c r="R4261" s="21" t="s">
        <v>643</v>
      </c>
      <c r="S4261" s="21" t="s">
        <v>644</v>
      </c>
      <c r="T4261" s="21" t="s">
        <v>645</v>
      </c>
      <c r="U4261" s="21" t="s">
        <v>646</v>
      </c>
      <c r="V4261" s="21" t="s">
        <v>53</v>
      </c>
      <c r="W4261" s="57" t="s">
        <v>38</v>
      </c>
    </row>
    <row r="4262" spans="2:23" x14ac:dyDescent="0.25">
      <c r="C4262" s="104"/>
      <c r="D4262" s="105"/>
      <c r="E4262" s="105"/>
      <c r="F4262" s="105"/>
      <c r="G4262" s="47"/>
      <c r="H4262" s="60"/>
      <c r="I4262" s="22"/>
      <c r="J4262" s="22"/>
      <c r="K4262" s="22"/>
      <c r="L4262" s="22"/>
      <c r="M4262" s="22"/>
      <c r="N4262" s="22"/>
      <c r="O4262" s="22"/>
      <c r="P4262" s="22"/>
      <c r="Q4262" s="22"/>
      <c r="R4262" s="22"/>
      <c r="S4262" s="22"/>
      <c r="T4262" s="22"/>
      <c r="U4262" s="22"/>
      <c r="V4262" s="22"/>
      <c r="W4262" s="55"/>
    </row>
    <row r="4263" spans="2:23" x14ac:dyDescent="0.25">
      <c r="C4263" s="52"/>
      <c r="D4263" s="49"/>
      <c r="E4263" s="46" t="s">
        <v>15</v>
      </c>
      <c r="F4263" s="51"/>
      <c r="G4263" s="59">
        <v>1104</v>
      </c>
      <c r="H4263" s="31">
        <v>817</v>
      </c>
      <c r="I4263" s="31">
        <v>952</v>
      </c>
      <c r="J4263" s="31">
        <v>779</v>
      </c>
      <c r="K4263" s="31">
        <v>908</v>
      </c>
      <c r="L4263" s="31">
        <v>842</v>
      </c>
      <c r="M4263" s="31">
        <v>687</v>
      </c>
      <c r="N4263" s="31">
        <v>613</v>
      </c>
      <c r="O4263" s="31">
        <v>756</v>
      </c>
      <c r="P4263" s="31">
        <v>616</v>
      </c>
      <c r="Q4263" s="31">
        <v>711</v>
      </c>
      <c r="R4263" s="31">
        <v>630</v>
      </c>
      <c r="S4263" s="31">
        <v>616</v>
      </c>
      <c r="T4263" s="31">
        <v>645</v>
      </c>
      <c r="U4263" s="31">
        <v>669</v>
      </c>
      <c r="V4263" s="31">
        <v>44</v>
      </c>
      <c r="W4263" s="67">
        <v>14</v>
      </c>
    </row>
    <row r="4264" spans="2:23" x14ac:dyDescent="0.25">
      <c r="C4264" s="111" t="s">
        <v>20</v>
      </c>
      <c r="D4264" s="106" t="s">
        <v>21</v>
      </c>
      <c r="E4264" s="10" t="s">
        <v>22</v>
      </c>
      <c r="F4264" s="11"/>
      <c r="G4264" s="14">
        <v>543</v>
      </c>
      <c r="H4264" s="25">
        <v>397</v>
      </c>
      <c r="I4264" s="4">
        <v>466</v>
      </c>
      <c r="J4264" s="4">
        <v>395</v>
      </c>
      <c r="K4264" s="4">
        <v>442</v>
      </c>
      <c r="L4264" s="4">
        <v>401</v>
      </c>
      <c r="M4264" s="4">
        <v>329</v>
      </c>
      <c r="N4264" s="4">
        <v>289</v>
      </c>
      <c r="O4264" s="4">
        <v>342</v>
      </c>
      <c r="P4264" s="4">
        <v>279</v>
      </c>
      <c r="Q4264" s="4">
        <v>338</v>
      </c>
      <c r="R4264" s="4">
        <v>282</v>
      </c>
      <c r="S4264" s="4">
        <v>265</v>
      </c>
      <c r="T4264" s="4">
        <v>294</v>
      </c>
      <c r="U4264" s="4">
        <v>308</v>
      </c>
      <c r="V4264" s="4">
        <v>18</v>
      </c>
      <c r="W4264" s="27">
        <v>9</v>
      </c>
    </row>
    <row r="4265" spans="2:23" x14ac:dyDescent="0.25">
      <c r="C4265" s="112"/>
      <c r="D4265" s="107"/>
      <c r="E4265" s="9" t="s">
        <v>23</v>
      </c>
      <c r="F4265" s="12"/>
      <c r="G4265" s="8">
        <v>561</v>
      </c>
      <c r="H4265" s="16">
        <v>420</v>
      </c>
      <c r="I4265" s="1">
        <v>486</v>
      </c>
      <c r="J4265" s="1">
        <v>384</v>
      </c>
      <c r="K4265" s="1">
        <v>466</v>
      </c>
      <c r="L4265" s="1">
        <v>441</v>
      </c>
      <c r="M4265" s="1">
        <v>358</v>
      </c>
      <c r="N4265" s="1">
        <v>324</v>
      </c>
      <c r="O4265" s="1">
        <v>414</v>
      </c>
      <c r="P4265" s="1">
        <v>337</v>
      </c>
      <c r="Q4265" s="1">
        <v>373</v>
      </c>
      <c r="R4265" s="1">
        <v>348</v>
      </c>
      <c r="S4265" s="1">
        <v>351</v>
      </c>
      <c r="T4265" s="1">
        <v>351</v>
      </c>
      <c r="U4265" s="1">
        <v>361</v>
      </c>
      <c r="V4265" s="1">
        <v>26</v>
      </c>
      <c r="W4265" s="18">
        <v>5</v>
      </c>
    </row>
    <row r="4266" spans="2:23" x14ac:dyDescent="0.25">
      <c r="C4266" s="108" t="s">
        <v>24</v>
      </c>
      <c r="D4266" s="108" t="s">
        <v>25</v>
      </c>
      <c r="E4266" s="10" t="s">
        <v>26</v>
      </c>
      <c r="F4266" s="11"/>
      <c r="G4266" s="14">
        <v>261</v>
      </c>
      <c r="H4266" s="25">
        <v>207</v>
      </c>
      <c r="I4266" s="4">
        <v>216</v>
      </c>
      <c r="J4266" s="4">
        <v>174</v>
      </c>
      <c r="K4266" s="4">
        <v>204</v>
      </c>
      <c r="L4266" s="4">
        <v>193</v>
      </c>
      <c r="M4266" s="4">
        <v>161</v>
      </c>
      <c r="N4266" s="4">
        <v>140</v>
      </c>
      <c r="O4266" s="4">
        <v>175</v>
      </c>
      <c r="P4266" s="4">
        <v>137</v>
      </c>
      <c r="Q4266" s="4">
        <v>152</v>
      </c>
      <c r="R4266" s="4">
        <v>134</v>
      </c>
      <c r="S4266" s="4">
        <v>134</v>
      </c>
      <c r="T4266" s="4">
        <v>145</v>
      </c>
      <c r="U4266" s="4">
        <v>139</v>
      </c>
      <c r="V4266" s="4">
        <v>11</v>
      </c>
      <c r="W4266" s="27">
        <v>6</v>
      </c>
    </row>
    <row r="4267" spans="2:23" x14ac:dyDescent="0.25">
      <c r="C4267" s="112"/>
      <c r="D4267" s="109"/>
      <c r="E4267" s="9" t="s">
        <v>27</v>
      </c>
      <c r="F4267" s="12"/>
      <c r="G4267" s="8">
        <v>267</v>
      </c>
      <c r="H4267" s="16">
        <v>197</v>
      </c>
      <c r="I4267" s="1">
        <v>233</v>
      </c>
      <c r="J4267" s="1">
        <v>190</v>
      </c>
      <c r="K4267" s="1">
        <v>226</v>
      </c>
      <c r="L4267" s="1">
        <v>205</v>
      </c>
      <c r="M4267" s="1">
        <v>158</v>
      </c>
      <c r="N4267" s="1">
        <v>147</v>
      </c>
      <c r="O4267" s="1">
        <v>181</v>
      </c>
      <c r="P4267" s="1">
        <v>138</v>
      </c>
      <c r="Q4267" s="1">
        <v>161</v>
      </c>
      <c r="R4267" s="1">
        <v>142</v>
      </c>
      <c r="S4267" s="1">
        <v>144</v>
      </c>
      <c r="T4267" s="1">
        <v>147</v>
      </c>
      <c r="U4267" s="1">
        <v>155</v>
      </c>
      <c r="V4267" s="1">
        <v>6</v>
      </c>
      <c r="W4267" s="18">
        <v>5</v>
      </c>
    </row>
    <row r="4268" spans="2:23" x14ac:dyDescent="0.25">
      <c r="C4268" s="112"/>
      <c r="D4268" s="109"/>
      <c r="E4268" s="9" t="s">
        <v>28</v>
      </c>
      <c r="F4268" s="12"/>
      <c r="G4268" s="8">
        <v>261</v>
      </c>
      <c r="H4268" s="16">
        <v>196</v>
      </c>
      <c r="I4268" s="1">
        <v>228</v>
      </c>
      <c r="J4268" s="1">
        <v>189</v>
      </c>
      <c r="K4268" s="1">
        <v>214</v>
      </c>
      <c r="L4268" s="1">
        <v>200</v>
      </c>
      <c r="M4268" s="1">
        <v>174</v>
      </c>
      <c r="N4268" s="1">
        <v>159</v>
      </c>
      <c r="O4268" s="1">
        <v>191</v>
      </c>
      <c r="P4268" s="1">
        <v>163</v>
      </c>
      <c r="Q4268" s="1">
        <v>182</v>
      </c>
      <c r="R4268" s="1">
        <v>161</v>
      </c>
      <c r="S4268" s="1">
        <v>156</v>
      </c>
      <c r="T4268" s="1">
        <v>161</v>
      </c>
      <c r="U4268" s="1">
        <v>172</v>
      </c>
      <c r="V4268" s="1">
        <v>15</v>
      </c>
      <c r="W4268" s="18">
        <v>2</v>
      </c>
    </row>
    <row r="4269" spans="2:23" x14ac:dyDescent="0.25">
      <c r="C4269" s="112"/>
      <c r="D4269" s="109"/>
      <c r="E4269" s="9" t="s">
        <v>29</v>
      </c>
      <c r="F4269" s="12"/>
      <c r="G4269" s="8">
        <v>195</v>
      </c>
      <c r="H4269" s="16">
        <v>141</v>
      </c>
      <c r="I4269" s="1">
        <v>176</v>
      </c>
      <c r="J4269" s="1">
        <v>141</v>
      </c>
      <c r="K4269" s="1">
        <v>170</v>
      </c>
      <c r="L4269" s="1">
        <v>154</v>
      </c>
      <c r="M4269" s="1">
        <v>118</v>
      </c>
      <c r="N4269" s="1">
        <v>108</v>
      </c>
      <c r="O4269" s="1">
        <v>131</v>
      </c>
      <c r="P4269" s="1">
        <v>113</v>
      </c>
      <c r="Q4269" s="1">
        <v>134</v>
      </c>
      <c r="R4269" s="1">
        <v>117</v>
      </c>
      <c r="S4269" s="1">
        <v>114</v>
      </c>
      <c r="T4269" s="1">
        <v>116</v>
      </c>
      <c r="U4269" s="1">
        <v>131</v>
      </c>
      <c r="V4269" s="1">
        <v>3</v>
      </c>
      <c r="W4269" s="18">
        <v>0</v>
      </c>
    </row>
    <row r="4270" spans="2:23" x14ac:dyDescent="0.25">
      <c r="C4270" s="112"/>
      <c r="D4270" s="109"/>
      <c r="E4270" s="9" t="s">
        <v>30</v>
      </c>
      <c r="F4270" s="12"/>
      <c r="G4270" s="8">
        <v>120</v>
      </c>
      <c r="H4270" s="16">
        <v>76</v>
      </c>
      <c r="I4270" s="1">
        <v>99</v>
      </c>
      <c r="J4270" s="1">
        <v>85</v>
      </c>
      <c r="K4270" s="1">
        <v>94</v>
      </c>
      <c r="L4270" s="1">
        <v>90</v>
      </c>
      <c r="M4270" s="1">
        <v>76</v>
      </c>
      <c r="N4270" s="1">
        <v>59</v>
      </c>
      <c r="O4270" s="1">
        <v>78</v>
      </c>
      <c r="P4270" s="1">
        <v>65</v>
      </c>
      <c r="Q4270" s="1">
        <v>82</v>
      </c>
      <c r="R4270" s="1">
        <v>76</v>
      </c>
      <c r="S4270" s="1">
        <v>68</v>
      </c>
      <c r="T4270" s="1">
        <v>76</v>
      </c>
      <c r="U4270" s="1">
        <v>72</v>
      </c>
      <c r="V4270" s="1">
        <v>9</v>
      </c>
      <c r="W4270" s="18">
        <v>1</v>
      </c>
    </row>
    <row r="4271" spans="2:23" x14ac:dyDescent="0.25">
      <c r="C4271" s="112"/>
      <c r="D4271" s="109"/>
      <c r="E4271" s="9" t="s">
        <v>31</v>
      </c>
      <c r="F4271" s="12"/>
      <c r="G4271" s="8">
        <v>843</v>
      </c>
      <c r="H4271" s="16">
        <v>610</v>
      </c>
      <c r="I4271" s="1">
        <v>736</v>
      </c>
      <c r="J4271" s="1">
        <v>605</v>
      </c>
      <c r="K4271" s="1">
        <v>704</v>
      </c>
      <c r="L4271" s="1">
        <v>649</v>
      </c>
      <c r="M4271" s="1">
        <v>526</v>
      </c>
      <c r="N4271" s="1">
        <v>473</v>
      </c>
      <c r="O4271" s="1">
        <v>581</v>
      </c>
      <c r="P4271" s="1">
        <v>479</v>
      </c>
      <c r="Q4271" s="1">
        <v>559</v>
      </c>
      <c r="R4271" s="1">
        <v>496</v>
      </c>
      <c r="S4271" s="1">
        <v>482</v>
      </c>
      <c r="T4271" s="1">
        <v>500</v>
      </c>
      <c r="U4271" s="1">
        <v>530</v>
      </c>
      <c r="V4271" s="1">
        <v>33</v>
      </c>
      <c r="W4271" s="18">
        <v>8</v>
      </c>
    </row>
    <row r="4272" spans="2:23" x14ac:dyDescent="0.25">
      <c r="C4272" s="112"/>
      <c r="D4272" s="109"/>
      <c r="E4272" s="9" t="s">
        <v>32</v>
      </c>
      <c r="F4272" s="12"/>
      <c r="G4272" s="8">
        <v>315</v>
      </c>
      <c r="H4272" s="16">
        <v>217</v>
      </c>
      <c r="I4272" s="1">
        <v>275</v>
      </c>
      <c r="J4272" s="1">
        <v>226</v>
      </c>
      <c r="K4272" s="1">
        <v>264</v>
      </c>
      <c r="L4272" s="1">
        <v>244</v>
      </c>
      <c r="M4272" s="1">
        <v>194</v>
      </c>
      <c r="N4272" s="1">
        <v>167</v>
      </c>
      <c r="O4272" s="1">
        <v>209</v>
      </c>
      <c r="P4272" s="1">
        <v>178</v>
      </c>
      <c r="Q4272" s="1">
        <v>216</v>
      </c>
      <c r="R4272" s="1">
        <v>193</v>
      </c>
      <c r="S4272" s="1">
        <v>182</v>
      </c>
      <c r="T4272" s="1">
        <v>192</v>
      </c>
      <c r="U4272" s="1">
        <v>203</v>
      </c>
      <c r="V4272" s="1">
        <v>12</v>
      </c>
      <c r="W4272" s="18">
        <v>1</v>
      </c>
    </row>
    <row r="4273" spans="3:23" x14ac:dyDescent="0.25">
      <c r="C4273" s="112"/>
      <c r="D4273" s="108" t="s">
        <v>22</v>
      </c>
      <c r="E4273" s="10" t="s">
        <v>26</v>
      </c>
      <c r="F4273" s="11"/>
      <c r="G4273" s="14">
        <v>120</v>
      </c>
      <c r="H4273" s="25">
        <v>98</v>
      </c>
      <c r="I4273" s="4">
        <v>104</v>
      </c>
      <c r="J4273" s="4">
        <v>95</v>
      </c>
      <c r="K4273" s="4">
        <v>98</v>
      </c>
      <c r="L4273" s="4">
        <v>96</v>
      </c>
      <c r="M4273" s="4">
        <v>79</v>
      </c>
      <c r="N4273" s="4">
        <v>69</v>
      </c>
      <c r="O4273" s="4">
        <v>74</v>
      </c>
      <c r="P4273" s="4">
        <v>64</v>
      </c>
      <c r="Q4273" s="4">
        <v>78</v>
      </c>
      <c r="R4273" s="4">
        <v>54</v>
      </c>
      <c r="S4273" s="4">
        <v>60</v>
      </c>
      <c r="T4273" s="4">
        <v>69</v>
      </c>
      <c r="U4273" s="4">
        <v>66</v>
      </c>
      <c r="V4273" s="4">
        <v>3</v>
      </c>
      <c r="W4273" s="27">
        <v>2</v>
      </c>
    </row>
    <row r="4274" spans="3:23" x14ac:dyDescent="0.25">
      <c r="C4274" s="112"/>
      <c r="D4274" s="109"/>
      <c r="E4274" s="9" t="s">
        <v>27</v>
      </c>
      <c r="F4274" s="12"/>
      <c r="G4274" s="8">
        <v>159</v>
      </c>
      <c r="H4274" s="16">
        <v>109</v>
      </c>
      <c r="I4274" s="1">
        <v>129</v>
      </c>
      <c r="J4274" s="1">
        <v>106</v>
      </c>
      <c r="K4274" s="1">
        <v>129</v>
      </c>
      <c r="L4274" s="1">
        <v>111</v>
      </c>
      <c r="M4274" s="1">
        <v>84</v>
      </c>
      <c r="N4274" s="1">
        <v>79</v>
      </c>
      <c r="O4274" s="1">
        <v>95</v>
      </c>
      <c r="P4274" s="1">
        <v>70</v>
      </c>
      <c r="Q4274" s="1">
        <v>85</v>
      </c>
      <c r="R4274" s="1">
        <v>77</v>
      </c>
      <c r="S4274" s="1">
        <v>70</v>
      </c>
      <c r="T4274" s="1">
        <v>76</v>
      </c>
      <c r="U4274" s="1">
        <v>83</v>
      </c>
      <c r="V4274" s="1">
        <v>5</v>
      </c>
      <c r="W4274" s="18">
        <v>4</v>
      </c>
    </row>
    <row r="4275" spans="3:23" x14ac:dyDescent="0.25">
      <c r="C4275" s="112"/>
      <c r="D4275" s="109"/>
      <c r="E4275" s="9" t="s">
        <v>28</v>
      </c>
      <c r="F4275" s="12"/>
      <c r="G4275" s="8">
        <v>113</v>
      </c>
      <c r="H4275" s="16">
        <v>82</v>
      </c>
      <c r="I4275" s="1">
        <v>99</v>
      </c>
      <c r="J4275" s="1">
        <v>81</v>
      </c>
      <c r="K4275" s="1">
        <v>90</v>
      </c>
      <c r="L4275" s="1">
        <v>83</v>
      </c>
      <c r="M4275" s="1">
        <v>76</v>
      </c>
      <c r="N4275" s="1">
        <v>62</v>
      </c>
      <c r="O4275" s="1">
        <v>75</v>
      </c>
      <c r="P4275" s="1">
        <v>66</v>
      </c>
      <c r="Q4275" s="1">
        <v>77</v>
      </c>
      <c r="R4275" s="1">
        <v>64</v>
      </c>
      <c r="S4275" s="1">
        <v>57</v>
      </c>
      <c r="T4275" s="1">
        <v>62</v>
      </c>
      <c r="U4275" s="1">
        <v>68</v>
      </c>
      <c r="V4275" s="1">
        <v>4</v>
      </c>
      <c r="W4275" s="18">
        <v>2</v>
      </c>
    </row>
    <row r="4276" spans="3:23" x14ac:dyDescent="0.25">
      <c r="C4276" s="112"/>
      <c r="D4276" s="109"/>
      <c r="E4276" s="9" t="s">
        <v>29</v>
      </c>
      <c r="F4276" s="12"/>
      <c r="G4276" s="8">
        <v>94</v>
      </c>
      <c r="H4276" s="16">
        <v>70</v>
      </c>
      <c r="I4276" s="1">
        <v>86</v>
      </c>
      <c r="J4276" s="1">
        <v>71</v>
      </c>
      <c r="K4276" s="1">
        <v>82</v>
      </c>
      <c r="L4276" s="1">
        <v>71</v>
      </c>
      <c r="M4276" s="1">
        <v>55</v>
      </c>
      <c r="N4276" s="1">
        <v>51</v>
      </c>
      <c r="O4276" s="1">
        <v>62</v>
      </c>
      <c r="P4276" s="1">
        <v>51</v>
      </c>
      <c r="Q4276" s="1">
        <v>58</v>
      </c>
      <c r="R4276" s="1">
        <v>52</v>
      </c>
      <c r="S4276" s="1">
        <v>49</v>
      </c>
      <c r="T4276" s="1">
        <v>53</v>
      </c>
      <c r="U4276" s="1">
        <v>59</v>
      </c>
      <c r="V4276" s="1">
        <v>1</v>
      </c>
      <c r="W4276" s="18">
        <v>0</v>
      </c>
    </row>
    <row r="4277" spans="3:23" x14ac:dyDescent="0.25">
      <c r="C4277" s="112"/>
      <c r="D4277" s="109"/>
      <c r="E4277" s="9" t="s">
        <v>30</v>
      </c>
      <c r="F4277" s="12"/>
      <c r="G4277" s="8">
        <v>57</v>
      </c>
      <c r="H4277" s="16">
        <v>38</v>
      </c>
      <c r="I4277" s="1">
        <v>48</v>
      </c>
      <c r="J4277" s="1">
        <v>42</v>
      </c>
      <c r="K4277" s="1">
        <v>43</v>
      </c>
      <c r="L4277" s="1">
        <v>40</v>
      </c>
      <c r="M4277" s="1">
        <v>35</v>
      </c>
      <c r="N4277" s="1">
        <v>28</v>
      </c>
      <c r="O4277" s="1">
        <v>36</v>
      </c>
      <c r="P4277" s="1">
        <v>28</v>
      </c>
      <c r="Q4277" s="1">
        <v>40</v>
      </c>
      <c r="R4277" s="1">
        <v>35</v>
      </c>
      <c r="S4277" s="1">
        <v>29</v>
      </c>
      <c r="T4277" s="1">
        <v>34</v>
      </c>
      <c r="U4277" s="1">
        <v>32</v>
      </c>
      <c r="V4277" s="1">
        <v>5</v>
      </c>
      <c r="W4277" s="18">
        <v>1</v>
      </c>
    </row>
    <row r="4278" spans="3:23" x14ac:dyDescent="0.25">
      <c r="C4278" s="112"/>
      <c r="D4278" s="109"/>
      <c r="E4278" s="9" t="s">
        <v>31</v>
      </c>
      <c r="F4278" s="12"/>
      <c r="G4278" s="8">
        <v>423</v>
      </c>
      <c r="H4278" s="16">
        <v>299</v>
      </c>
      <c r="I4278" s="1">
        <v>362</v>
      </c>
      <c r="J4278" s="1">
        <v>300</v>
      </c>
      <c r="K4278" s="1">
        <v>344</v>
      </c>
      <c r="L4278" s="1">
        <v>305</v>
      </c>
      <c r="M4278" s="1">
        <v>250</v>
      </c>
      <c r="N4278" s="1">
        <v>220</v>
      </c>
      <c r="O4278" s="1">
        <v>268</v>
      </c>
      <c r="P4278" s="1">
        <v>215</v>
      </c>
      <c r="Q4278" s="1">
        <v>260</v>
      </c>
      <c r="R4278" s="1">
        <v>228</v>
      </c>
      <c r="S4278" s="1">
        <v>205</v>
      </c>
      <c r="T4278" s="1">
        <v>225</v>
      </c>
      <c r="U4278" s="1">
        <v>242</v>
      </c>
      <c r="V4278" s="1">
        <v>15</v>
      </c>
      <c r="W4278" s="18">
        <v>7</v>
      </c>
    </row>
    <row r="4279" spans="3:23" x14ac:dyDescent="0.25">
      <c r="C4279" s="112"/>
      <c r="D4279" s="109"/>
      <c r="E4279" s="9" t="s">
        <v>32</v>
      </c>
      <c r="F4279" s="12"/>
      <c r="G4279" s="8">
        <v>151</v>
      </c>
      <c r="H4279" s="16">
        <v>108</v>
      </c>
      <c r="I4279" s="1">
        <v>134</v>
      </c>
      <c r="J4279" s="1">
        <v>113</v>
      </c>
      <c r="K4279" s="1">
        <v>125</v>
      </c>
      <c r="L4279" s="1">
        <v>111</v>
      </c>
      <c r="M4279" s="1">
        <v>90</v>
      </c>
      <c r="N4279" s="1">
        <v>79</v>
      </c>
      <c r="O4279" s="1">
        <v>98</v>
      </c>
      <c r="P4279" s="1">
        <v>79</v>
      </c>
      <c r="Q4279" s="1">
        <v>98</v>
      </c>
      <c r="R4279" s="1">
        <v>87</v>
      </c>
      <c r="S4279" s="1">
        <v>78</v>
      </c>
      <c r="T4279" s="1">
        <v>87</v>
      </c>
      <c r="U4279" s="1">
        <v>91</v>
      </c>
      <c r="V4279" s="1">
        <v>6</v>
      </c>
      <c r="W4279" s="18">
        <v>1</v>
      </c>
    </row>
    <row r="4280" spans="3:23" x14ac:dyDescent="0.25">
      <c r="C4280" s="112"/>
      <c r="D4280" s="108" t="s">
        <v>23</v>
      </c>
      <c r="E4280" s="10" t="s">
        <v>26</v>
      </c>
      <c r="F4280" s="11"/>
      <c r="G4280" s="14">
        <v>141</v>
      </c>
      <c r="H4280" s="25">
        <v>109</v>
      </c>
      <c r="I4280" s="4">
        <v>112</v>
      </c>
      <c r="J4280" s="4">
        <v>79</v>
      </c>
      <c r="K4280" s="4">
        <v>106</v>
      </c>
      <c r="L4280" s="4">
        <v>97</v>
      </c>
      <c r="M4280" s="4">
        <v>82</v>
      </c>
      <c r="N4280" s="4">
        <v>71</v>
      </c>
      <c r="O4280" s="4">
        <v>101</v>
      </c>
      <c r="P4280" s="4">
        <v>73</v>
      </c>
      <c r="Q4280" s="4">
        <v>74</v>
      </c>
      <c r="R4280" s="4">
        <v>80</v>
      </c>
      <c r="S4280" s="4">
        <v>74</v>
      </c>
      <c r="T4280" s="4">
        <v>76</v>
      </c>
      <c r="U4280" s="4">
        <v>73</v>
      </c>
      <c r="V4280" s="4">
        <v>8</v>
      </c>
      <c r="W4280" s="27">
        <v>4</v>
      </c>
    </row>
    <row r="4281" spans="3:23" x14ac:dyDescent="0.25">
      <c r="C4281" s="112"/>
      <c r="D4281" s="109"/>
      <c r="E4281" s="9" t="s">
        <v>27</v>
      </c>
      <c r="F4281" s="12"/>
      <c r="G4281" s="8">
        <v>108</v>
      </c>
      <c r="H4281" s="16">
        <v>88</v>
      </c>
      <c r="I4281" s="1">
        <v>104</v>
      </c>
      <c r="J4281" s="1">
        <v>84</v>
      </c>
      <c r="K4281" s="1">
        <v>97</v>
      </c>
      <c r="L4281" s="1">
        <v>94</v>
      </c>
      <c r="M4281" s="1">
        <v>74</v>
      </c>
      <c r="N4281" s="1">
        <v>68</v>
      </c>
      <c r="O4281" s="1">
        <v>86</v>
      </c>
      <c r="P4281" s="1">
        <v>68</v>
      </c>
      <c r="Q4281" s="1">
        <v>76</v>
      </c>
      <c r="R4281" s="1">
        <v>65</v>
      </c>
      <c r="S4281" s="1">
        <v>74</v>
      </c>
      <c r="T4281" s="1">
        <v>71</v>
      </c>
      <c r="U4281" s="1">
        <v>72</v>
      </c>
      <c r="V4281" s="1">
        <v>1</v>
      </c>
      <c r="W4281" s="18">
        <v>1</v>
      </c>
    </row>
    <row r="4282" spans="3:23" x14ac:dyDescent="0.25">
      <c r="C4282" s="112"/>
      <c r="D4282" s="109"/>
      <c r="E4282" s="9" t="s">
        <v>28</v>
      </c>
      <c r="F4282" s="12"/>
      <c r="G4282" s="8">
        <v>148</v>
      </c>
      <c r="H4282" s="16">
        <v>114</v>
      </c>
      <c r="I4282" s="1">
        <v>129</v>
      </c>
      <c r="J4282" s="1">
        <v>108</v>
      </c>
      <c r="K4282" s="1">
        <v>124</v>
      </c>
      <c r="L4282" s="1">
        <v>117</v>
      </c>
      <c r="M4282" s="1">
        <v>98</v>
      </c>
      <c r="N4282" s="1">
        <v>97</v>
      </c>
      <c r="O4282" s="1">
        <v>116</v>
      </c>
      <c r="P4282" s="1">
        <v>97</v>
      </c>
      <c r="Q4282" s="1">
        <v>105</v>
      </c>
      <c r="R4282" s="1">
        <v>97</v>
      </c>
      <c r="S4282" s="1">
        <v>99</v>
      </c>
      <c r="T4282" s="1">
        <v>99</v>
      </c>
      <c r="U4282" s="1">
        <v>104</v>
      </c>
      <c r="V4282" s="1">
        <v>11</v>
      </c>
      <c r="W4282" s="18">
        <v>0</v>
      </c>
    </row>
    <row r="4283" spans="3:23" x14ac:dyDescent="0.25">
      <c r="C4283" s="112"/>
      <c r="D4283" s="109"/>
      <c r="E4283" s="9" t="s">
        <v>29</v>
      </c>
      <c r="F4283" s="12"/>
      <c r="G4283" s="8">
        <v>101</v>
      </c>
      <c r="H4283" s="16">
        <v>71</v>
      </c>
      <c r="I4283" s="1">
        <v>90</v>
      </c>
      <c r="J4283" s="1">
        <v>70</v>
      </c>
      <c r="K4283" s="1">
        <v>88</v>
      </c>
      <c r="L4283" s="1">
        <v>83</v>
      </c>
      <c r="M4283" s="1">
        <v>63</v>
      </c>
      <c r="N4283" s="1">
        <v>57</v>
      </c>
      <c r="O4283" s="1">
        <v>69</v>
      </c>
      <c r="P4283" s="1">
        <v>62</v>
      </c>
      <c r="Q4283" s="1">
        <v>76</v>
      </c>
      <c r="R4283" s="1">
        <v>65</v>
      </c>
      <c r="S4283" s="1">
        <v>65</v>
      </c>
      <c r="T4283" s="1">
        <v>63</v>
      </c>
      <c r="U4283" s="1">
        <v>72</v>
      </c>
      <c r="V4283" s="1">
        <v>2</v>
      </c>
      <c r="W4283" s="18">
        <v>0</v>
      </c>
    </row>
    <row r="4284" spans="3:23" x14ac:dyDescent="0.25">
      <c r="C4284" s="112"/>
      <c r="D4284" s="109"/>
      <c r="E4284" s="9" t="s">
        <v>30</v>
      </c>
      <c r="F4284" s="12"/>
      <c r="G4284" s="8">
        <v>63</v>
      </c>
      <c r="H4284" s="16">
        <v>38</v>
      </c>
      <c r="I4284" s="1">
        <v>51</v>
      </c>
      <c r="J4284" s="1">
        <v>43</v>
      </c>
      <c r="K4284" s="1">
        <v>51</v>
      </c>
      <c r="L4284" s="1">
        <v>50</v>
      </c>
      <c r="M4284" s="1">
        <v>41</v>
      </c>
      <c r="N4284" s="1">
        <v>31</v>
      </c>
      <c r="O4284" s="1">
        <v>42</v>
      </c>
      <c r="P4284" s="1">
        <v>37</v>
      </c>
      <c r="Q4284" s="1">
        <v>42</v>
      </c>
      <c r="R4284" s="1">
        <v>41</v>
      </c>
      <c r="S4284" s="1">
        <v>39</v>
      </c>
      <c r="T4284" s="1">
        <v>42</v>
      </c>
      <c r="U4284" s="1">
        <v>40</v>
      </c>
      <c r="V4284" s="1">
        <v>4</v>
      </c>
      <c r="W4284" s="18">
        <v>0</v>
      </c>
    </row>
    <row r="4285" spans="3:23" x14ac:dyDescent="0.25">
      <c r="C4285" s="112"/>
      <c r="D4285" s="109"/>
      <c r="E4285" s="9" t="s">
        <v>31</v>
      </c>
      <c r="F4285" s="12"/>
      <c r="G4285" s="8">
        <v>420</v>
      </c>
      <c r="H4285" s="16">
        <v>311</v>
      </c>
      <c r="I4285" s="1">
        <v>374</v>
      </c>
      <c r="J4285" s="1">
        <v>305</v>
      </c>
      <c r="K4285" s="1">
        <v>360</v>
      </c>
      <c r="L4285" s="1">
        <v>344</v>
      </c>
      <c r="M4285" s="1">
        <v>276</v>
      </c>
      <c r="N4285" s="1">
        <v>253</v>
      </c>
      <c r="O4285" s="1">
        <v>313</v>
      </c>
      <c r="P4285" s="1">
        <v>264</v>
      </c>
      <c r="Q4285" s="1">
        <v>299</v>
      </c>
      <c r="R4285" s="1">
        <v>268</v>
      </c>
      <c r="S4285" s="1">
        <v>277</v>
      </c>
      <c r="T4285" s="1">
        <v>275</v>
      </c>
      <c r="U4285" s="1">
        <v>288</v>
      </c>
      <c r="V4285" s="1">
        <v>18</v>
      </c>
      <c r="W4285" s="18">
        <v>1</v>
      </c>
    </row>
    <row r="4286" spans="3:23" x14ac:dyDescent="0.25">
      <c r="C4286" s="112"/>
      <c r="D4286" s="109"/>
      <c r="E4286" s="9" t="s">
        <v>32</v>
      </c>
      <c r="F4286" s="12"/>
      <c r="G4286" s="8">
        <v>164</v>
      </c>
      <c r="H4286" s="16">
        <v>109</v>
      </c>
      <c r="I4286" s="1">
        <v>141</v>
      </c>
      <c r="J4286" s="1">
        <v>113</v>
      </c>
      <c r="K4286" s="1">
        <v>139</v>
      </c>
      <c r="L4286" s="1">
        <v>133</v>
      </c>
      <c r="M4286" s="1">
        <v>104</v>
      </c>
      <c r="N4286" s="1">
        <v>88</v>
      </c>
      <c r="O4286" s="1">
        <v>111</v>
      </c>
      <c r="P4286" s="1">
        <v>99</v>
      </c>
      <c r="Q4286" s="1">
        <v>118</v>
      </c>
      <c r="R4286" s="1">
        <v>106</v>
      </c>
      <c r="S4286" s="1">
        <v>104</v>
      </c>
      <c r="T4286" s="1">
        <v>105</v>
      </c>
      <c r="U4286" s="1">
        <v>112</v>
      </c>
      <c r="V4286" s="1">
        <v>6</v>
      </c>
      <c r="W4286" s="18">
        <v>0</v>
      </c>
    </row>
    <row r="4287" spans="3:23" ht="25.2" x14ac:dyDescent="0.25">
      <c r="C4287" s="108" t="s">
        <v>33</v>
      </c>
      <c r="D4287" s="108" t="s">
        <v>25</v>
      </c>
      <c r="E4287" s="10" t="s">
        <v>34</v>
      </c>
      <c r="F4287" s="11"/>
      <c r="G4287" s="14">
        <v>93</v>
      </c>
      <c r="H4287" s="25">
        <v>69</v>
      </c>
      <c r="I4287" s="4">
        <v>80</v>
      </c>
      <c r="J4287" s="4">
        <v>62</v>
      </c>
      <c r="K4287" s="4">
        <v>80</v>
      </c>
      <c r="L4287" s="4">
        <v>77</v>
      </c>
      <c r="M4287" s="4">
        <v>56</v>
      </c>
      <c r="N4287" s="4">
        <v>52</v>
      </c>
      <c r="O4287" s="4">
        <v>72</v>
      </c>
      <c r="P4287" s="4">
        <v>57</v>
      </c>
      <c r="Q4287" s="4">
        <v>58</v>
      </c>
      <c r="R4287" s="4">
        <v>57</v>
      </c>
      <c r="S4287" s="4">
        <v>50</v>
      </c>
      <c r="T4287" s="4">
        <v>54</v>
      </c>
      <c r="U4287" s="4">
        <v>53</v>
      </c>
      <c r="V4287" s="4">
        <v>2</v>
      </c>
      <c r="W4287" s="27">
        <v>0</v>
      </c>
    </row>
    <row r="4288" spans="3:23" ht="25.2" x14ac:dyDescent="0.25">
      <c r="C4288" s="112"/>
      <c r="D4288" s="109"/>
      <c r="E4288" s="9" t="s">
        <v>35</v>
      </c>
      <c r="F4288" s="12"/>
      <c r="G4288" s="8">
        <v>623</v>
      </c>
      <c r="H4288" s="16">
        <v>451</v>
      </c>
      <c r="I4288" s="1">
        <v>532</v>
      </c>
      <c r="J4288" s="1">
        <v>444</v>
      </c>
      <c r="K4288" s="1">
        <v>497</v>
      </c>
      <c r="L4288" s="1">
        <v>468</v>
      </c>
      <c r="M4288" s="1">
        <v>385</v>
      </c>
      <c r="N4288" s="1">
        <v>342</v>
      </c>
      <c r="O4288" s="1">
        <v>406</v>
      </c>
      <c r="P4288" s="1">
        <v>336</v>
      </c>
      <c r="Q4288" s="1">
        <v>399</v>
      </c>
      <c r="R4288" s="1">
        <v>344</v>
      </c>
      <c r="S4288" s="1">
        <v>331</v>
      </c>
      <c r="T4288" s="1">
        <v>356</v>
      </c>
      <c r="U4288" s="1">
        <v>380</v>
      </c>
      <c r="V4288" s="1">
        <v>23</v>
      </c>
      <c r="W4288" s="18">
        <v>10</v>
      </c>
    </row>
    <row r="4289" spans="3:23" ht="25.2" x14ac:dyDescent="0.25">
      <c r="C4289" s="112"/>
      <c r="D4289" s="109"/>
      <c r="E4289" s="9" t="s">
        <v>36</v>
      </c>
      <c r="F4289" s="12"/>
      <c r="G4289" s="8">
        <v>207</v>
      </c>
      <c r="H4289" s="16">
        <v>167</v>
      </c>
      <c r="I4289" s="1">
        <v>187</v>
      </c>
      <c r="J4289" s="1">
        <v>143</v>
      </c>
      <c r="K4289" s="1">
        <v>179</v>
      </c>
      <c r="L4289" s="1">
        <v>157</v>
      </c>
      <c r="M4289" s="1">
        <v>134</v>
      </c>
      <c r="N4289" s="1">
        <v>120</v>
      </c>
      <c r="O4289" s="1">
        <v>149</v>
      </c>
      <c r="P4289" s="1">
        <v>119</v>
      </c>
      <c r="Q4289" s="1">
        <v>132</v>
      </c>
      <c r="R4289" s="1">
        <v>116</v>
      </c>
      <c r="S4289" s="1">
        <v>123</v>
      </c>
      <c r="T4289" s="1">
        <v>125</v>
      </c>
      <c r="U4289" s="1">
        <v>124</v>
      </c>
      <c r="V4289" s="1">
        <v>8</v>
      </c>
      <c r="W4289" s="18">
        <v>3</v>
      </c>
    </row>
    <row r="4290" spans="3:23" ht="25.2" x14ac:dyDescent="0.25">
      <c r="C4290" s="112"/>
      <c r="D4290" s="109"/>
      <c r="E4290" s="9" t="s">
        <v>37</v>
      </c>
      <c r="F4290" s="12"/>
      <c r="G4290" s="8">
        <v>178</v>
      </c>
      <c r="H4290" s="16">
        <v>127</v>
      </c>
      <c r="I4290" s="1">
        <v>151</v>
      </c>
      <c r="J4290" s="1">
        <v>129</v>
      </c>
      <c r="K4290" s="1">
        <v>150</v>
      </c>
      <c r="L4290" s="1">
        <v>138</v>
      </c>
      <c r="M4290" s="1">
        <v>110</v>
      </c>
      <c r="N4290" s="1">
        <v>98</v>
      </c>
      <c r="O4290" s="1">
        <v>127</v>
      </c>
      <c r="P4290" s="1">
        <v>103</v>
      </c>
      <c r="Q4290" s="1">
        <v>121</v>
      </c>
      <c r="R4290" s="1">
        <v>111</v>
      </c>
      <c r="S4290" s="1">
        <v>110</v>
      </c>
      <c r="T4290" s="1">
        <v>108</v>
      </c>
      <c r="U4290" s="1">
        <v>110</v>
      </c>
      <c r="V4290" s="1">
        <v>11</v>
      </c>
      <c r="W4290" s="18">
        <v>1</v>
      </c>
    </row>
    <row r="4291" spans="3:23" x14ac:dyDescent="0.25">
      <c r="C4291" s="112"/>
      <c r="D4291" s="109"/>
      <c r="E4291" s="9" t="s">
        <v>38</v>
      </c>
      <c r="F4291" s="12"/>
      <c r="G4291" s="13">
        <v>3</v>
      </c>
      <c r="H4291" s="24">
        <v>3</v>
      </c>
      <c r="I4291" s="3">
        <v>2</v>
      </c>
      <c r="J4291" s="3">
        <v>1</v>
      </c>
      <c r="K4291" s="3">
        <v>2</v>
      </c>
      <c r="L4291" s="3">
        <v>2</v>
      </c>
      <c r="M4291" s="3">
        <v>2</v>
      </c>
      <c r="N4291" s="3">
        <v>1</v>
      </c>
      <c r="O4291" s="3">
        <v>2</v>
      </c>
      <c r="P4291" s="3">
        <v>1</v>
      </c>
      <c r="Q4291" s="3">
        <v>1</v>
      </c>
      <c r="R4291" s="3">
        <v>2</v>
      </c>
      <c r="S4291" s="3">
        <v>2</v>
      </c>
      <c r="T4291" s="3">
        <v>2</v>
      </c>
      <c r="U4291" s="3">
        <v>2</v>
      </c>
      <c r="V4291" s="3">
        <v>0</v>
      </c>
      <c r="W4291" s="26">
        <v>0</v>
      </c>
    </row>
    <row r="4292" spans="3:23" ht="25.2" x14ac:dyDescent="0.25">
      <c r="C4292" s="112"/>
      <c r="D4292" s="108" t="s">
        <v>22</v>
      </c>
      <c r="E4292" s="10" t="s">
        <v>34</v>
      </c>
      <c r="F4292" s="11"/>
      <c r="G4292" s="40">
        <v>48</v>
      </c>
      <c r="H4292" s="44">
        <v>37</v>
      </c>
      <c r="I4292" s="19">
        <v>45</v>
      </c>
      <c r="J4292" s="19">
        <v>37</v>
      </c>
      <c r="K4292" s="19">
        <v>44</v>
      </c>
      <c r="L4292" s="19">
        <v>42</v>
      </c>
      <c r="M4292" s="19">
        <v>35</v>
      </c>
      <c r="N4292" s="19">
        <v>32</v>
      </c>
      <c r="O4292" s="19">
        <v>40</v>
      </c>
      <c r="P4292" s="19">
        <v>34</v>
      </c>
      <c r="Q4292" s="19">
        <v>36</v>
      </c>
      <c r="R4292" s="19">
        <v>32</v>
      </c>
      <c r="S4292" s="19">
        <v>28</v>
      </c>
      <c r="T4292" s="19">
        <v>31</v>
      </c>
      <c r="U4292" s="19">
        <v>30</v>
      </c>
      <c r="V4292" s="19">
        <v>1</v>
      </c>
      <c r="W4292" s="45">
        <v>0</v>
      </c>
    </row>
    <row r="4293" spans="3:23" ht="25.2" x14ac:dyDescent="0.25">
      <c r="C4293" s="112"/>
      <c r="D4293" s="109"/>
      <c r="E4293" s="9" t="s">
        <v>35</v>
      </c>
      <c r="F4293" s="12"/>
      <c r="G4293" s="8">
        <v>365</v>
      </c>
      <c r="H4293" s="16">
        <v>260</v>
      </c>
      <c r="I4293" s="1">
        <v>306</v>
      </c>
      <c r="J4293" s="1">
        <v>262</v>
      </c>
      <c r="K4293" s="1">
        <v>288</v>
      </c>
      <c r="L4293" s="1">
        <v>266</v>
      </c>
      <c r="M4293" s="1">
        <v>217</v>
      </c>
      <c r="N4293" s="1">
        <v>192</v>
      </c>
      <c r="O4293" s="1">
        <v>220</v>
      </c>
      <c r="P4293" s="1">
        <v>178</v>
      </c>
      <c r="Q4293" s="1">
        <v>220</v>
      </c>
      <c r="R4293" s="1">
        <v>179</v>
      </c>
      <c r="S4293" s="1">
        <v>166</v>
      </c>
      <c r="T4293" s="1">
        <v>190</v>
      </c>
      <c r="U4293" s="1">
        <v>206</v>
      </c>
      <c r="V4293" s="1">
        <v>13</v>
      </c>
      <c r="W4293" s="18">
        <v>7</v>
      </c>
    </row>
    <row r="4294" spans="3:23" ht="25.2" x14ac:dyDescent="0.25">
      <c r="C4294" s="112"/>
      <c r="D4294" s="109"/>
      <c r="E4294" s="9" t="s">
        <v>36</v>
      </c>
      <c r="F4294" s="12"/>
      <c r="G4294" s="8">
        <v>80</v>
      </c>
      <c r="H4294" s="16">
        <v>63</v>
      </c>
      <c r="I4294" s="1">
        <v>70</v>
      </c>
      <c r="J4294" s="1">
        <v>56</v>
      </c>
      <c r="K4294" s="1">
        <v>66</v>
      </c>
      <c r="L4294" s="1">
        <v>55</v>
      </c>
      <c r="M4294" s="1">
        <v>47</v>
      </c>
      <c r="N4294" s="1">
        <v>40</v>
      </c>
      <c r="O4294" s="1">
        <v>48</v>
      </c>
      <c r="P4294" s="1">
        <v>39</v>
      </c>
      <c r="Q4294" s="1">
        <v>48</v>
      </c>
      <c r="R4294" s="1">
        <v>41</v>
      </c>
      <c r="S4294" s="1">
        <v>41</v>
      </c>
      <c r="T4294" s="1">
        <v>43</v>
      </c>
      <c r="U4294" s="1">
        <v>42</v>
      </c>
      <c r="V4294" s="1">
        <v>1</v>
      </c>
      <c r="W4294" s="18">
        <v>1</v>
      </c>
    </row>
    <row r="4295" spans="3:23" ht="25.2" x14ac:dyDescent="0.25">
      <c r="C4295" s="112"/>
      <c r="D4295" s="109"/>
      <c r="E4295" s="9" t="s">
        <v>37</v>
      </c>
      <c r="F4295" s="12"/>
      <c r="G4295" s="13">
        <v>49</v>
      </c>
      <c r="H4295" s="24">
        <v>36</v>
      </c>
      <c r="I4295" s="3">
        <v>44</v>
      </c>
      <c r="J4295" s="3">
        <v>39</v>
      </c>
      <c r="K4295" s="3">
        <v>43</v>
      </c>
      <c r="L4295" s="3">
        <v>37</v>
      </c>
      <c r="M4295" s="3">
        <v>29</v>
      </c>
      <c r="N4295" s="3">
        <v>24</v>
      </c>
      <c r="O4295" s="3">
        <v>33</v>
      </c>
      <c r="P4295" s="3">
        <v>27</v>
      </c>
      <c r="Q4295" s="3">
        <v>33</v>
      </c>
      <c r="R4295" s="3">
        <v>29</v>
      </c>
      <c r="S4295" s="3">
        <v>29</v>
      </c>
      <c r="T4295" s="3">
        <v>29</v>
      </c>
      <c r="U4295" s="3">
        <v>29</v>
      </c>
      <c r="V4295" s="3">
        <v>3</v>
      </c>
      <c r="W4295" s="26">
        <v>1</v>
      </c>
    </row>
    <row r="4296" spans="3:23" x14ac:dyDescent="0.25">
      <c r="C4296" s="112"/>
      <c r="D4296" s="109"/>
      <c r="E4296" s="9" t="s">
        <v>38</v>
      </c>
      <c r="F4296" s="12"/>
      <c r="G4296" s="13">
        <v>1</v>
      </c>
      <c r="H4296" s="24">
        <v>1</v>
      </c>
      <c r="I4296" s="3">
        <v>1</v>
      </c>
      <c r="J4296" s="3">
        <v>1</v>
      </c>
      <c r="K4296" s="3">
        <v>1</v>
      </c>
      <c r="L4296" s="3">
        <v>1</v>
      </c>
      <c r="M4296" s="3">
        <v>1</v>
      </c>
      <c r="N4296" s="3">
        <v>1</v>
      </c>
      <c r="O4296" s="3">
        <v>1</v>
      </c>
      <c r="P4296" s="3">
        <v>1</v>
      </c>
      <c r="Q4296" s="3">
        <v>1</v>
      </c>
      <c r="R4296" s="3">
        <v>1</v>
      </c>
      <c r="S4296" s="3">
        <v>1</v>
      </c>
      <c r="T4296" s="3">
        <v>1</v>
      </c>
      <c r="U4296" s="3">
        <v>1</v>
      </c>
      <c r="V4296" s="3">
        <v>0</v>
      </c>
      <c r="W4296" s="26">
        <v>0</v>
      </c>
    </row>
    <row r="4297" spans="3:23" ht="25.2" x14ac:dyDescent="0.25">
      <c r="C4297" s="112"/>
      <c r="D4297" s="108" t="s">
        <v>23</v>
      </c>
      <c r="E4297" s="10" t="s">
        <v>34</v>
      </c>
      <c r="F4297" s="11"/>
      <c r="G4297" s="40">
        <v>45</v>
      </c>
      <c r="H4297" s="44">
        <v>32</v>
      </c>
      <c r="I4297" s="19">
        <v>35</v>
      </c>
      <c r="J4297" s="19">
        <v>25</v>
      </c>
      <c r="K4297" s="19">
        <v>36</v>
      </c>
      <c r="L4297" s="19">
        <v>35</v>
      </c>
      <c r="M4297" s="19">
        <v>21</v>
      </c>
      <c r="N4297" s="19">
        <v>20</v>
      </c>
      <c r="O4297" s="19">
        <v>32</v>
      </c>
      <c r="P4297" s="19">
        <v>23</v>
      </c>
      <c r="Q4297" s="19">
        <v>22</v>
      </c>
      <c r="R4297" s="19">
        <v>25</v>
      </c>
      <c r="S4297" s="19">
        <v>22</v>
      </c>
      <c r="T4297" s="19">
        <v>23</v>
      </c>
      <c r="U4297" s="19">
        <v>23</v>
      </c>
      <c r="V4297" s="19">
        <v>1</v>
      </c>
      <c r="W4297" s="45">
        <v>0</v>
      </c>
    </row>
    <row r="4298" spans="3:23" ht="25.2" x14ac:dyDescent="0.25">
      <c r="C4298" s="112"/>
      <c r="D4298" s="109"/>
      <c r="E4298" s="9" t="s">
        <v>35</v>
      </c>
      <c r="F4298" s="12"/>
      <c r="G4298" s="8">
        <v>258</v>
      </c>
      <c r="H4298" s="16">
        <v>191</v>
      </c>
      <c r="I4298" s="1">
        <v>226</v>
      </c>
      <c r="J4298" s="1">
        <v>182</v>
      </c>
      <c r="K4298" s="1">
        <v>209</v>
      </c>
      <c r="L4298" s="1">
        <v>202</v>
      </c>
      <c r="M4298" s="1">
        <v>168</v>
      </c>
      <c r="N4298" s="1">
        <v>150</v>
      </c>
      <c r="O4298" s="1">
        <v>186</v>
      </c>
      <c r="P4298" s="1">
        <v>158</v>
      </c>
      <c r="Q4298" s="1">
        <v>179</v>
      </c>
      <c r="R4298" s="1">
        <v>165</v>
      </c>
      <c r="S4298" s="1">
        <v>165</v>
      </c>
      <c r="T4298" s="1">
        <v>166</v>
      </c>
      <c r="U4298" s="1">
        <v>174</v>
      </c>
      <c r="V4298" s="1">
        <v>10</v>
      </c>
      <c r="W4298" s="18">
        <v>3</v>
      </c>
    </row>
    <row r="4299" spans="3:23" ht="25.2" x14ac:dyDescent="0.25">
      <c r="C4299" s="112"/>
      <c r="D4299" s="109"/>
      <c r="E4299" s="9" t="s">
        <v>36</v>
      </c>
      <c r="F4299" s="12"/>
      <c r="G4299" s="8">
        <v>127</v>
      </c>
      <c r="H4299" s="16">
        <v>104</v>
      </c>
      <c r="I4299" s="1">
        <v>117</v>
      </c>
      <c r="J4299" s="1">
        <v>87</v>
      </c>
      <c r="K4299" s="1">
        <v>113</v>
      </c>
      <c r="L4299" s="1">
        <v>102</v>
      </c>
      <c r="M4299" s="1">
        <v>87</v>
      </c>
      <c r="N4299" s="1">
        <v>80</v>
      </c>
      <c r="O4299" s="1">
        <v>101</v>
      </c>
      <c r="P4299" s="1">
        <v>80</v>
      </c>
      <c r="Q4299" s="1">
        <v>84</v>
      </c>
      <c r="R4299" s="1">
        <v>75</v>
      </c>
      <c r="S4299" s="1">
        <v>82</v>
      </c>
      <c r="T4299" s="1">
        <v>82</v>
      </c>
      <c r="U4299" s="1">
        <v>82</v>
      </c>
      <c r="V4299" s="1">
        <v>7</v>
      </c>
      <c r="W4299" s="18">
        <v>2</v>
      </c>
    </row>
    <row r="4300" spans="3:23" ht="25.2" x14ac:dyDescent="0.25">
      <c r="C4300" s="112"/>
      <c r="D4300" s="109"/>
      <c r="E4300" s="9" t="s">
        <v>37</v>
      </c>
      <c r="F4300" s="12"/>
      <c r="G4300" s="8">
        <v>129</v>
      </c>
      <c r="H4300" s="16">
        <v>91</v>
      </c>
      <c r="I4300" s="1">
        <v>107</v>
      </c>
      <c r="J4300" s="1">
        <v>90</v>
      </c>
      <c r="K4300" s="1">
        <v>107</v>
      </c>
      <c r="L4300" s="1">
        <v>101</v>
      </c>
      <c r="M4300" s="1">
        <v>81</v>
      </c>
      <c r="N4300" s="1">
        <v>74</v>
      </c>
      <c r="O4300" s="1">
        <v>94</v>
      </c>
      <c r="P4300" s="1">
        <v>76</v>
      </c>
      <c r="Q4300" s="1">
        <v>88</v>
      </c>
      <c r="R4300" s="1">
        <v>82</v>
      </c>
      <c r="S4300" s="1">
        <v>81</v>
      </c>
      <c r="T4300" s="1">
        <v>79</v>
      </c>
      <c r="U4300" s="1">
        <v>81</v>
      </c>
      <c r="V4300" s="1">
        <v>8</v>
      </c>
      <c r="W4300" s="18">
        <v>0</v>
      </c>
    </row>
    <row r="4301" spans="3:23" x14ac:dyDescent="0.25">
      <c r="C4301" s="112"/>
      <c r="D4301" s="109"/>
      <c r="E4301" s="9" t="s">
        <v>38</v>
      </c>
      <c r="F4301" s="12"/>
      <c r="G4301" s="13">
        <v>2</v>
      </c>
      <c r="H4301" s="24">
        <v>2</v>
      </c>
      <c r="I4301" s="3">
        <v>1</v>
      </c>
      <c r="J4301" s="3">
        <v>0</v>
      </c>
      <c r="K4301" s="3">
        <v>1</v>
      </c>
      <c r="L4301" s="3">
        <v>1</v>
      </c>
      <c r="M4301" s="3">
        <v>1</v>
      </c>
      <c r="N4301" s="3">
        <v>0</v>
      </c>
      <c r="O4301" s="3">
        <v>1</v>
      </c>
      <c r="P4301" s="3">
        <v>0</v>
      </c>
      <c r="Q4301" s="3">
        <v>0</v>
      </c>
      <c r="R4301" s="3">
        <v>1</v>
      </c>
      <c r="S4301" s="3">
        <v>1</v>
      </c>
      <c r="T4301" s="3">
        <v>1</v>
      </c>
      <c r="U4301" s="3">
        <v>1</v>
      </c>
      <c r="V4301" s="3">
        <v>0</v>
      </c>
      <c r="W4301" s="26">
        <v>0</v>
      </c>
    </row>
    <row r="4302" spans="3:23" ht="25.2" x14ac:dyDescent="0.25">
      <c r="C4302" s="108" t="s">
        <v>39</v>
      </c>
      <c r="D4302" s="108" t="s">
        <v>25</v>
      </c>
      <c r="E4302" s="10" t="s">
        <v>40</v>
      </c>
      <c r="F4302" s="11"/>
      <c r="G4302" s="14">
        <v>320</v>
      </c>
      <c r="H4302" s="25">
        <v>236</v>
      </c>
      <c r="I4302" s="4">
        <v>282</v>
      </c>
      <c r="J4302" s="4">
        <v>220</v>
      </c>
      <c r="K4302" s="4">
        <v>274</v>
      </c>
      <c r="L4302" s="4">
        <v>246</v>
      </c>
      <c r="M4302" s="4">
        <v>200</v>
      </c>
      <c r="N4302" s="4">
        <v>176</v>
      </c>
      <c r="O4302" s="4">
        <v>229</v>
      </c>
      <c r="P4302" s="4">
        <v>188</v>
      </c>
      <c r="Q4302" s="4">
        <v>207</v>
      </c>
      <c r="R4302" s="4">
        <v>191</v>
      </c>
      <c r="S4302" s="4">
        <v>190</v>
      </c>
      <c r="T4302" s="4">
        <v>195</v>
      </c>
      <c r="U4302" s="4">
        <v>193</v>
      </c>
      <c r="V4302" s="4">
        <v>14</v>
      </c>
      <c r="W4302" s="27">
        <v>4</v>
      </c>
    </row>
    <row r="4303" spans="3:23" ht="25.2" x14ac:dyDescent="0.25">
      <c r="C4303" s="112"/>
      <c r="D4303" s="109"/>
      <c r="E4303" s="9" t="s">
        <v>41</v>
      </c>
      <c r="F4303" s="12"/>
      <c r="G4303" s="8">
        <v>604</v>
      </c>
      <c r="H4303" s="16">
        <v>438</v>
      </c>
      <c r="I4303" s="1">
        <v>517</v>
      </c>
      <c r="J4303" s="1">
        <v>435</v>
      </c>
      <c r="K4303" s="1">
        <v>483</v>
      </c>
      <c r="L4303" s="1">
        <v>455</v>
      </c>
      <c r="M4303" s="1">
        <v>383</v>
      </c>
      <c r="N4303" s="1">
        <v>338</v>
      </c>
      <c r="O4303" s="1">
        <v>393</v>
      </c>
      <c r="P4303" s="1">
        <v>330</v>
      </c>
      <c r="Q4303" s="1">
        <v>390</v>
      </c>
      <c r="R4303" s="1">
        <v>334</v>
      </c>
      <c r="S4303" s="1">
        <v>325</v>
      </c>
      <c r="T4303" s="1">
        <v>349</v>
      </c>
      <c r="U4303" s="1">
        <v>370</v>
      </c>
      <c r="V4303" s="1">
        <v>22</v>
      </c>
      <c r="W4303" s="18">
        <v>9</v>
      </c>
    </row>
    <row r="4304" spans="3:23" x14ac:dyDescent="0.25">
      <c r="C4304" s="112"/>
      <c r="D4304" s="109"/>
      <c r="E4304" s="9" t="s">
        <v>42</v>
      </c>
      <c r="F4304" s="12"/>
      <c r="G4304" s="13">
        <v>20</v>
      </c>
      <c r="H4304" s="24">
        <v>15</v>
      </c>
      <c r="I4304" s="3">
        <v>18</v>
      </c>
      <c r="J4304" s="3">
        <v>14</v>
      </c>
      <c r="K4304" s="3">
        <v>19</v>
      </c>
      <c r="L4304" s="3">
        <v>17</v>
      </c>
      <c r="M4304" s="3">
        <v>10</v>
      </c>
      <c r="N4304" s="3">
        <v>11</v>
      </c>
      <c r="O4304" s="3">
        <v>16</v>
      </c>
      <c r="P4304" s="3">
        <v>8</v>
      </c>
      <c r="Q4304" s="3">
        <v>11</v>
      </c>
      <c r="R4304" s="3">
        <v>9</v>
      </c>
      <c r="S4304" s="3">
        <v>9</v>
      </c>
      <c r="T4304" s="3">
        <v>8</v>
      </c>
      <c r="U4304" s="3">
        <v>9</v>
      </c>
      <c r="V4304" s="3">
        <v>1</v>
      </c>
      <c r="W4304" s="26">
        <v>0</v>
      </c>
    </row>
    <row r="4305" spans="3:23" x14ac:dyDescent="0.25">
      <c r="C4305" s="112"/>
      <c r="D4305" s="109"/>
      <c r="E4305" s="9" t="s">
        <v>43</v>
      </c>
      <c r="F4305" s="12"/>
      <c r="G4305" s="8">
        <v>162</v>
      </c>
      <c r="H4305" s="16">
        <v>129</v>
      </c>
      <c r="I4305" s="1">
        <v>145</v>
      </c>
      <c r="J4305" s="1">
        <v>116</v>
      </c>
      <c r="K4305" s="1">
        <v>137</v>
      </c>
      <c r="L4305" s="1">
        <v>128</v>
      </c>
      <c r="M4305" s="1">
        <v>106</v>
      </c>
      <c r="N4305" s="1">
        <v>93</v>
      </c>
      <c r="O4305" s="1">
        <v>120</v>
      </c>
      <c r="P4305" s="1">
        <v>92</v>
      </c>
      <c r="Q4305" s="1">
        <v>102</v>
      </c>
      <c r="R4305" s="1">
        <v>96</v>
      </c>
      <c r="S4305" s="1">
        <v>93</v>
      </c>
      <c r="T4305" s="1">
        <v>101</v>
      </c>
      <c r="U4305" s="1">
        <v>101</v>
      </c>
      <c r="V4305" s="1">
        <v>5</v>
      </c>
      <c r="W4305" s="18">
        <v>1</v>
      </c>
    </row>
    <row r="4306" spans="3:23" x14ac:dyDescent="0.25">
      <c r="C4306" s="112"/>
      <c r="D4306" s="109"/>
      <c r="E4306" s="9" t="s">
        <v>44</v>
      </c>
      <c r="F4306" s="12"/>
      <c r="G4306" s="8">
        <v>50</v>
      </c>
      <c r="H4306" s="16">
        <v>37</v>
      </c>
      <c r="I4306" s="1">
        <v>42</v>
      </c>
      <c r="J4306" s="1">
        <v>30</v>
      </c>
      <c r="K4306" s="1">
        <v>42</v>
      </c>
      <c r="L4306" s="1">
        <v>38</v>
      </c>
      <c r="M4306" s="1">
        <v>33</v>
      </c>
      <c r="N4306" s="1">
        <v>25</v>
      </c>
      <c r="O4306" s="1">
        <v>40</v>
      </c>
      <c r="P4306" s="1">
        <v>28</v>
      </c>
      <c r="Q4306" s="1">
        <v>33</v>
      </c>
      <c r="R4306" s="1">
        <v>31</v>
      </c>
      <c r="S4306" s="1">
        <v>34</v>
      </c>
      <c r="T4306" s="1">
        <v>32</v>
      </c>
      <c r="U4306" s="1">
        <v>29</v>
      </c>
      <c r="V4306" s="1">
        <v>2</v>
      </c>
      <c r="W4306" s="18">
        <v>1</v>
      </c>
    </row>
    <row r="4307" spans="3:23" ht="25.2" x14ac:dyDescent="0.25">
      <c r="C4307" s="112"/>
      <c r="D4307" s="109"/>
      <c r="E4307" s="9" t="s">
        <v>45</v>
      </c>
      <c r="F4307" s="12"/>
      <c r="G4307" s="8">
        <v>53</v>
      </c>
      <c r="H4307" s="16">
        <v>45</v>
      </c>
      <c r="I4307" s="1">
        <v>48</v>
      </c>
      <c r="J4307" s="1">
        <v>41</v>
      </c>
      <c r="K4307" s="1">
        <v>47</v>
      </c>
      <c r="L4307" s="1">
        <v>46</v>
      </c>
      <c r="M4307" s="1">
        <v>36</v>
      </c>
      <c r="N4307" s="1">
        <v>32</v>
      </c>
      <c r="O4307" s="1">
        <v>40</v>
      </c>
      <c r="P4307" s="1">
        <v>32</v>
      </c>
      <c r="Q4307" s="1">
        <v>37</v>
      </c>
      <c r="R4307" s="1">
        <v>31</v>
      </c>
      <c r="S4307" s="1">
        <v>34</v>
      </c>
      <c r="T4307" s="1">
        <v>30</v>
      </c>
      <c r="U4307" s="1">
        <v>32</v>
      </c>
      <c r="V4307" s="1">
        <v>1</v>
      </c>
      <c r="W4307" s="18">
        <v>0</v>
      </c>
    </row>
    <row r="4308" spans="3:23" x14ac:dyDescent="0.25">
      <c r="C4308" s="112"/>
      <c r="D4308" s="109"/>
      <c r="E4308" s="9" t="s">
        <v>38</v>
      </c>
      <c r="F4308" s="12"/>
      <c r="G4308" s="13">
        <v>37</v>
      </c>
      <c r="H4308" s="24">
        <v>27</v>
      </c>
      <c r="I4308" s="3">
        <v>29</v>
      </c>
      <c r="J4308" s="3">
        <v>23</v>
      </c>
      <c r="K4308" s="3">
        <v>27</v>
      </c>
      <c r="L4308" s="3">
        <v>25</v>
      </c>
      <c r="M4308" s="3">
        <v>19</v>
      </c>
      <c r="N4308" s="3">
        <v>19</v>
      </c>
      <c r="O4308" s="3">
        <v>25</v>
      </c>
      <c r="P4308" s="3">
        <v>18</v>
      </c>
      <c r="Q4308" s="3">
        <v>22</v>
      </c>
      <c r="R4308" s="3">
        <v>22</v>
      </c>
      <c r="S4308" s="3">
        <v>16</v>
      </c>
      <c r="T4308" s="3">
        <v>18</v>
      </c>
      <c r="U4308" s="3">
        <v>21</v>
      </c>
      <c r="V4308" s="3">
        <v>1</v>
      </c>
      <c r="W4308" s="26">
        <v>1</v>
      </c>
    </row>
    <row r="4309" spans="3:23" ht="25.2" x14ac:dyDescent="0.25">
      <c r="C4309" s="112"/>
      <c r="D4309" s="108" t="s">
        <v>22</v>
      </c>
      <c r="E4309" s="10" t="s">
        <v>40</v>
      </c>
      <c r="F4309" s="11"/>
      <c r="G4309" s="14">
        <v>118</v>
      </c>
      <c r="H4309" s="25">
        <v>90</v>
      </c>
      <c r="I4309" s="4">
        <v>109</v>
      </c>
      <c r="J4309" s="4">
        <v>88</v>
      </c>
      <c r="K4309" s="4">
        <v>102</v>
      </c>
      <c r="L4309" s="4">
        <v>88</v>
      </c>
      <c r="M4309" s="4">
        <v>73</v>
      </c>
      <c r="N4309" s="4">
        <v>61</v>
      </c>
      <c r="O4309" s="4">
        <v>80</v>
      </c>
      <c r="P4309" s="4">
        <v>65</v>
      </c>
      <c r="Q4309" s="4">
        <v>75</v>
      </c>
      <c r="R4309" s="4">
        <v>72</v>
      </c>
      <c r="S4309" s="4">
        <v>64</v>
      </c>
      <c r="T4309" s="4">
        <v>69</v>
      </c>
      <c r="U4309" s="4">
        <v>70</v>
      </c>
      <c r="V4309" s="4">
        <v>3</v>
      </c>
      <c r="W4309" s="27">
        <v>2</v>
      </c>
    </row>
    <row r="4310" spans="3:23" ht="25.2" x14ac:dyDescent="0.25">
      <c r="C4310" s="112"/>
      <c r="D4310" s="109"/>
      <c r="E4310" s="9" t="s">
        <v>41</v>
      </c>
      <c r="F4310" s="12"/>
      <c r="G4310" s="8">
        <v>351</v>
      </c>
      <c r="H4310" s="16">
        <v>251</v>
      </c>
      <c r="I4310" s="1">
        <v>296</v>
      </c>
      <c r="J4310" s="1">
        <v>256</v>
      </c>
      <c r="K4310" s="1">
        <v>281</v>
      </c>
      <c r="L4310" s="1">
        <v>259</v>
      </c>
      <c r="M4310" s="1">
        <v>216</v>
      </c>
      <c r="N4310" s="1">
        <v>190</v>
      </c>
      <c r="O4310" s="1">
        <v>213</v>
      </c>
      <c r="P4310" s="1">
        <v>175</v>
      </c>
      <c r="Q4310" s="1">
        <v>215</v>
      </c>
      <c r="R4310" s="1">
        <v>173</v>
      </c>
      <c r="S4310" s="1">
        <v>164</v>
      </c>
      <c r="T4310" s="1">
        <v>187</v>
      </c>
      <c r="U4310" s="1">
        <v>200</v>
      </c>
      <c r="V4310" s="1">
        <v>12</v>
      </c>
      <c r="W4310" s="18">
        <v>6</v>
      </c>
    </row>
    <row r="4311" spans="3:23" x14ac:dyDescent="0.25">
      <c r="C4311" s="112"/>
      <c r="D4311" s="109"/>
      <c r="E4311" s="9" t="s">
        <v>42</v>
      </c>
      <c r="F4311" s="12"/>
      <c r="G4311" s="13">
        <v>9</v>
      </c>
      <c r="H4311" s="24">
        <v>6</v>
      </c>
      <c r="I4311" s="3">
        <v>7</v>
      </c>
      <c r="J4311" s="3">
        <v>6</v>
      </c>
      <c r="K4311" s="3">
        <v>8</v>
      </c>
      <c r="L4311" s="3">
        <v>6</v>
      </c>
      <c r="M4311" s="3">
        <v>6</v>
      </c>
      <c r="N4311" s="3">
        <v>6</v>
      </c>
      <c r="O4311" s="3">
        <v>6</v>
      </c>
      <c r="P4311" s="3">
        <v>5</v>
      </c>
      <c r="Q4311" s="3">
        <v>6</v>
      </c>
      <c r="R4311" s="3">
        <v>5</v>
      </c>
      <c r="S4311" s="3">
        <v>4</v>
      </c>
      <c r="T4311" s="3">
        <v>5</v>
      </c>
      <c r="U4311" s="3">
        <v>5</v>
      </c>
      <c r="V4311" s="3">
        <v>0</v>
      </c>
      <c r="W4311" s="26">
        <v>0</v>
      </c>
    </row>
    <row r="4312" spans="3:23" x14ac:dyDescent="0.25">
      <c r="C4312" s="112"/>
      <c r="D4312" s="109"/>
      <c r="E4312" s="9" t="s">
        <v>43</v>
      </c>
      <c r="F4312" s="12"/>
      <c r="G4312" s="8">
        <v>64</v>
      </c>
      <c r="H4312" s="16">
        <v>47</v>
      </c>
      <c r="I4312" s="1">
        <v>58</v>
      </c>
      <c r="J4312" s="1">
        <v>49</v>
      </c>
      <c r="K4312" s="1">
        <v>54</v>
      </c>
      <c r="L4312" s="1">
        <v>49</v>
      </c>
      <c r="M4312" s="1">
        <v>41</v>
      </c>
      <c r="N4312" s="1">
        <v>31</v>
      </c>
      <c r="O4312" s="1">
        <v>43</v>
      </c>
      <c r="P4312" s="1">
        <v>31</v>
      </c>
      <c r="Q4312" s="1">
        <v>38</v>
      </c>
      <c r="R4312" s="1">
        <v>33</v>
      </c>
      <c r="S4312" s="1">
        <v>31</v>
      </c>
      <c r="T4312" s="1">
        <v>38</v>
      </c>
      <c r="U4312" s="1">
        <v>39</v>
      </c>
      <c r="V4312" s="1">
        <v>1</v>
      </c>
      <c r="W4312" s="18">
        <v>0</v>
      </c>
    </row>
    <row r="4313" spans="3:23" x14ac:dyDescent="0.25">
      <c r="C4313" s="112"/>
      <c r="D4313" s="109"/>
      <c r="E4313" s="9" t="s">
        <v>44</v>
      </c>
      <c r="F4313" s="12"/>
      <c r="G4313" s="13">
        <v>19</v>
      </c>
      <c r="H4313" s="24">
        <v>14</v>
      </c>
      <c r="I4313" s="3">
        <v>16</v>
      </c>
      <c r="J4313" s="3">
        <v>12</v>
      </c>
      <c r="K4313" s="3">
        <v>17</v>
      </c>
      <c r="L4313" s="3">
        <v>13</v>
      </c>
      <c r="M4313" s="3">
        <v>11</v>
      </c>
      <c r="N4313" s="3">
        <v>9</v>
      </c>
      <c r="O4313" s="3">
        <v>15</v>
      </c>
      <c r="P4313" s="3">
        <v>9</v>
      </c>
      <c r="Q4313" s="3">
        <v>12</v>
      </c>
      <c r="R4313" s="3">
        <v>11</v>
      </c>
      <c r="S4313" s="3">
        <v>13</v>
      </c>
      <c r="T4313" s="3">
        <v>13</v>
      </c>
      <c r="U4313" s="3">
        <v>12</v>
      </c>
      <c r="V4313" s="3">
        <v>1</v>
      </c>
      <c r="W4313" s="26">
        <v>1</v>
      </c>
    </row>
    <row r="4314" spans="3:23" ht="25.2" x14ac:dyDescent="0.25">
      <c r="C4314" s="112"/>
      <c r="D4314" s="109"/>
      <c r="E4314" s="9" t="s">
        <v>45</v>
      </c>
      <c r="F4314" s="12"/>
      <c r="G4314" s="13">
        <v>30</v>
      </c>
      <c r="H4314" s="24">
        <v>24</v>
      </c>
      <c r="I4314" s="3">
        <v>27</v>
      </c>
      <c r="J4314" s="3">
        <v>23</v>
      </c>
      <c r="K4314" s="3">
        <v>28</v>
      </c>
      <c r="L4314" s="3">
        <v>26</v>
      </c>
      <c r="M4314" s="3">
        <v>21</v>
      </c>
      <c r="N4314" s="3">
        <v>21</v>
      </c>
      <c r="O4314" s="3">
        <v>24</v>
      </c>
      <c r="P4314" s="3">
        <v>20</v>
      </c>
      <c r="Q4314" s="3">
        <v>23</v>
      </c>
      <c r="R4314" s="3">
        <v>18</v>
      </c>
      <c r="S4314" s="3">
        <v>20</v>
      </c>
      <c r="T4314" s="3">
        <v>18</v>
      </c>
      <c r="U4314" s="3">
        <v>16</v>
      </c>
      <c r="V4314" s="3">
        <v>1</v>
      </c>
      <c r="W4314" s="26">
        <v>0</v>
      </c>
    </row>
    <row r="4315" spans="3:23" x14ac:dyDescent="0.25">
      <c r="C4315" s="112"/>
      <c r="D4315" s="109"/>
      <c r="E4315" s="9" t="s">
        <v>38</v>
      </c>
      <c r="F4315" s="12"/>
      <c r="G4315" s="13">
        <v>23</v>
      </c>
      <c r="H4315" s="24">
        <v>16</v>
      </c>
      <c r="I4315" s="3">
        <v>18</v>
      </c>
      <c r="J4315" s="3">
        <v>14</v>
      </c>
      <c r="K4315" s="3">
        <v>15</v>
      </c>
      <c r="L4315" s="3">
        <v>16</v>
      </c>
      <c r="M4315" s="3">
        <v>10</v>
      </c>
      <c r="N4315" s="3">
        <v>11</v>
      </c>
      <c r="O4315" s="3">
        <v>13</v>
      </c>
      <c r="P4315" s="3">
        <v>10</v>
      </c>
      <c r="Q4315" s="3">
        <v>12</v>
      </c>
      <c r="R4315" s="3">
        <v>10</v>
      </c>
      <c r="S4315" s="3">
        <v>8</v>
      </c>
      <c r="T4315" s="3">
        <v>8</v>
      </c>
      <c r="U4315" s="3">
        <v>10</v>
      </c>
      <c r="V4315" s="3">
        <v>1</v>
      </c>
      <c r="W4315" s="26">
        <v>1</v>
      </c>
    </row>
    <row r="4316" spans="3:23" ht="25.2" x14ac:dyDescent="0.25">
      <c r="C4316" s="112"/>
      <c r="D4316" s="108" t="s">
        <v>23</v>
      </c>
      <c r="E4316" s="10" t="s">
        <v>40</v>
      </c>
      <c r="F4316" s="11"/>
      <c r="G4316" s="14">
        <v>202</v>
      </c>
      <c r="H4316" s="25">
        <v>146</v>
      </c>
      <c r="I4316" s="4">
        <v>173</v>
      </c>
      <c r="J4316" s="4">
        <v>132</v>
      </c>
      <c r="K4316" s="4">
        <v>172</v>
      </c>
      <c r="L4316" s="4">
        <v>158</v>
      </c>
      <c r="M4316" s="4">
        <v>127</v>
      </c>
      <c r="N4316" s="4">
        <v>115</v>
      </c>
      <c r="O4316" s="4">
        <v>149</v>
      </c>
      <c r="P4316" s="4">
        <v>123</v>
      </c>
      <c r="Q4316" s="4">
        <v>132</v>
      </c>
      <c r="R4316" s="4">
        <v>119</v>
      </c>
      <c r="S4316" s="4">
        <v>126</v>
      </c>
      <c r="T4316" s="4">
        <v>126</v>
      </c>
      <c r="U4316" s="4">
        <v>123</v>
      </c>
      <c r="V4316" s="4">
        <v>11</v>
      </c>
      <c r="W4316" s="27">
        <v>2</v>
      </c>
    </row>
    <row r="4317" spans="3:23" ht="25.2" x14ac:dyDescent="0.25">
      <c r="C4317" s="112"/>
      <c r="D4317" s="109"/>
      <c r="E4317" s="9" t="s">
        <v>41</v>
      </c>
      <c r="F4317" s="12"/>
      <c r="G4317" s="8">
        <v>253</v>
      </c>
      <c r="H4317" s="16">
        <v>187</v>
      </c>
      <c r="I4317" s="1">
        <v>221</v>
      </c>
      <c r="J4317" s="1">
        <v>179</v>
      </c>
      <c r="K4317" s="1">
        <v>202</v>
      </c>
      <c r="L4317" s="1">
        <v>196</v>
      </c>
      <c r="M4317" s="1">
        <v>167</v>
      </c>
      <c r="N4317" s="1">
        <v>148</v>
      </c>
      <c r="O4317" s="1">
        <v>180</v>
      </c>
      <c r="P4317" s="1">
        <v>155</v>
      </c>
      <c r="Q4317" s="1">
        <v>175</v>
      </c>
      <c r="R4317" s="1">
        <v>161</v>
      </c>
      <c r="S4317" s="1">
        <v>161</v>
      </c>
      <c r="T4317" s="1">
        <v>162</v>
      </c>
      <c r="U4317" s="1">
        <v>170</v>
      </c>
      <c r="V4317" s="1">
        <v>10</v>
      </c>
      <c r="W4317" s="18">
        <v>3</v>
      </c>
    </row>
    <row r="4318" spans="3:23" x14ac:dyDescent="0.25">
      <c r="C4318" s="112"/>
      <c r="D4318" s="109"/>
      <c r="E4318" s="9" t="s">
        <v>42</v>
      </c>
      <c r="F4318" s="12"/>
      <c r="G4318" s="13">
        <v>11</v>
      </c>
      <c r="H4318" s="24">
        <v>9</v>
      </c>
      <c r="I4318" s="3">
        <v>11</v>
      </c>
      <c r="J4318" s="3">
        <v>8</v>
      </c>
      <c r="K4318" s="3">
        <v>11</v>
      </c>
      <c r="L4318" s="3">
        <v>11</v>
      </c>
      <c r="M4318" s="3">
        <v>4</v>
      </c>
      <c r="N4318" s="3">
        <v>5</v>
      </c>
      <c r="O4318" s="3">
        <v>10</v>
      </c>
      <c r="P4318" s="3">
        <v>3</v>
      </c>
      <c r="Q4318" s="3">
        <v>5</v>
      </c>
      <c r="R4318" s="3">
        <v>4</v>
      </c>
      <c r="S4318" s="3">
        <v>5</v>
      </c>
      <c r="T4318" s="3">
        <v>3</v>
      </c>
      <c r="U4318" s="3">
        <v>4</v>
      </c>
      <c r="V4318" s="3">
        <v>1</v>
      </c>
      <c r="W4318" s="26">
        <v>0</v>
      </c>
    </row>
    <row r="4319" spans="3:23" x14ac:dyDescent="0.25">
      <c r="C4319" s="112"/>
      <c r="D4319" s="109"/>
      <c r="E4319" s="9" t="s">
        <v>43</v>
      </c>
      <c r="F4319" s="12"/>
      <c r="G4319" s="8">
        <v>98</v>
      </c>
      <c r="H4319" s="16">
        <v>82</v>
      </c>
      <c r="I4319" s="1">
        <v>87</v>
      </c>
      <c r="J4319" s="1">
        <v>67</v>
      </c>
      <c r="K4319" s="1">
        <v>83</v>
      </c>
      <c r="L4319" s="1">
        <v>79</v>
      </c>
      <c r="M4319" s="1">
        <v>65</v>
      </c>
      <c r="N4319" s="1">
        <v>62</v>
      </c>
      <c r="O4319" s="1">
        <v>77</v>
      </c>
      <c r="P4319" s="1">
        <v>61</v>
      </c>
      <c r="Q4319" s="1">
        <v>64</v>
      </c>
      <c r="R4319" s="1">
        <v>63</v>
      </c>
      <c r="S4319" s="1">
        <v>62</v>
      </c>
      <c r="T4319" s="1">
        <v>63</v>
      </c>
      <c r="U4319" s="1">
        <v>62</v>
      </c>
      <c r="V4319" s="1">
        <v>4</v>
      </c>
      <c r="W4319" s="18">
        <v>1</v>
      </c>
    </row>
    <row r="4320" spans="3:23" x14ac:dyDescent="0.25">
      <c r="C4320" s="112"/>
      <c r="D4320" s="109"/>
      <c r="E4320" s="9" t="s">
        <v>44</v>
      </c>
      <c r="F4320" s="12"/>
      <c r="G4320" s="13">
        <v>31</v>
      </c>
      <c r="H4320" s="24">
        <v>23</v>
      </c>
      <c r="I4320" s="3">
        <v>26</v>
      </c>
      <c r="J4320" s="3">
        <v>18</v>
      </c>
      <c r="K4320" s="3">
        <v>25</v>
      </c>
      <c r="L4320" s="3">
        <v>25</v>
      </c>
      <c r="M4320" s="3">
        <v>22</v>
      </c>
      <c r="N4320" s="3">
        <v>16</v>
      </c>
      <c r="O4320" s="3">
        <v>25</v>
      </c>
      <c r="P4320" s="3">
        <v>19</v>
      </c>
      <c r="Q4320" s="3">
        <v>21</v>
      </c>
      <c r="R4320" s="3">
        <v>20</v>
      </c>
      <c r="S4320" s="3">
        <v>21</v>
      </c>
      <c r="T4320" s="3">
        <v>19</v>
      </c>
      <c r="U4320" s="3">
        <v>17</v>
      </c>
      <c r="V4320" s="3">
        <v>1</v>
      </c>
      <c r="W4320" s="26">
        <v>0</v>
      </c>
    </row>
    <row r="4321" spans="3:23" ht="25.2" x14ac:dyDescent="0.25">
      <c r="C4321" s="112"/>
      <c r="D4321" s="109"/>
      <c r="E4321" s="9" t="s">
        <v>45</v>
      </c>
      <c r="F4321" s="12"/>
      <c r="G4321" s="13">
        <v>23</v>
      </c>
      <c r="H4321" s="24">
        <v>21</v>
      </c>
      <c r="I4321" s="3">
        <v>21</v>
      </c>
      <c r="J4321" s="3">
        <v>18</v>
      </c>
      <c r="K4321" s="3">
        <v>19</v>
      </c>
      <c r="L4321" s="3">
        <v>20</v>
      </c>
      <c r="M4321" s="3">
        <v>15</v>
      </c>
      <c r="N4321" s="3">
        <v>11</v>
      </c>
      <c r="O4321" s="3">
        <v>16</v>
      </c>
      <c r="P4321" s="3">
        <v>12</v>
      </c>
      <c r="Q4321" s="3">
        <v>14</v>
      </c>
      <c r="R4321" s="3">
        <v>13</v>
      </c>
      <c r="S4321" s="3">
        <v>14</v>
      </c>
      <c r="T4321" s="3">
        <v>12</v>
      </c>
      <c r="U4321" s="3">
        <v>16</v>
      </c>
      <c r="V4321" s="3">
        <v>0</v>
      </c>
      <c r="W4321" s="26">
        <v>0</v>
      </c>
    </row>
    <row r="4322" spans="3:23" x14ac:dyDescent="0.25">
      <c r="C4322" s="112"/>
      <c r="D4322" s="109"/>
      <c r="E4322" s="9" t="s">
        <v>38</v>
      </c>
      <c r="F4322" s="12"/>
      <c r="G4322" s="13">
        <v>14</v>
      </c>
      <c r="H4322" s="24">
        <v>11</v>
      </c>
      <c r="I4322" s="3">
        <v>11</v>
      </c>
      <c r="J4322" s="3">
        <v>9</v>
      </c>
      <c r="K4322" s="3">
        <v>12</v>
      </c>
      <c r="L4322" s="3">
        <v>9</v>
      </c>
      <c r="M4322" s="3">
        <v>9</v>
      </c>
      <c r="N4322" s="3">
        <v>8</v>
      </c>
      <c r="O4322" s="3">
        <v>12</v>
      </c>
      <c r="P4322" s="3">
        <v>8</v>
      </c>
      <c r="Q4322" s="3">
        <v>10</v>
      </c>
      <c r="R4322" s="3">
        <v>12</v>
      </c>
      <c r="S4322" s="3">
        <v>8</v>
      </c>
      <c r="T4322" s="3">
        <v>10</v>
      </c>
      <c r="U4322" s="3">
        <v>11</v>
      </c>
      <c r="V4322" s="3">
        <v>0</v>
      </c>
      <c r="W4322" s="26">
        <v>0</v>
      </c>
    </row>
    <row r="4323" spans="3:23" x14ac:dyDescent="0.25">
      <c r="C4323" s="108" t="s">
        <v>46</v>
      </c>
      <c r="D4323" s="106" t="s">
        <v>21</v>
      </c>
      <c r="E4323" s="10" t="s">
        <v>47</v>
      </c>
      <c r="F4323" s="11"/>
      <c r="G4323" s="14">
        <v>815</v>
      </c>
      <c r="H4323" s="25">
        <v>604</v>
      </c>
      <c r="I4323" s="4">
        <v>706</v>
      </c>
      <c r="J4323" s="4">
        <v>595</v>
      </c>
      <c r="K4323" s="4">
        <v>668</v>
      </c>
      <c r="L4323" s="4">
        <v>627</v>
      </c>
      <c r="M4323" s="4">
        <v>515</v>
      </c>
      <c r="N4323" s="4">
        <v>453</v>
      </c>
      <c r="O4323" s="4">
        <v>545</v>
      </c>
      <c r="P4323" s="4">
        <v>455</v>
      </c>
      <c r="Q4323" s="4">
        <v>528</v>
      </c>
      <c r="R4323" s="4">
        <v>458</v>
      </c>
      <c r="S4323" s="4">
        <v>461</v>
      </c>
      <c r="T4323" s="4">
        <v>484</v>
      </c>
      <c r="U4323" s="4">
        <v>501</v>
      </c>
      <c r="V4323" s="4">
        <v>28</v>
      </c>
      <c r="W4323" s="27">
        <v>13</v>
      </c>
    </row>
    <row r="4324" spans="3:23" ht="25.2" x14ac:dyDescent="0.25">
      <c r="C4324" s="112"/>
      <c r="D4324" s="107"/>
      <c r="E4324" s="9" t="s">
        <v>48</v>
      </c>
      <c r="F4324" s="12"/>
      <c r="G4324" s="8">
        <v>86</v>
      </c>
      <c r="H4324" s="16">
        <v>60</v>
      </c>
      <c r="I4324" s="1">
        <v>74</v>
      </c>
      <c r="J4324" s="1">
        <v>63</v>
      </c>
      <c r="K4324" s="1">
        <v>75</v>
      </c>
      <c r="L4324" s="1">
        <v>66</v>
      </c>
      <c r="M4324" s="1">
        <v>56</v>
      </c>
      <c r="N4324" s="1">
        <v>47</v>
      </c>
      <c r="O4324" s="1">
        <v>61</v>
      </c>
      <c r="P4324" s="1">
        <v>51</v>
      </c>
      <c r="Q4324" s="1">
        <v>59</v>
      </c>
      <c r="R4324" s="1">
        <v>47</v>
      </c>
      <c r="S4324" s="1">
        <v>47</v>
      </c>
      <c r="T4324" s="1">
        <v>45</v>
      </c>
      <c r="U4324" s="1">
        <v>55</v>
      </c>
      <c r="V4324" s="1">
        <v>4</v>
      </c>
      <c r="W4324" s="18">
        <v>0</v>
      </c>
    </row>
    <row r="4325" spans="3:23" x14ac:dyDescent="0.25">
      <c r="C4325" s="112"/>
      <c r="D4325" s="107"/>
      <c r="E4325" s="9" t="s">
        <v>49</v>
      </c>
      <c r="F4325" s="12"/>
      <c r="G4325" s="13">
        <v>46</v>
      </c>
      <c r="H4325" s="24">
        <v>39</v>
      </c>
      <c r="I4325" s="3">
        <v>39</v>
      </c>
      <c r="J4325" s="3">
        <v>28</v>
      </c>
      <c r="K4325" s="3">
        <v>35</v>
      </c>
      <c r="L4325" s="3">
        <v>29</v>
      </c>
      <c r="M4325" s="3">
        <v>29</v>
      </c>
      <c r="N4325" s="3">
        <v>29</v>
      </c>
      <c r="O4325" s="3">
        <v>32</v>
      </c>
      <c r="P4325" s="3">
        <v>25</v>
      </c>
      <c r="Q4325" s="3">
        <v>29</v>
      </c>
      <c r="R4325" s="3">
        <v>30</v>
      </c>
      <c r="S4325" s="3">
        <v>23</v>
      </c>
      <c r="T4325" s="3">
        <v>25</v>
      </c>
      <c r="U4325" s="3">
        <v>22</v>
      </c>
      <c r="V4325" s="3">
        <v>1</v>
      </c>
      <c r="W4325" s="26">
        <v>0</v>
      </c>
    </row>
    <row r="4326" spans="3:23" ht="25.2" x14ac:dyDescent="0.25">
      <c r="C4326" s="112"/>
      <c r="D4326" s="107"/>
      <c r="E4326" s="9" t="s">
        <v>50</v>
      </c>
      <c r="F4326" s="12"/>
      <c r="G4326" s="8">
        <v>95</v>
      </c>
      <c r="H4326" s="16">
        <v>71</v>
      </c>
      <c r="I4326" s="1">
        <v>83</v>
      </c>
      <c r="J4326" s="1">
        <v>60</v>
      </c>
      <c r="K4326" s="1">
        <v>81</v>
      </c>
      <c r="L4326" s="1">
        <v>73</v>
      </c>
      <c r="M4326" s="1">
        <v>54</v>
      </c>
      <c r="N4326" s="1">
        <v>52</v>
      </c>
      <c r="O4326" s="1">
        <v>70</v>
      </c>
      <c r="P4326" s="1">
        <v>51</v>
      </c>
      <c r="Q4326" s="1">
        <v>58</v>
      </c>
      <c r="R4326" s="1">
        <v>57</v>
      </c>
      <c r="S4326" s="1">
        <v>53</v>
      </c>
      <c r="T4326" s="1">
        <v>55</v>
      </c>
      <c r="U4326" s="1">
        <v>56</v>
      </c>
      <c r="V4326" s="1">
        <v>4</v>
      </c>
      <c r="W4326" s="18">
        <v>0</v>
      </c>
    </row>
    <row r="4327" spans="3:23" ht="25.2" x14ac:dyDescent="0.25">
      <c r="C4327" s="112"/>
      <c r="D4327" s="107"/>
      <c r="E4327" s="9" t="s">
        <v>51</v>
      </c>
      <c r="F4327" s="12"/>
      <c r="G4327" s="13">
        <v>30</v>
      </c>
      <c r="H4327" s="24">
        <v>20</v>
      </c>
      <c r="I4327" s="3">
        <v>26</v>
      </c>
      <c r="J4327" s="3">
        <v>12</v>
      </c>
      <c r="K4327" s="3">
        <v>26</v>
      </c>
      <c r="L4327" s="3">
        <v>24</v>
      </c>
      <c r="M4327" s="3">
        <v>14</v>
      </c>
      <c r="N4327" s="3">
        <v>13</v>
      </c>
      <c r="O4327" s="3">
        <v>26</v>
      </c>
      <c r="P4327" s="3">
        <v>16</v>
      </c>
      <c r="Q4327" s="3">
        <v>15</v>
      </c>
      <c r="R4327" s="3">
        <v>19</v>
      </c>
      <c r="S4327" s="3">
        <v>13</v>
      </c>
      <c r="T4327" s="3">
        <v>17</v>
      </c>
      <c r="U4327" s="3">
        <v>14</v>
      </c>
      <c r="V4327" s="3">
        <v>1</v>
      </c>
      <c r="W4327" s="26">
        <v>0</v>
      </c>
    </row>
    <row r="4328" spans="3:23" x14ac:dyDescent="0.25">
      <c r="C4328" s="112"/>
      <c r="D4328" s="107"/>
      <c r="E4328" s="9" t="s">
        <v>52</v>
      </c>
      <c r="F4328" s="12"/>
      <c r="G4328" s="13">
        <v>8</v>
      </c>
      <c r="H4328" s="24">
        <v>7</v>
      </c>
      <c r="I4328" s="3">
        <v>7</v>
      </c>
      <c r="J4328" s="3">
        <v>7</v>
      </c>
      <c r="K4328" s="3">
        <v>7</v>
      </c>
      <c r="L4328" s="3">
        <v>7</v>
      </c>
      <c r="M4328" s="3">
        <v>7</v>
      </c>
      <c r="N4328" s="3">
        <v>7</v>
      </c>
      <c r="O4328" s="3">
        <v>7</v>
      </c>
      <c r="P4328" s="3">
        <v>5</v>
      </c>
      <c r="Q4328" s="3">
        <v>6</v>
      </c>
      <c r="R4328" s="3">
        <v>5</v>
      </c>
      <c r="S4328" s="3">
        <v>6</v>
      </c>
      <c r="T4328" s="3">
        <v>5</v>
      </c>
      <c r="U4328" s="3">
        <v>7</v>
      </c>
      <c r="V4328" s="3">
        <v>0</v>
      </c>
      <c r="W4328" s="26">
        <v>0</v>
      </c>
    </row>
    <row r="4329" spans="3:23" x14ac:dyDescent="0.25">
      <c r="C4329" s="112"/>
      <c r="D4329" s="107"/>
      <c r="E4329" s="9" t="s">
        <v>53</v>
      </c>
      <c r="F4329" s="12"/>
      <c r="G4329" s="13">
        <v>23</v>
      </c>
      <c r="H4329" s="24">
        <v>15</v>
      </c>
      <c r="I4329" s="3">
        <v>16</v>
      </c>
      <c r="J4329" s="3">
        <v>13</v>
      </c>
      <c r="K4329" s="3">
        <v>15</v>
      </c>
      <c r="L4329" s="3">
        <v>15</v>
      </c>
      <c r="M4329" s="3">
        <v>11</v>
      </c>
      <c r="N4329" s="3">
        <v>11</v>
      </c>
      <c r="O4329" s="3">
        <v>14</v>
      </c>
      <c r="P4329" s="3">
        <v>12</v>
      </c>
      <c r="Q4329" s="3">
        <v>15</v>
      </c>
      <c r="R4329" s="3">
        <v>13</v>
      </c>
      <c r="S4329" s="3">
        <v>12</v>
      </c>
      <c r="T4329" s="3">
        <v>13</v>
      </c>
      <c r="U4329" s="3">
        <v>13</v>
      </c>
      <c r="V4329" s="3">
        <v>5</v>
      </c>
      <c r="W4329" s="26">
        <v>1</v>
      </c>
    </row>
    <row r="4330" spans="3:23" x14ac:dyDescent="0.25">
      <c r="C4330" s="112"/>
      <c r="D4330" s="107"/>
      <c r="E4330" s="9" t="s">
        <v>38</v>
      </c>
      <c r="F4330" s="12"/>
      <c r="G4330" s="13">
        <v>1</v>
      </c>
      <c r="H4330" s="24">
        <v>1</v>
      </c>
      <c r="I4330" s="3">
        <v>1</v>
      </c>
      <c r="J4330" s="3">
        <v>1</v>
      </c>
      <c r="K4330" s="3">
        <v>1</v>
      </c>
      <c r="L4330" s="3">
        <v>1</v>
      </c>
      <c r="M4330" s="3">
        <v>1</v>
      </c>
      <c r="N4330" s="3">
        <v>1</v>
      </c>
      <c r="O4330" s="3">
        <v>1</v>
      </c>
      <c r="P4330" s="3">
        <v>1</v>
      </c>
      <c r="Q4330" s="3">
        <v>1</v>
      </c>
      <c r="R4330" s="3">
        <v>1</v>
      </c>
      <c r="S4330" s="3">
        <v>1</v>
      </c>
      <c r="T4330" s="3">
        <v>1</v>
      </c>
      <c r="U4330" s="3">
        <v>1</v>
      </c>
      <c r="V4330" s="3">
        <v>1</v>
      </c>
      <c r="W4330" s="26">
        <v>0</v>
      </c>
    </row>
    <row r="4331" spans="3:23" x14ac:dyDescent="0.25">
      <c r="C4331" s="112"/>
      <c r="D4331" s="107"/>
      <c r="E4331" s="9" t="s">
        <v>54</v>
      </c>
      <c r="F4331" s="12"/>
      <c r="G4331" s="8">
        <v>901</v>
      </c>
      <c r="H4331" s="16">
        <v>664</v>
      </c>
      <c r="I4331" s="1">
        <v>780</v>
      </c>
      <c r="J4331" s="1">
        <v>658</v>
      </c>
      <c r="K4331" s="1">
        <v>743</v>
      </c>
      <c r="L4331" s="1">
        <v>693</v>
      </c>
      <c r="M4331" s="1">
        <v>571</v>
      </c>
      <c r="N4331" s="1">
        <v>500</v>
      </c>
      <c r="O4331" s="1">
        <v>606</v>
      </c>
      <c r="P4331" s="1">
        <v>506</v>
      </c>
      <c r="Q4331" s="1">
        <v>587</v>
      </c>
      <c r="R4331" s="1">
        <v>505</v>
      </c>
      <c r="S4331" s="1">
        <v>508</v>
      </c>
      <c r="T4331" s="1">
        <v>529</v>
      </c>
      <c r="U4331" s="1">
        <v>556</v>
      </c>
      <c r="V4331" s="1">
        <v>32</v>
      </c>
      <c r="W4331" s="18">
        <v>13</v>
      </c>
    </row>
    <row r="4332" spans="3:23" x14ac:dyDescent="0.25">
      <c r="C4332" s="112"/>
      <c r="D4332" s="107"/>
      <c r="E4332" s="9" t="s">
        <v>55</v>
      </c>
      <c r="F4332" s="12"/>
      <c r="G4332" s="8">
        <v>171</v>
      </c>
      <c r="H4332" s="16">
        <v>130</v>
      </c>
      <c r="I4332" s="1">
        <v>148</v>
      </c>
      <c r="J4332" s="1">
        <v>100</v>
      </c>
      <c r="K4332" s="1">
        <v>142</v>
      </c>
      <c r="L4332" s="1">
        <v>126</v>
      </c>
      <c r="M4332" s="1">
        <v>97</v>
      </c>
      <c r="N4332" s="1">
        <v>94</v>
      </c>
      <c r="O4332" s="1">
        <v>128</v>
      </c>
      <c r="P4332" s="1">
        <v>92</v>
      </c>
      <c r="Q4332" s="1">
        <v>102</v>
      </c>
      <c r="R4332" s="1">
        <v>106</v>
      </c>
      <c r="S4332" s="1">
        <v>89</v>
      </c>
      <c r="T4332" s="1">
        <v>97</v>
      </c>
      <c r="U4332" s="1">
        <v>92</v>
      </c>
      <c r="V4332" s="1">
        <v>6</v>
      </c>
      <c r="W4332" s="18">
        <v>0</v>
      </c>
    </row>
    <row r="4333" spans="3:23" x14ac:dyDescent="0.25">
      <c r="C4333" s="108" t="s">
        <v>56</v>
      </c>
      <c r="D4333" s="106" t="s">
        <v>21</v>
      </c>
      <c r="E4333" s="10" t="s">
        <v>57</v>
      </c>
      <c r="F4333" s="11"/>
      <c r="G4333" s="14">
        <v>465</v>
      </c>
      <c r="H4333" s="25">
        <v>347</v>
      </c>
      <c r="I4333" s="4">
        <v>409</v>
      </c>
      <c r="J4333" s="4">
        <v>331</v>
      </c>
      <c r="K4333" s="4">
        <v>391</v>
      </c>
      <c r="L4333" s="4">
        <v>359</v>
      </c>
      <c r="M4333" s="4">
        <v>299</v>
      </c>
      <c r="N4333" s="4">
        <v>271</v>
      </c>
      <c r="O4333" s="4">
        <v>327</v>
      </c>
      <c r="P4333" s="4">
        <v>275</v>
      </c>
      <c r="Q4333" s="4">
        <v>316</v>
      </c>
      <c r="R4333" s="4">
        <v>277</v>
      </c>
      <c r="S4333" s="4">
        <v>269</v>
      </c>
      <c r="T4333" s="4">
        <v>293</v>
      </c>
      <c r="U4333" s="4">
        <v>287</v>
      </c>
      <c r="V4333" s="4">
        <v>16</v>
      </c>
      <c r="W4333" s="27">
        <v>3</v>
      </c>
    </row>
    <row r="4334" spans="3:23" x14ac:dyDescent="0.25">
      <c r="C4334" s="112"/>
      <c r="D4334" s="107"/>
      <c r="E4334" s="9" t="s">
        <v>58</v>
      </c>
      <c r="F4334" s="12"/>
      <c r="G4334" s="8">
        <v>396</v>
      </c>
      <c r="H4334" s="16">
        <v>306</v>
      </c>
      <c r="I4334" s="1">
        <v>340</v>
      </c>
      <c r="J4334" s="1">
        <v>282</v>
      </c>
      <c r="K4334" s="1">
        <v>323</v>
      </c>
      <c r="L4334" s="1">
        <v>300</v>
      </c>
      <c r="M4334" s="1">
        <v>249</v>
      </c>
      <c r="N4334" s="1">
        <v>222</v>
      </c>
      <c r="O4334" s="1">
        <v>268</v>
      </c>
      <c r="P4334" s="1">
        <v>221</v>
      </c>
      <c r="Q4334" s="1">
        <v>253</v>
      </c>
      <c r="R4334" s="1">
        <v>224</v>
      </c>
      <c r="S4334" s="1">
        <v>219</v>
      </c>
      <c r="T4334" s="1">
        <v>228</v>
      </c>
      <c r="U4334" s="1">
        <v>237</v>
      </c>
      <c r="V4334" s="1">
        <v>12</v>
      </c>
      <c r="W4334" s="18">
        <v>6</v>
      </c>
    </row>
    <row r="4335" spans="3:23" x14ac:dyDescent="0.25">
      <c r="C4335" s="112"/>
      <c r="D4335" s="107"/>
      <c r="E4335" s="9" t="s">
        <v>59</v>
      </c>
      <c r="F4335" s="12"/>
      <c r="G4335" s="8">
        <v>90</v>
      </c>
      <c r="H4335" s="16">
        <v>60</v>
      </c>
      <c r="I4335" s="1">
        <v>74</v>
      </c>
      <c r="J4335" s="1">
        <v>55</v>
      </c>
      <c r="K4335" s="1">
        <v>72</v>
      </c>
      <c r="L4335" s="1">
        <v>68</v>
      </c>
      <c r="M4335" s="1">
        <v>47</v>
      </c>
      <c r="N4335" s="1">
        <v>38</v>
      </c>
      <c r="O4335" s="1">
        <v>58</v>
      </c>
      <c r="P4335" s="1">
        <v>40</v>
      </c>
      <c r="Q4335" s="1">
        <v>45</v>
      </c>
      <c r="R4335" s="1">
        <v>43</v>
      </c>
      <c r="S4335" s="1">
        <v>41</v>
      </c>
      <c r="T4335" s="1">
        <v>41</v>
      </c>
      <c r="U4335" s="1">
        <v>48</v>
      </c>
      <c r="V4335" s="1">
        <v>6</v>
      </c>
      <c r="W4335" s="18">
        <v>2</v>
      </c>
    </row>
    <row r="4336" spans="3:23" x14ac:dyDescent="0.25">
      <c r="C4336" s="112"/>
      <c r="D4336" s="107"/>
      <c r="E4336" s="9" t="s">
        <v>60</v>
      </c>
      <c r="F4336" s="12"/>
      <c r="G4336" s="8">
        <v>153</v>
      </c>
      <c r="H4336" s="16">
        <v>104</v>
      </c>
      <c r="I4336" s="1">
        <v>129</v>
      </c>
      <c r="J4336" s="1">
        <v>111</v>
      </c>
      <c r="K4336" s="1">
        <v>122</v>
      </c>
      <c r="L4336" s="1">
        <v>115</v>
      </c>
      <c r="M4336" s="1">
        <v>92</v>
      </c>
      <c r="N4336" s="1">
        <v>82</v>
      </c>
      <c r="O4336" s="1">
        <v>103</v>
      </c>
      <c r="P4336" s="1">
        <v>80</v>
      </c>
      <c r="Q4336" s="1">
        <v>97</v>
      </c>
      <c r="R4336" s="1">
        <v>86</v>
      </c>
      <c r="S4336" s="1">
        <v>87</v>
      </c>
      <c r="T4336" s="1">
        <v>83</v>
      </c>
      <c r="U4336" s="1">
        <v>97</v>
      </c>
      <c r="V4336" s="1">
        <v>10</v>
      </c>
      <c r="W4336" s="18">
        <v>3</v>
      </c>
    </row>
    <row r="4337" spans="2:23" x14ac:dyDescent="0.25">
      <c r="C4337" s="108" t="s">
        <v>61</v>
      </c>
      <c r="D4337" s="106" t="s">
        <v>21</v>
      </c>
      <c r="E4337" s="10" t="s">
        <v>62</v>
      </c>
      <c r="F4337" s="11"/>
      <c r="G4337" s="14">
        <v>205</v>
      </c>
      <c r="H4337" s="25">
        <v>146</v>
      </c>
      <c r="I4337" s="4">
        <v>177</v>
      </c>
      <c r="J4337" s="4">
        <v>141</v>
      </c>
      <c r="K4337" s="4">
        <v>178</v>
      </c>
      <c r="L4337" s="4">
        <v>160</v>
      </c>
      <c r="M4337" s="4">
        <v>121</v>
      </c>
      <c r="N4337" s="4">
        <v>113</v>
      </c>
      <c r="O4337" s="4">
        <v>150</v>
      </c>
      <c r="P4337" s="4">
        <v>123</v>
      </c>
      <c r="Q4337" s="4">
        <v>132</v>
      </c>
      <c r="R4337" s="4">
        <v>123</v>
      </c>
      <c r="S4337" s="4">
        <v>122</v>
      </c>
      <c r="T4337" s="4">
        <v>126</v>
      </c>
      <c r="U4337" s="4">
        <v>126</v>
      </c>
      <c r="V4337" s="4">
        <v>6</v>
      </c>
      <c r="W4337" s="27">
        <v>2</v>
      </c>
    </row>
    <row r="4338" spans="2:23" x14ac:dyDescent="0.25">
      <c r="C4338" s="109"/>
      <c r="D4338" s="107"/>
      <c r="E4338" s="9" t="s">
        <v>63</v>
      </c>
      <c r="F4338" s="12"/>
      <c r="G4338" s="8">
        <v>256</v>
      </c>
      <c r="H4338" s="16">
        <v>197</v>
      </c>
      <c r="I4338" s="1">
        <v>219</v>
      </c>
      <c r="J4338" s="1">
        <v>192</v>
      </c>
      <c r="K4338" s="1">
        <v>212</v>
      </c>
      <c r="L4338" s="1">
        <v>204</v>
      </c>
      <c r="M4338" s="1">
        <v>169</v>
      </c>
      <c r="N4338" s="1">
        <v>152</v>
      </c>
      <c r="O4338" s="1">
        <v>186</v>
      </c>
      <c r="P4338" s="1">
        <v>149</v>
      </c>
      <c r="Q4338" s="1">
        <v>166</v>
      </c>
      <c r="R4338" s="1">
        <v>140</v>
      </c>
      <c r="S4338" s="1">
        <v>155</v>
      </c>
      <c r="T4338" s="1">
        <v>149</v>
      </c>
      <c r="U4338" s="1">
        <v>166</v>
      </c>
      <c r="V4338" s="1">
        <v>9</v>
      </c>
      <c r="W4338" s="18">
        <v>4</v>
      </c>
    </row>
    <row r="4339" spans="2:23" x14ac:dyDescent="0.25">
      <c r="C4339" s="109"/>
      <c r="D4339" s="107"/>
      <c r="E4339" s="9" t="s">
        <v>64</v>
      </c>
      <c r="F4339" s="12"/>
      <c r="G4339" s="8">
        <v>404</v>
      </c>
      <c r="H4339" s="16">
        <v>287</v>
      </c>
      <c r="I4339" s="1">
        <v>345</v>
      </c>
      <c r="J4339" s="1">
        <v>268</v>
      </c>
      <c r="K4339" s="1">
        <v>325</v>
      </c>
      <c r="L4339" s="1">
        <v>292</v>
      </c>
      <c r="M4339" s="1">
        <v>229</v>
      </c>
      <c r="N4339" s="1">
        <v>202</v>
      </c>
      <c r="O4339" s="1">
        <v>253</v>
      </c>
      <c r="P4339" s="1">
        <v>202</v>
      </c>
      <c r="Q4339" s="1">
        <v>245</v>
      </c>
      <c r="R4339" s="1">
        <v>217</v>
      </c>
      <c r="S4339" s="1">
        <v>193</v>
      </c>
      <c r="T4339" s="1">
        <v>215</v>
      </c>
      <c r="U4339" s="1">
        <v>224</v>
      </c>
      <c r="V4339" s="1">
        <v>22</v>
      </c>
      <c r="W4339" s="18">
        <v>3</v>
      </c>
    </row>
    <row r="4340" spans="2:23" x14ac:dyDescent="0.25">
      <c r="C4340" s="113"/>
      <c r="D4340" s="110"/>
      <c r="E4340" s="56" t="s">
        <v>65</v>
      </c>
      <c r="F4340" s="48"/>
      <c r="G4340" s="61">
        <v>239</v>
      </c>
      <c r="H4340" s="65">
        <v>187</v>
      </c>
      <c r="I4340" s="35">
        <v>211</v>
      </c>
      <c r="J4340" s="35">
        <v>178</v>
      </c>
      <c r="K4340" s="35">
        <v>193</v>
      </c>
      <c r="L4340" s="35">
        <v>186</v>
      </c>
      <c r="M4340" s="35">
        <v>168</v>
      </c>
      <c r="N4340" s="35">
        <v>146</v>
      </c>
      <c r="O4340" s="35">
        <v>167</v>
      </c>
      <c r="P4340" s="35">
        <v>142</v>
      </c>
      <c r="Q4340" s="35">
        <v>168</v>
      </c>
      <c r="R4340" s="35">
        <v>150</v>
      </c>
      <c r="S4340" s="35">
        <v>146</v>
      </c>
      <c r="T4340" s="35">
        <v>155</v>
      </c>
      <c r="U4340" s="35">
        <v>153</v>
      </c>
      <c r="V4340" s="35">
        <v>7</v>
      </c>
      <c r="W4340" s="66">
        <v>5</v>
      </c>
    </row>
    <row r="4342" spans="2:23" x14ac:dyDescent="0.25">
      <c r="B4342" s="54" t="str">
        <f xml:space="preserve"> HYPERLINK("#'目次'!B58", "[52]")</f>
        <v>[52]</v>
      </c>
      <c r="C4342" s="42" t="s">
        <v>649</v>
      </c>
    </row>
    <row r="4345" spans="2:23" x14ac:dyDescent="0.25">
      <c r="C4345" s="42" t="s">
        <v>14</v>
      </c>
    </row>
    <row r="4346" spans="2:23" ht="88.2" x14ac:dyDescent="0.25">
      <c r="C4346" s="102"/>
      <c r="D4346" s="103"/>
      <c r="E4346" s="103"/>
      <c r="F4346" s="103"/>
      <c r="G4346" s="53" t="s">
        <v>15</v>
      </c>
      <c r="H4346" s="50" t="s">
        <v>650</v>
      </c>
      <c r="I4346" s="21" t="s">
        <v>651</v>
      </c>
      <c r="J4346" s="21" t="s">
        <v>652</v>
      </c>
      <c r="K4346" s="21" t="s">
        <v>53</v>
      </c>
      <c r="L4346" s="57" t="s">
        <v>38</v>
      </c>
    </row>
    <row r="4347" spans="2:23" x14ac:dyDescent="0.25">
      <c r="C4347" s="104"/>
      <c r="D4347" s="105"/>
      <c r="E4347" s="105"/>
      <c r="F4347" s="105"/>
      <c r="G4347" s="47"/>
      <c r="H4347" s="60"/>
      <c r="I4347" s="22"/>
      <c r="J4347" s="22"/>
      <c r="K4347" s="22"/>
      <c r="L4347" s="55"/>
    </row>
    <row r="4348" spans="2:23" x14ac:dyDescent="0.25">
      <c r="C4348" s="52"/>
      <c r="D4348" s="49"/>
      <c r="E4348" s="46" t="s">
        <v>15</v>
      </c>
      <c r="F4348" s="51"/>
      <c r="G4348" s="59">
        <v>1104</v>
      </c>
      <c r="H4348" s="31">
        <v>701</v>
      </c>
      <c r="I4348" s="31">
        <v>29</v>
      </c>
      <c r="J4348" s="31">
        <v>351</v>
      </c>
      <c r="K4348" s="31">
        <v>17</v>
      </c>
      <c r="L4348" s="67">
        <v>6</v>
      </c>
    </row>
    <row r="4349" spans="2:23" x14ac:dyDescent="0.25">
      <c r="C4349" s="111" t="s">
        <v>20</v>
      </c>
      <c r="D4349" s="106" t="s">
        <v>21</v>
      </c>
      <c r="E4349" s="10" t="s">
        <v>22</v>
      </c>
      <c r="F4349" s="11"/>
      <c r="G4349" s="14">
        <v>543</v>
      </c>
      <c r="H4349" s="25">
        <v>383</v>
      </c>
      <c r="I4349" s="4">
        <v>14</v>
      </c>
      <c r="J4349" s="4">
        <v>137</v>
      </c>
      <c r="K4349" s="4">
        <v>8</v>
      </c>
      <c r="L4349" s="27">
        <v>1</v>
      </c>
    </row>
    <row r="4350" spans="2:23" x14ac:dyDescent="0.25">
      <c r="C4350" s="112"/>
      <c r="D4350" s="107"/>
      <c r="E4350" s="9" t="s">
        <v>23</v>
      </c>
      <c r="F4350" s="12"/>
      <c r="G4350" s="8">
        <v>561</v>
      </c>
      <c r="H4350" s="16">
        <v>318</v>
      </c>
      <c r="I4350" s="1">
        <v>15</v>
      </c>
      <c r="J4350" s="1">
        <v>214</v>
      </c>
      <c r="K4350" s="1">
        <v>9</v>
      </c>
      <c r="L4350" s="18">
        <v>5</v>
      </c>
    </row>
    <row r="4351" spans="2:23" x14ac:dyDescent="0.25">
      <c r="C4351" s="108" t="s">
        <v>24</v>
      </c>
      <c r="D4351" s="108" t="s">
        <v>25</v>
      </c>
      <c r="E4351" s="10" t="s">
        <v>26</v>
      </c>
      <c r="F4351" s="11"/>
      <c r="G4351" s="14">
        <v>261</v>
      </c>
      <c r="H4351" s="25">
        <v>166</v>
      </c>
      <c r="I4351" s="4">
        <v>11</v>
      </c>
      <c r="J4351" s="4">
        <v>82</v>
      </c>
      <c r="K4351" s="4">
        <v>1</v>
      </c>
      <c r="L4351" s="27">
        <v>1</v>
      </c>
    </row>
    <row r="4352" spans="2:23" x14ac:dyDescent="0.25">
      <c r="C4352" s="112"/>
      <c r="D4352" s="109"/>
      <c r="E4352" s="9" t="s">
        <v>27</v>
      </c>
      <c r="F4352" s="12"/>
      <c r="G4352" s="8">
        <v>267</v>
      </c>
      <c r="H4352" s="16">
        <v>171</v>
      </c>
      <c r="I4352" s="1">
        <v>6</v>
      </c>
      <c r="J4352" s="1">
        <v>85</v>
      </c>
      <c r="K4352" s="1">
        <v>4</v>
      </c>
      <c r="L4352" s="18">
        <v>1</v>
      </c>
    </row>
    <row r="4353" spans="3:12" x14ac:dyDescent="0.25">
      <c r="C4353" s="112"/>
      <c r="D4353" s="109"/>
      <c r="E4353" s="9" t="s">
        <v>28</v>
      </c>
      <c r="F4353" s="12"/>
      <c r="G4353" s="8">
        <v>261</v>
      </c>
      <c r="H4353" s="16">
        <v>162</v>
      </c>
      <c r="I4353" s="1">
        <v>4</v>
      </c>
      <c r="J4353" s="1">
        <v>87</v>
      </c>
      <c r="K4353" s="1">
        <v>6</v>
      </c>
      <c r="L4353" s="18">
        <v>2</v>
      </c>
    </row>
    <row r="4354" spans="3:12" x14ac:dyDescent="0.25">
      <c r="C4354" s="112"/>
      <c r="D4354" s="109"/>
      <c r="E4354" s="9" t="s">
        <v>29</v>
      </c>
      <c r="F4354" s="12"/>
      <c r="G4354" s="8">
        <v>195</v>
      </c>
      <c r="H4354" s="16">
        <v>116</v>
      </c>
      <c r="I4354" s="1">
        <v>6</v>
      </c>
      <c r="J4354" s="1">
        <v>68</v>
      </c>
      <c r="K4354" s="1">
        <v>4</v>
      </c>
      <c r="L4354" s="18">
        <v>1</v>
      </c>
    </row>
    <row r="4355" spans="3:12" x14ac:dyDescent="0.25">
      <c r="C4355" s="112"/>
      <c r="D4355" s="109"/>
      <c r="E4355" s="9" t="s">
        <v>30</v>
      </c>
      <c r="F4355" s="12"/>
      <c r="G4355" s="8">
        <v>120</v>
      </c>
      <c r="H4355" s="16">
        <v>86</v>
      </c>
      <c r="I4355" s="1">
        <v>2</v>
      </c>
      <c r="J4355" s="1">
        <v>29</v>
      </c>
      <c r="K4355" s="1">
        <v>2</v>
      </c>
      <c r="L4355" s="18">
        <v>1</v>
      </c>
    </row>
    <row r="4356" spans="3:12" x14ac:dyDescent="0.25">
      <c r="C4356" s="112"/>
      <c r="D4356" s="109"/>
      <c r="E4356" s="9" t="s">
        <v>31</v>
      </c>
      <c r="F4356" s="12"/>
      <c r="G4356" s="8">
        <v>843</v>
      </c>
      <c r="H4356" s="16">
        <v>535</v>
      </c>
      <c r="I4356" s="1">
        <v>18</v>
      </c>
      <c r="J4356" s="1">
        <v>269</v>
      </c>
      <c r="K4356" s="1">
        <v>16</v>
      </c>
      <c r="L4356" s="18">
        <v>5</v>
      </c>
    </row>
    <row r="4357" spans="3:12" x14ac:dyDescent="0.25">
      <c r="C4357" s="112"/>
      <c r="D4357" s="109"/>
      <c r="E4357" s="9" t="s">
        <v>32</v>
      </c>
      <c r="F4357" s="12"/>
      <c r="G4357" s="8">
        <v>315</v>
      </c>
      <c r="H4357" s="16">
        <v>202</v>
      </c>
      <c r="I4357" s="1">
        <v>8</v>
      </c>
      <c r="J4357" s="1">
        <v>97</v>
      </c>
      <c r="K4357" s="1">
        <v>6</v>
      </c>
      <c r="L4357" s="18">
        <v>2</v>
      </c>
    </row>
    <row r="4358" spans="3:12" x14ac:dyDescent="0.25">
      <c r="C4358" s="112"/>
      <c r="D4358" s="108" t="s">
        <v>22</v>
      </c>
      <c r="E4358" s="10" t="s">
        <v>26</v>
      </c>
      <c r="F4358" s="11"/>
      <c r="G4358" s="14">
        <v>120</v>
      </c>
      <c r="H4358" s="25">
        <v>90</v>
      </c>
      <c r="I4358" s="4">
        <v>3</v>
      </c>
      <c r="J4358" s="4">
        <v>26</v>
      </c>
      <c r="K4358" s="4">
        <v>1</v>
      </c>
      <c r="L4358" s="27">
        <v>0</v>
      </c>
    </row>
    <row r="4359" spans="3:12" x14ac:dyDescent="0.25">
      <c r="C4359" s="112"/>
      <c r="D4359" s="109"/>
      <c r="E4359" s="9" t="s">
        <v>27</v>
      </c>
      <c r="F4359" s="12"/>
      <c r="G4359" s="8">
        <v>159</v>
      </c>
      <c r="H4359" s="16">
        <v>111</v>
      </c>
      <c r="I4359" s="1">
        <v>4</v>
      </c>
      <c r="J4359" s="1">
        <v>40</v>
      </c>
      <c r="K4359" s="1">
        <v>3</v>
      </c>
      <c r="L4359" s="18">
        <v>1</v>
      </c>
    </row>
    <row r="4360" spans="3:12" x14ac:dyDescent="0.25">
      <c r="C4360" s="112"/>
      <c r="D4360" s="109"/>
      <c r="E4360" s="9" t="s">
        <v>28</v>
      </c>
      <c r="F4360" s="12"/>
      <c r="G4360" s="8">
        <v>113</v>
      </c>
      <c r="H4360" s="16">
        <v>75</v>
      </c>
      <c r="I4360" s="1">
        <v>2</v>
      </c>
      <c r="J4360" s="1">
        <v>36</v>
      </c>
      <c r="K4360" s="1">
        <v>0</v>
      </c>
      <c r="L4360" s="18">
        <v>0</v>
      </c>
    </row>
    <row r="4361" spans="3:12" x14ac:dyDescent="0.25">
      <c r="C4361" s="112"/>
      <c r="D4361" s="109"/>
      <c r="E4361" s="9" t="s">
        <v>29</v>
      </c>
      <c r="F4361" s="12"/>
      <c r="G4361" s="8">
        <v>94</v>
      </c>
      <c r="H4361" s="16">
        <v>62</v>
      </c>
      <c r="I4361" s="1">
        <v>4</v>
      </c>
      <c r="J4361" s="1">
        <v>24</v>
      </c>
      <c r="K4361" s="1">
        <v>4</v>
      </c>
      <c r="L4361" s="18">
        <v>0</v>
      </c>
    </row>
    <row r="4362" spans="3:12" x14ac:dyDescent="0.25">
      <c r="C4362" s="112"/>
      <c r="D4362" s="109"/>
      <c r="E4362" s="9" t="s">
        <v>30</v>
      </c>
      <c r="F4362" s="12"/>
      <c r="G4362" s="8">
        <v>57</v>
      </c>
      <c r="H4362" s="16">
        <v>45</v>
      </c>
      <c r="I4362" s="1">
        <v>1</v>
      </c>
      <c r="J4362" s="1">
        <v>11</v>
      </c>
      <c r="K4362" s="1">
        <v>0</v>
      </c>
      <c r="L4362" s="18">
        <v>0</v>
      </c>
    </row>
    <row r="4363" spans="3:12" x14ac:dyDescent="0.25">
      <c r="C4363" s="112"/>
      <c r="D4363" s="109"/>
      <c r="E4363" s="9" t="s">
        <v>31</v>
      </c>
      <c r="F4363" s="12"/>
      <c r="G4363" s="8">
        <v>423</v>
      </c>
      <c r="H4363" s="16">
        <v>293</v>
      </c>
      <c r="I4363" s="1">
        <v>11</v>
      </c>
      <c r="J4363" s="1">
        <v>111</v>
      </c>
      <c r="K4363" s="1">
        <v>7</v>
      </c>
      <c r="L4363" s="18">
        <v>1</v>
      </c>
    </row>
    <row r="4364" spans="3:12" x14ac:dyDescent="0.25">
      <c r="C4364" s="112"/>
      <c r="D4364" s="109"/>
      <c r="E4364" s="9" t="s">
        <v>32</v>
      </c>
      <c r="F4364" s="12"/>
      <c r="G4364" s="8">
        <v>151</v>
      </c>
      <c r="H4364" s="16">
        <v>107</v>
      </c>
      <c r="I4364" s="1">
        <v>5</v>
      </c>
      <c r="J4364" s="1">
        <v>35</v>
      </c>
      <c r="K4364" s="1">
        <v>4</v>
      </c>
      <c r="L4364" s="18">
        <v>0</v>
      </c>
    </row>
    <row r="4365" spans="3:12" x14ac:dyDescent="0.25">
      <c r="C4365" s="112"/>
      <c r="D4365" s="108" t="s">
        <v>23</v>
      </c>
      <c r="E4365" s="10" t="s">
        <v>26</v>
      </c>
      <c r="F4365" s="11"/>
      <c r="G4365" s="14">
        <v>141</v>
      </c>
      <c r="H4365" s="25">
        <v>76</v>
      </c>
      <c r="I4365" s="4">
        <v>8</v>
      </c>
      <c r="J4365" s="4">
        <v>56</v>
      </c>
      <c r="K4365" s="4">
        <v>0</v>
      </c>
      <c r="L4365" s="27">
        <v>1</v>
      </c>
    </row>
    <row r="4366" spans="3:12" x14ac:dyDescent="0.25">
      <c r="C4366" s="112"/>
      <c r="D4366" s="109"/>
      <c r="E4366" s="9" t="s">
        <v>27</v>
      </c>
      <c r="F4366" s="12"/>
      <c r="G4366" s="8">
        <v>108</v>
      </c>
      <c r="H4366" s="16">
        <v>60</v>
      </c>
      <c r="I4366" s="1">
        <v>2</v>
      </c>
      <c r="J4366" s="1">
        <v>45</v>
      </c>
      <c r="K4366" s="1">
        <v>1</v>
      </c>
      <c r="L4366" s="18">
        <v>0</v>
      </c>
    </row>
    <row r="4367" spans="3:12" x14ac:dyDescent="0.25">
      <c r="C4367" s="112"/>
      <c r="D4367" s="109"/>
      <c r="E4367" s="9" t="s">
        <v>28</v>
      </c>
      <c r="F4367" s="12"/>
      <c r="G4367" s="8">
        <v>148</v>
      </c>
      <c r="H4367" s="16">
        <v>87</v>
      </c>
      <c r="I4367" s="1">
        <v>2</v>
      </c>
      <c r="J4367" s="1">
        <v>51</v>
      </c>
      <c r="K4367" s="1">
        <v>6</v>
      </c>
      <c r="L4367" s="18">
        <v>2</v>
      </c>
    </row>
    <row r="4368" spans="3:12" x14ac:dyDescent="0.25">
      <c r="C4368" s="112"/>
      <c r="D4368" s="109"/>
      <c r="E4368" s="9" t="s">
        <v>29</v>
      </c>
      <c r="F4368" s="12"/>
      <c r="G4368" s="8">
        <v>101</v>
      </c>
      <c r="H4368" s="16">
        <v>54</v>
      </c>
      <c r="I4368" s="1">
        <v>2</v>
      </c>
      <c r="J4368" s="1">
        <v>44</v>
      </c>
      <c r="K4368" s="1">
        <v>0</v>
      </c>
      <c r="L4368" s="18">
        <v>1</v>
      </c>
    </row>
    <row r="4369" spans="3:12" x14ac:dyDescent="0.25">
      <c r="C4369" s="112"/>
      <c r="D4369" s="109"/>
      <c r="E4369" s="9" t="s">
        <v>30</v>
      </c>
      <c r="F4369" s="12"/>
      <c r="G4369" s="8">
        <v>63</v>
      </c>
      <c r="H4369" s="16">
        <v>41</v>
      </c>
      <c r="I4369" s="1">
        <v>1</v>
      </c>
      <c r="J4369" s="1">
        <v>18</v>
      </c>
      <c r="K4369" s="1">
        <v>2</v>
      </c>
      <c r="L4369" s="18">
        <v>1</v>
      </c>
    </row>
    <row r="4370" spans="3:12" x14ac:dyDescent="0.25">
      <c r="C4370" s="112"/>
      <c r="D4370" s="109"/>
      <c r="E4370" s="9" t="s">
        <v>31</v>
      </c>
      <c r="F4370" s="12"/>
      <c r="G4370" s="8">
        <v>420</v>
      </c>
      <c r="H4370" s="16">
        <v>242</v>
      </c>
      <c r="I4370" s="1">
        <v>7</v>
      </c>
      <c r="J4370" s="1">
        <v>158</v>
      </c>
      <c r="K4370" s="1">
        <v>9</v>
      </c>
      <c r="L4370" s="18">
        <v>4</v>
      </c>
    </row>
    <row r="4371" spans="3:12" x14ac:dyDescent="0.25">
      <c r="C4371" s="112"/>
      <c r="D4371" s="109"/>
      <c r="E4371" s="9" t="s">
        <v>32</v>
      </c>
      <c r="F4371" s="12"/>
      <c r="G4371" s="8">
        <v>164</v>
      </c>
      <c r="H4371" s="16">
        <v>95</v>
      </c>
      <c r="I4371" s="1">
        <v>3</v>
      </c>
      <c r="J4371" s="1">
        <v>62</v>
      </c>
      <c r="K4371" s="1">
        <v>2</v>
      </c>
      <c r="L4371" s="18">
        <v>2</v>
      </c>
    </row>
    <row r="4372" spans="3:12" ht="25.2" x14ac:dyDescent="0.25">
      <c r="C4372" s="108" t="s">
        <v>33</v>
      </c>
      <c r="D4372" s="108" t="s">
        <v>25</v>
      </c>
      <c r="E4372" s="10" t="s">
        <v>34</v>
      </c>
      <c r="F4372" s="11"/>
      <c r="G4372" s="14">
        <v>93</v>
      </c>
      <c r="H4372" s="25">
        <v>52</v>
      </c>
      <c r="I4372" s="4">
        <v>4</v>
      </c>
      <c r="J4372" s="4">
        <v>36</v>
      </c>
      <c r="K4372" s="4">
        <v>1</v>
      </c>
      <c r="L4372" s="27">
        <v>0</v>
      </c>
    </row>
    <row r="4373" spans="3:12" ht="25.2" x14ac:dyDescent="0.25">
      <c r="C4373" s="112"/>
      <c r="D4373" s="109"/>
      <c r="E4373" s="9" t="s">
        <v>35</v>
      </c>
      <c r="F4373" s="12"/>
      <c r="G4373" s="8">
        <v>623</v>
      </c>
      <c r="H4373" s="16">
        <v>443</v>
      </c>
      <c r="I4373" s="1">
        <v>13</v>
      </c>
      <c r="J4373" s="1">
        <v>158</v>
      </c>
      <c r="K4373" s="1">
        <v>7</v>
      </c>
      <c r="L4373" s="18">
        <v>2</v>
      </c>
    </row>
    <row r="4374" spans="3:12" ht="25.2" x14ac:dyDescent="0.25">
      <c r="C4374" s="112"/>
      <c r="D4374" s="109"/>
      <c r="E4374" s="9" t="s">
        <v>36</v>
      </c>
      <c r="F4374" s="12"/>
      <c r="G4374" s="8">
        <v>207</v>
      </c>
      <c r="H4374" s="16">
        <v>111</v>
      </c>
      <c r="I4374" s="1">
        <v>4</v>
      </c>
      <c r="J4374" s="1">
        <v>87</v>
      </c>
      <c r="K4374" s="1">
        <v>3</v>
      </c>
      <c r="L4374" s="18">
        <v>2</v>
      </c>
    </row>
    <row r="4375" spans="3:12" ht="25.2" x14ac:dyDescent="0.25">
      <c r="C4375" s="112"/>
      <c r="D4375" s="109"/>
      <c r="E4375" s="9" t="s">
        <v>37</v>
      </c>
      <c r="F4375" s="12"/>
      <c r="G4375" s="8">
        <v>178</v>
      </c>
      <c r="H4375" s="16">
        <v>93</v>
      </c>
      <c r="I4375" s="1">
        <v>8</v>
      </c>
      <c r="J4375" s="1">
        <v>69</v>
      </c>
      <c r="K4375" s="1">
        <v>6</v>
      </c>
      <c r="L4375" s="18">
        <v>2</v>
      </c>
    </row>
    <row r="4376" spans="3:12" x14ac:dyDescent="0.25">
      <c r="C4376" s="112"/>
      <c r="D4376" s="109"/>
      <c r="E4376" s="9" t="s">
        <v>38</v>
      </c>
      <c r="F4376" s="12"/>
      <c r="G4376" s="13">
        <v>3</v>
      </c>
      <c r="H4376" s="24">
        <v>2</v>
      </c>
      <c r="I4376" s="3">
        <v>0</v>
      </c>
      <c r="J4376" s="3">
        <v>1</v>
      </c>
      <c r="K4376" s="3">
        <v>0</v>
      </c>
      <c r="L4376" s="26">
        <v>0</v>
      </c>
    </row>
    <row r="4377" spans="3:12" ht="25.2" x14ac:dyDescent="0.25">
      <c r="C4377" s="112"/>
      <c r="D4377" s="108" t="s">
        <v>22</v>
      </c>
      <c r="E4377" s="10" t="s">
        <v>34</v>
      </c>
      <c r="F4377" s="11"/>
      <c r="G4377" s="40">
        <v>48</v>
      </c>
      <c r="H4377" s="44">
        <v>28</v>
      </c>
      <c r="I4377" s="19">
        <v>1</v>
      </c>
      <c r="J4377" s="19">
        <v>18</v>
      </c>
      <c r="K4377" s="19">
        <v>1</v>
      </c>
      <c r="L4377" s="45">
        <v>0</v>
      </c>
    </row>
    <row r="4378" spans="3:12" ht="25.2" x14ac:dyDescent="0.25">
      <c r="C4378" s="112"/>
      <c r="D4378" s="109"/>
      <c r="E4378" s="9" t="s">
        <v>35</v>
      </c>
      <c r="F4378" s="12"/>
      <c r="G4378" s="8">
        <v>365</v>
      </c>
      <c r="H4378" s="16">
        <v>272</v>
      </c>
      <c r="I4378" s="1">
        <v>8</v>
      </c>
      <c r="J4378" s="1">
        <v>80</v>
      </c>
      <c r="K4378" s="1">
        <v>5</v>
      </c>
      <c r="L4378" s="18">
        <v>0</v>
      </c>
    </row>
    <row r="4379" spans="3:12" ht="25.2" x14ac:dyDescent="0.25">
      <c r="C4379" s="112"/>
      <c r="D4379" s="109"/>
      <c r="E4379" s="9" t="s">
        <v>36</v>
      </c>
      <c r="F4379" s="12"/>
      <c r="G4379" s="8">
        <v>80</v>
      </c>
      <c r="H4379" s="16">
        <v>51</v>
      </c>
      <c r="I4379" s="1">
        <v>2</v>
      </c>
      <c r="J4379" s="1">
        <v>27</v>
      </c>
      <c r="K4379" s="1">
        <v>0</v>
      </c>
      <c r="L4379" s="18">
        <v>0</v>
      </c>
    </row>
    <row r="4380" spans="3:12" ht="25.2" x14ac:dyDescent="0.25">
      <c r="C4380" s="112"/>
      <c r="D4380" s="109"/>
      <c r="E4380" s="9" t="s">
        <v>37</v>
      </c>
      <c r="F4380" s="12"/>
      <c r="G4380" s="13">
        <v>49</v>
      </c>
      <c r="H4380" s="24">
        <v>31</v>
      </c>
      <c r="I4380" s="3">
        <v>3</v>
      </c>
      <c r="J4380" s="3">
        <v>12</v>
      </c>
      <c r="K4380" s="3">
        <v>2</v>
      </c>
      <c r="L4380" s="26">
        <v>1</v>
      </c>
    </row>
    <row r="4381" spans="3:12" x14ac:dyDescent="0.25">
      <c r="C4381" s="112"/>
      <c r="D4381" s="109"/>
      <c r="E4381" s="9" t="s">
        <v>38</v>
      </c>
      <c r="F4381" s="12"/>
      <c r="G4381" s="13">
        <v>1</v>
      </c>
      <c r="H4381" s="24">
        <v>1</v>
      </c>
      <c r="I4381" s="3">
        <v>0</v>
      </c>
      <c r="J4381" s="3">
        <v>0</v>
      </c>
      <c r="K4381" s="3">
        <v>0</v>
      </c>
      <c r="L4381" s="26">
        <v>0</v>
      </c>
    </row>
    <row r="4382" spans="3:12" ht="25.2" x14ac:dyDescent="0.25">
      <c r="C4382" s="112"/>
      <c r="D4382" s="108" t="s">
        <v>23</v>
      </c>
      <c r="E4382" s="10" t="s">
        <v>34</v>
      </c>
      <c r="F4382" s="11"/>
      <c r="G4382" s="40">
        <v>45</v>
      </c>
      <c r="H4382" s="44">
        <v>24</v>
      </c>
      <c r="I4382" s="19">
        <v>3</v>
      </c>
      <c r="J4382" s="19">
        <v>18</v>
      </c>
      <c r="K4382" s="19">
        <v>0</v>
      </c>
      <c r="L4382" s="45">
        <v>0</v>
      </c>
    </row>
    <row r="4383" spans="3:12" ht="25.2" x14ac:dyDescent="0.25">
      <c r="C4383" s="112"/>
      <c r="D4383" s="109"/>
      <c r="E4383" s="9" t="s">
        <v>35</v>
      </c>
      <c r="F4383" s="12"/>
      <c r="G4383" s="8">
        <v>258</v>
      </c>
      <c r="H4383" s="16">
        <v>171</v>
      </c>
      <c r="I4383" s="1">
        <v>5</v>
      </c>
      <c r="J4383" s="1">
        <v>78</v>
      </c>
      <c r="K4383" s="1">
        <v>2</v>
      </c>
      <c r="L4383" s="18">
        <v>2</v>
      </c>
    </row>
    <row r="4384" spans="3:12" ht="25.2" x14ac:dyDescent="0.25">
      <c r="C4384" s="112"/>
      <c r="D4384" s="109"/>
      <c r="E4384" s="9" t="s">
        <v>36</v>
      </c>
      <c r="F4384" s="12"/>
      <c r="G4384" s="8">
        <v>127</v>
      </c>
      <c r="H4384" s="16">
        <v>60</v>
      </c>
      <c r="I4384" s="1">
        <v>2</v>
      </c>
      <c r="J4384" s="1">
        <v>60</v>
      </c>
      <c r="K4384" s="1">
        <v>3</v>
      </c>
      <c r="L4384" s="18">
        <v>2</v>
      </c>
    </row>
    <row r="4385" spans="3:12" ht="25.2" x14ac:dyDescent="0.25">
      <c r="C4385" s="112"/>
      <c r="D4385" s="109"/>
      <c r="E4385" s="9" t="s">
        <v>37</v>
      </c>
      <c r="F4385" s="12"/>
      <c r="G4385" s="8">
        <v>129</v>
      </c>
      <c r="H4385" s="16">
        <v>62</v>
      </c>
      <c r="I4385" s="1">
        <v>5</v>
      </c>
      <c r="J4385" s="1">
        <v>57</v>
      </c>
      <c r="K4385" s="1">
        <v>4</v>
      </c>
      <c r="L4385" s="18">
        <v>1</v>
      </c>
    </row>
    <row r="4386" spans="3:12" x14ac:dyDescent="0.25">
      <c r="C4386" s="112"/>
      <c r="D4386" s="109"/>
      <c r="E4386" s="9" t="s">
        <v>38</v>
      </c>
      <c r="F4386" s="12"/>
      <c r="G4386" s="13">
        <v>2</v>
      </c>
      <c r="H4386" s="24">
        <v>1</v>
      </c>
      <c r="I4386" s="3">
        <v>0</v>
      </c>
      <c r="J4386" s="3">
        <v>1</v>
      </c>
      <c r="K4386" s="3">
        <v>0</v>
      </c>
      <c r="L4386" s="26">
        <v>0</v>
      </c>
    </row>
    <row r="4387" spans="3:12" ht="25.2" x14ac:dyDescent="0.25">
      <c r="C4387" s="108" t="s">
        <v>39</v>
      </c>
      <c r="D4387" s="108" t="s">
        <v>25</v>
      </c>
      <c r="E4387" s="10" t="s">
        <v>40</v>
      </c>
      <c r="F4387" s="11"/>
      <c r="G4387" s="14">
        <v>320</v>
      </c>
      <c r="H4387" s="25">
        <v>181</v>
      </c>
      <c r="I4387" s="4">
        <v>3</v>
      </c>
      <c r="J4387" s="4">
        <v>124</v>
      </c>
      <c r="K4387" s="4">
        <v>8</v>
      </c>
      <c r="L4387" s="27">
        <v>4</v>
      </c>
    </row>
    <row r="4388" spans="3:12" ht="25.2" x14ac:dyDescent="0.25">
      <c r="C4388" s="112"/>
      <c r="D4388" s="109"/>
      <c r="E4388" s="9" t="s">
        <v>41</v>
      </c>
      <c r="F4388" s="12"/>
      <c r="G4388" s="8">
        <v>604</v>
      </c>
      <c r="H4388" s="16">
        <v>431</v>
      </c>
      <c r="I4388" s="1">
        <v>12</v>
      </c>
      <c r="J4388" s="1">
        <v>154</v>
      </c>
      <c r="K4388" s="1">
        <v>5</v>
      </c>
      <c r="L4388" s="18">
        <v>2</v>
      </c>
    </row>
    <row r="4389" spans="3:12" x14ac:dyDescent="0.25">
      <c r="C4389" s="112"/>
      <c r="D4389" s="109"/>
      <c r="E4389" s="9" t="s">
        <v>42</v>
      </c>
      <c r="F4389" s="12"/>
      <c r="G4389" s="13">
        <v>20</v>
      </c>
      <c r="H4389" s="24">
        <v>10</v>
      </c>
      <c r="I4389" s="3">
        <v>2</v>
      </c>
      <c r="J4389" s="3">
        <v>8</v>
      </c>
      <c r="K4389" s="3">
        <v>0</v>
      </c>
      <c r="L4389" s="26">
        <v>0</v>
      </c>
    </row>
    <row r="4390" spans="3:12" x14ac:dyDescent="0.25">
      <c r="C4390" s="112"/>
      <c r="D4390" s="109"/>
      <c r="E4390" s="9" t="s">
        <v>43</v>
      </c>
      <c r="F4390" s="12"/>
      <c r="G4390" s="8">
        <v>162</v>
      </c>
      <c r="H4390" s="16">
        <v>95</v>
      </c>
      <c r="I4390" s="1">
        <v>6</v>
      </c>
      <c r="J4390" s="1">
        <v>59</v>
      </c>
      <c r="K4390" s="1">
        <v>1</v>
      </c>
      <c r="L4390" s="18">
        <v>1</v>
      </c>
    </row>
    <row r="4391" spans="3:12" x14ac:dyDescent="0.25">
      <c r="C4391" s="112"/>
      <c r="D4391" s="109"/>
      <c r="E4391" s="9" t="s">
        <v>44</v>
      </c>
      <c r="F4391" s="12"/>
      <c r="G4391" s="8">
        <v>50</v>
      </c>
      <c r="H4391" s="16">
        <v>30</v>
      </c>
      <c r="I4391" s="1">
        <v>2</v>
      </c>
      <c r="J4391" s="1">
        <v>17</v>
      </c>
      <c r="K4391" s="1">
        <v>1</v>
      </c>
      <c r="L4391" s="18">
        <v>0</v>
      </c>
    </row>
    <row r="4392" spans="3:12" ht="25.2" x14ac:dyDescent="0.25">
      <c r="C4392" s="112"/>
      <c r="D4392" s="109"/>
      <c r="E4392" s="9" t="s">
        <v>45</v>
      </c>
      <c r="F4392" s="12"/>
      <c r="G4392" s="8">
        <v>53</v>
      </c>
      <c r="H4392" s="16">
        <v>27</v>
      </c>
      <c r="I4392" s="1">
        <v>1</v>
      </c>
      <c r="J4392" s="1">
        <v>25</v>
      </c>
      <c r="K4392" s="1">
        <v>0</v>
      </c>
      <c r="L4392" s="18">
        <v>0</v>
      </c>
    </row>
    <row r="4393" spans="3:12" x14ac:dyDescent="0.25">
      <c r="C4393" s="112"/>
      <c r="D4393" s="109"/>
      <c r="E4393" s="9" t="s">
        <v>38</v>
      </c>
      <c r="F4393" s="12"/>
      <c r="G4393" s="13">
        <v>37</v>
      </c>
      <c r="H4393" s="24">
        <v>19</v>
      </c>
      <c r="I4393" s="3">
        <v>6</v>
      </c>
      <c r="J4393" s="3">
        <v>9</v>
      </c>
      <c r="K4393" s="3">
        <v>3</v>
      </c>
      <c r="L4393" s="26">
        <v>0</v>
      </c>
    </row>
    <row r="4394" spans="3:12" ht="25.2" x14ac:dyDescent="0.25">
      <c r="C4394" s="112"/>
      <c r="D4394" s="108" t="s">
        <v>22</v>
      </c>
      <c r="E4394" s="10" t="s">
        <v>40</v>
      </c>
      <c r="F4394" s="11"/>
      <c r="G4394" s="14">
        <v>118</v>
      </c>
      <c r="H4394" s="25">
        <v>79</v>
      </c>
      <c r="I4394" s="4">
        <v>2</v>
      </c>
      <c r="J4394" s="4">
        <v>33</v>
      </c>
      <c r="K4394" s="4">
        <v>3</v>
      </c>
      <c r="L4394" s="27">
        <v>1</v>
      </c>
    </row>
    <row r="4395" spans="3:12" ht="25.2" x14ac:dyDescent="0.25">
      <c r="C4395" s="112"/>
      <c r="D4395" s="109"/>
      <c r="E4395" s="9" t="s">
        <v>41</v>
      </c>
      <c r="F4395" s="12"/>
      <c r="G4395" s="8">
        <v>351</v>
      </c>
      <c r="H4395" s="16">
        <v>264</v>
      </c>
      <c r="I4395" s="1">
        <v>6</v>
      </c>
      <c r="J4395" s="1">
        <v>78</v>
      </c>
      <c r="K4395" s="1">
        <v>3</v>
      </c>
      <c r="L4395" s="18">
        <v>0</v>
      </c>
    </row>
    <row r="4396" spans="3:12" x14ac:dyDescent="0.25">
      <c r="C4396" s="112"/>
      <c r="D4396" s="109"/>
      <c r="E4396" s="9" t="s">
        <v>42</v>
      </c>
      <c r="F4396" s="12"/>
      <c r="G4396" s="13">
        <v>9</v>
      </c>
      <c r="H4396" s="24">
        <v>6</v>
      </c>
      <c r="I4396" s="3">
        <v>0</v>
      </c>
      <c r="J4396" s="3">
        <v>3</v>
      </c>
      <c r="K4396" s="3">
        <v>0</v>
      </c>
      <c r="L4396" s="26">
        <v>0</v>
      </c>
    </row>
    <row r="4397" spans="3:12" x14ac:dyDescent="0.25">
      <c r="C4397" s="112"/>
      <c r="D4397" s="109"/>
      <c r="E4397" s="9" t="s">
        <v>43</v>
      </c>
      <c r="F4397" s="12"/>
      <c r="G4397" s="8">
        <v>64</v>
      </c>
      <c r="H4397" s="16">
        <v>45</v>
      </c>
      <c r="I4397" s="1">
        <v>2</v>
      </c>
      <c r="J4397" s="1">
        <v>17</v>
      </c>
      <c r="K4397" s="1">
        <v>0</v>
      </c>
      <c r="L4397" s="18">
        <v>0</v>
      </c>
    </row>
    <row r="4398" spans="3:12" x14ac:dyDescent="0.25">
      <c r="C4398" s="112"/>
      <c r="D4398" s="109"/>
      <c r="E4398" s="9" t="s">
        <v>44</v>
      </c>
      <c r="F4398" s="12"/>
      <c r="G4398" s="13">
        <v>19</v>
      </c>
      <c r="H4398" s="24">
        <v>14</v>
      </c>
      <c r="I4398" s="3">
        <v>1</v>
      </c>
      <c r="J4398" s="3">
        <v>4</v>
      </c>
      <c r="K4398" s="3">
        <v>0</v>
      </c>
      <c r="L4398" s="26">
        <v>0</v>
      </c>
    </row>
    <row r="4399" spans="3:12" ht="25.2" x14ac:dyDescent="0.25">
      <c r="C4399" s="112"/>
      <c r="D4399" s="109"/>
      <c r="E4399" s="9" t="s">
        <v>45</v>
      </c>
      <c r="F4399" s="12"/>
      <c r="G4399" s="13">
        <v>30</v>
      </c>
      <c r="H4399" s="24">
        <v>17</v>
      </c>
      <c r="I4399" s="3">
        <v>0</v>
      </c>
      <c r="J4399" s="3">
        <v>13</v>
      </c>
      <c r="K4399" s="3">
        <v>0</v>
      </c>
      <c r="L4399" s="26">
        <v>0</v>
      </c>
    </row>
    <row r="4400" spans="3:12" x14ac:dyDescent="0.25">
      <c r="C4400" s="112"/>
      <c r="D4400" s="109"/>
      <c r="E4400" s="9" t="s">
        <v>38</v>
      </c>
      <c r="F4400" s="12"/>
      <c r="G4400" s="13">
        <v>23</v>
      </c>
      <c r="H4400" s="24">
        <v>10</v>
      </c>
      <c r="I4400" s="3">
        <v>4</v>
      </c>
      <c r="J4400" s="3">
        <v>7</v>
      </c>
      <c r="K4400" s="3">
        <v>2</v>
      </c>
      <c r="L4400" s="26">
        <v>0</v>
      </c>
    </row>
    <row r="4401" spans="3:12" ht="25.2" x14ac:dyDescent="0.25">
      <c r="C4401" s="112"/>
      <c r="D4401" s="108" t="s">
        <v>23</v>
      </c>
      <c r="E4401" s="10" t="s">
        <v>40</v>
      </c>
      <c r="F4401" s="11"/>
      <c r="G4401" s="14">
        <v>202</v>
      </c>
      <c r="H4401" s="25">
        <v>102</v>
      </c>
      <c r="I4401" s="4">
        <v>1</v>
      </c>
      <c r="J4401" s="4">
        <v>91</v>
      </c>
      <c r="K4401" s="4">
        <v>5</v>
      </c>
      <c r="L4401" s="27">
        <v>3</v>
      </c>
    </row>
    <row r="4402" spans="3:12" ht="25.2" x14ac:dyDescent="0.25">
      <c r="C4402" s="112"/>
      <c r="D4402" s="109"/>
      <c r="E4402" s="9" t="s">
        <v>41</v>
      </c>
      <c r="F4402" s="12"/>
      <c r="G4402" s="8">
        <v>253</v>
      </c>
      <c r="H4402" s="16">
        <v>167</v>
      </c>
      <c r="I4402" s="1">
        <v>6</v>
      </c>
      <c r="J4402" s="1">
        <v>76</v>
      </c>
      <c r="K4402" s="1">
        <v>2</v>
      </c>
      <c r="L4402" s="18">
        <v>2</v>
      </c>
    </row>
    <row r="4403" spans="3:12" x14ac:dyDescent="0.25">
      <c r="C4403" s="112"/>
      <c r="D4403" s="109"/>
      <c r="E4403" s="9" t="s">
        <v>42</v>
      </c>
      <c r="F4403" s="12"/>
      <c r="G4403" s="13">
        <v>11</v>
      </c>
      <c r="H4403" s="24">
        <v>4</v>
      </c>
      <c r="I4403" s="3">
        <v>2</v>
      </c>
      <c r="J4403" s="3">
        <v>5</v>
      </c>
      <c r="K4403" s="3">
        <v>0</v>
      </c>
      <c r="L4403" s="26">
        <v>0</v>
      </c>
    </row>
    <row r="4404" spans="3:12" x14ac:dyDescent="0.25">
      <c r="C4404" s="112"/>
      <c r="D4404" s="109"/>
      <c r="E4404" s="9" t="s">
        <v>43</v>
      </c>
      <c r="F4404" s="12"/>
      <c r="G4404" s="8">
        <v>98</v>
      </c>
      <c r="H4404" s="16">
        <v>50</v>
      </c>
      <c r="I4404" s="1">
        <v>4</v>
      </c>
      <c r="J4404" s="1">
        <v>42</v>
      </c>
      <c r="K4404" s="1">
        <v>1</v>
      </c>
      <c r="L4404" s="18">
        <v>1</v>
      </c>
    </row>
    <row r="4405" spans="3:12" x14ac:dyDescent="0.25">
      <c r="C4405" s="112"/>
      <c r="D4405" s="109"/>
      <c r="E4405" s="9" t="s">
        <v>44</v>
      </c>
      <c r="F4405" s="12"/>
      <c r="G4405" s="13">
        <v>31</v>
      </c>
      <c r="H4405" s="24">
        <v>16</v>
      </c>
      <c r="I4405" s="3">
        <v>1</v>
      </c>
      <c r="J4405" s="3">
        <v>13</v>
      </c>
      <c r="K4405" s="3">
        <v>1</v>
      </c>
      <c r="L4405" s="26">
        <v>0</v>
      </c>
    </row>
    <row r="4406" spans="3:12" ht="25.2" x14ac:dyDescent="0.25">
      <c r="C4406" s="112"/>
      <c r="D4406" s="109"/>
      <c r="E4406" s="9" t="s">
        <v>45</v>
      </c>
      <c r="F4406" s="12"/>
      <c r="G4406" s="13">
        <v>23</v>
      </c>
      <c r="H4406" s="24">
        <v>10</v>
      </c>
      <c r="I4406" s="3">
        <v>1</v>
      </c>
      <c r="J4406" s="3">
        <v>12</v>
      </c>
      <c r="K4406" s="3">
        <v>0</v>
      </c>
      <c r="L4406" s="26">
        <v>0</v>
      </c>
    </row>
    <row r="4407" spans="3:12" x14ac:dyDescent="0.25">
      <c r="C4407" s="112"/>
      <c r="D4407" s="109"/>
      <c r="E4407" s="9" t="s">
        <v>38</v>
      </c>
      <c r="F4407" s="12"/>
      <c r="G4407" s="13">
        <v>14</v>
      </c>
      <c r="H4407" s="24">
        <v>9</v>
      </c>
      <c r="I4407" s="3">
        <v>2</v>
      </c>
      <c r="J4407" s="3">
        <v>2</v>
      </c>
      <c r="K4407" s="3">
        <v>1</v>
      </c>
      <c r="L4407" s="26">
        <v>0</v>
      </c>
    </row>
    <row r="4408" spans="3:12" x14ac:dyDescent="0.25">
      <c r="C4408" s="108" t="s">
        <v>46</v>
      </c>
      <c r="D4408" s="106" t="s">
        <v>21</v>
      </c>
      <c r="E4408" s="10" t="s">
        <v>47</v>
      </c>
      <c r="F4408" s="11"/>
      <c r="G4408" s="14">
        <v>815</v>
      </c>
      <c r="H4408" s="25">
        <v>557</v>
      </c>
      <c r="I4408" s="4">
        <v>17</v>
      </c>
      <c r="J4408" s="4">
        <v>227</v>
      </c>
      <c r="K4408" s="4">
        <v>9</v>
      </c>
      <c r="L4408" s="27">
        <v>5</v>
      </c>
    </row>
    <row r="4409" spans="3:12" ht="25.2" x14ac:dyDescent="0.25">
      <c r="C4409" s="112"/>
      <c r="D4409" s="107"/>
      <c r="E4409" s="9" t="s">
        <v>48</v>
      </c>
      <c r="F4409" s="12"/>
      <c r="G4409" s="8">
        <v>86</v>
      </c>
      <c r="H4409" s="16">
        <v>49</v>
      </c>
      <c r="I4409" s="1">
        <v>1</v>
      </c>
      <c r="J4409" s="1">
        <v>32</v>
      </c>
      <c r="K4409" s="1">
        <v>3</v>
      </c>
      <c r="L4409" s="18">
        <v>1</v>
      </c>
    </row>
    <row r="4410" spans="3:12" x14ac:dyDescent="0.25">
      <c r="C4410" s="112"/>
      <c r="D4410" s="107"/>
      <c r="E4410" s="9" t="s">
        <v>49</v>
      </c>
      <c r="F4410" s="12"/>
      <c r="G4410" s="13">
        <v>46</v>
      </c>
      <c r="H4410" s="24">
        <v>23</v>
      </c>
      <c r="I4410" s="3">
        <v>5</v>
      </c>
      <c r="J4410" s="3">
        <v>18</v>
      </c>
      <c r="K4410" s="3">
        <v>0</v>
      </c>
      <c r="L4410" s="26">
        <v>0</v>
      </c>
    </row>
    <row r="4411" spans="3:12" ht="25.2" x14ac:dyDescent="0.25">
      <c r="C4411" s="112"/>
      <c r="D4411" s="107"/>
      <c r="E4411" s="9" t="s">
        <v>50</v>
      </c>
      <c r="F4411" s="12"/>
      <c r="G4411" s="8">
        <v>95</v>
      </c>
      <c r="H4411" s="16">
        <v>42</v>
      </c>
      <c r="I4411" s="1">
        <v>1</v>
      </c>
      <c r="J4411" s="1">
        <v>49</v>
      </c>
      <c r="K4411" s="1">
        <v>3</v>
      </c>
      <c r="L4411" s="18">
        <v>0</v>
      </c>
    </row>
    <row r="4412" spans="3:12" ht="25.2" x14ac:dyDescent="0.25">
      <c r="C4412" s="112"/>
      <c r="D4412" s="107"/>
      <c r="E4412" s="9" t="s">
        <v>51</v>
      </c>
      <c r="F4412" s="12"/>
      <c r="G4412" s="13">
        <v>30</v>
      </c>
      <c r="H4412" s="24">
        <v>14</v>
      </c>
      <c r="I4412" s="3">
        <v>3</v>
      </c>
      <c r="J4412" s="3">
        <v>13</v>
      </c>
      <c r="K4412" s="3">
        <v>0</v>
      </c>
      <c r="L4412" s="26">
        <v>0</v>
      </c>
    </row>
    <row r="4413" spans="3:12" x14ac:dyDescent="0.25">
      <c r="C4413" s="112"/>
      <c r="D4413" s="107"/>
      <c r="E4413" s="9" t="s">
        <v>52</v>
      </c>
      <c r="F4413" s="12"/>
      <c r="G4413" s="13">
        <v>8</v>
      </c>
      <c r="H4413" s="24">
        <v>4</v>
      </c>
      <c r="I4413" s="3">
        <v>0</v>
      </c>
      <c r="J4413" s="3">
        <v>4</v>
      </c>
      <c r="K4413" s="3">
        <v>0</v>
      </c>
      <c r="L4413" s="26">
        <v>0</v>
      </c>
    </row>
    <row r="4414" spans="3:12" x14ac:dyDescent="0.25">
      <c r="C4414" s="112"/>
      <c r="D4414" s="107"/>
      <c r="E4414" s="9" t="s">
        <v>53</v>
      </c>
      <c r="F4414" s="12"/>
      <c r="G4414" s="13">
        <v>23</v>
      </c>
      <c r="H4414" s="24">
        <v>11</v>
      </c>
      <c r="I4414" s="3">
        <v>2</v>
      </c>
      <c r="J4414" s="3">
        <v>8</v>
      </c>
      <c r="K4414" s="3">
        <v>2</v>
      </c>
      <c r="L4414" s="26">
        <v>0</v>
      </c>
    </row>
    <row r="4415" spans="3:12" x14ac:dyDescent="0.25">
      <c r="C4415" s="112"/>
      <c r="D4415" s="107"/>
      <c r="E4415" s="9" t="s">
        <v>38</v>
      </c>
      <c r="F4415" s="12"/>
      <c r="G4415" s="13">
        <v>1</v>
      </c>
      <c r="H4415" s="24">
        <v>1</v>
      </c>
      <c r="I4415" s="3">
        <v>0</v>
      </c>
      <c r="J4415" s="3">
        <v>0</v>
      </c>
      <c r="K4415" s="3">
        <v>0</v>
      </c>
      <c r="L4415" s="26">
        <v>0</v>
      </c>
    </row>
    <row r="4416" spans="3:12" x14ac:dyDescent="0.25">
      <c r="C4416" s="112"/>
      <c r="D4416" s="107"/>
      <c r="E4416" s="9" t="s">
        <v>54</v>
      </c>
      <c r="F4416" s="12"/>
      <c r="G4416" s="8">
        <v>901</v>
      </c>
      <c r="H4416" s="16">
        <v>606</v>
      </c>
      <c r="I4416" s="1">
        <v>18</v>
      </c>
      <c r="J4416" s="1">
        <v>259</v>
      </c>
      <c r="K4416" s="1">
        <v>12</v>
      </c>
      <c r="L4416" s="18">
        <v>6</v>
      </c>
    </row>
    <row r="4417" spans="2:20" x14ac:dyDescent="0.25">
      <c r="C4417" s="112"/>
      <c r="D4417" s="107"/>
      <c r="E4417" s="9" t="s">
        <v>55</v>
      </c>
      <c r="F4417" s="12"/>
      <c r="G4417" s="8">
        <v>171</v>
      </c>
      <c r="H4417" s="16">
        <v>79</v>
      </c>
      <c r="I4417" s="1">
        <v>9</v>
      </c>
      <c r="J4417" s="1">
        <v>80</v>
      </c>
      <c r="K4417" s="1">
        <v>3</v>
      </c>
      <c r="L4417" s="18">
        <v>0</v>
      </c>
    </row>
    <row r="4418" spans="2:20" x14ac:dyDescent="0.25">
      <c r="C4418" s="108" t="s">
        <v>56</v>
      </c>
      <c r="D4418" s="106" t="s">
        <v>21</v>
      </c>
      <c r="E4418" s="10" t="s">
        <v>57</v>
      </c>
      <c r="F4418" s="11"/>
      <c r="G4418" s="14">
        <v>465</v>
      </c>
      <c r="H4418" s="25">
        <v>294</v>
      </c>
      <c r="I4418" s="4">
        <v>10</v>
      </c>
      <c r="J4418" s="4">
        <v>152</v>
      </c>
      <c r="K4418" s="4">
        <v>7</v>
      </c>
      <c r="L4418" s="27">
        <v>2</v>
      </c>
    </row>
    <row r="4419" spans="2:20" x14ac:dyDescent="0.25">
      <c r="C4419" s="112"/>
      <c r="D4419" s="107"/>
      <c r="E4419" s="9" t="s">
        <v>58</v>
      </c>
      <c r="F4419" s="12"/>
      <c r="G4419" s="8">
        <v>396</v>
      </c>
      <c r="H4419" s="16">
        <v>260</v>
      </c>
      <c r="I4419" s="1">
        <v>11</v>
      </c>
      <c r="J4419" s="1">
        <v>119</v>
      </c>
      <c r="K4419" s="1">
        <v>5</v>
      </c>
      <c r="L4419" s="18">
        <v>1</v>
      </c>
    </row>
    <row r="4420" spans="2:20" x14ac:dyDescent="0.25">
      <c r="C4420" s="112"/>
      <c r="D4420" s="107"/>
      <c r="E4420" s="9" t="s">
        <v>59</v>
      </c>
      <c r="F4420" s="12"/>
      <c r="G4420" s="8">
        <v>90</v>
      </c>
      <c r="H4420" s="16">
        <v>58</v>
      </c>
      <c r="I4420" s="1">
        <v>0</v>
      </c>
      <c r="J4420" s="1">
        <v>30</v>
      </c>
      <c r="K4420" s="1">
        <v>2</v>
      </c>
      <c r="L4420" s="18">
        <v>0</v>
      </c>
    </row>
    <row r="4421" spans="2:20" x14ac:dyDescent="0.25">
      <c r="C4421" s="112"/>
      <c r="D4421" s="107"/>
      <c r="E4421" s="9" t="s">
        <v>60</v>
      </c>
      <c r="F4421" s="12"/>
      <c r="G4421" s="8">
        <v>153</v>
      </c>
      <c r="H4421" s="16">
        <v>89</v>
      </c>
      <c r="I4421" s="1">
        <v>8</v>
      </c>
      <c r="J4421" s="1">
        <v>50</v>
      </c>
      <c r="K4421" s="1">
        <v>3</v>
      </c>
      <c r="L4421" s="18">
        <v>3</v>
      </c>
    </row>
    <row r="4422" spans="2:20" x14ac:dyDescent="0.25">
      <c r="C4422" s="108" t="s">
        <v>61</v>
      </c>
      <c r="D4422" s="106" t="s">
        <v>21</v>
      </c>
      <c r="E4422" s="10" t="s">
        <v>62</v>
      </c>
      <c r="F4422" s="11"/>
      <c r="G4422" s="14">
        <v>205</v>
      </c>
      <c r="H4422" s="25">
        <v>135</v>
      </c>
      <c r="I4422" s="4">
        <v>4</v>
      </c>
      <c r="J4422" s="4">
        <v>61</v>
      </c>
      <c r="K4422" s="4">
        <v>4</v>
      </c>
      <c r="L4422" s="27">
        <v>1</v>
      </c>
    </row>
    <row r="4423" spans="2:20" x14ac:dyDescent="0.25">
      <c r="C4423" s="109"/>
      <c r="D4423" s="107"/>
      <c r="E4423" s="9" t="s">
        <v>63</v>
      </c>
      <c r="F4423" s="12"/>
      <c r="G4423" s="8">
        <v>256</v>
      </c>
      <c r="H4423" s="16">
        <v>154</v>
      </c>
      <c r="I4423" s="1">
        <v>5</v>
      </c>
      <c r="J4423" s="1">
        <v>90</v>
      </c>
      <c r="K4423" s="1">
        <v>5</v>
      </c>
      <c r="L4423" s="18">
        <v>2</v>
      </c>
    </row>
    <row r="4424" spans="2:20" x14ac:dyDescent="0.25">
      <c r="C4424" s="109"/>
      <c r="D4424" s="107"/>
      <c r="E4424" s="9" t="s">
        <v>64</v>
      </c>
      <c r="F4424" s="12"/>
      <c r="G4424" s="8">
        <v>404</v>
      </c>
      <c r="H4424" s="16">
        <v>270</v>
      </c>
      <c r="I4424" s="1">
        <v>11</v>
      </c>
      <c r="J4424" s="1">
        <v>114</v>
      </c>
      <c r="K4424" s="1">
        <v>7</v>
      </c>
      <c r="L4424" s="18">
        <v>2</v>
      </c>
    </row>
    <row r="4425" spans="2:20" x14ac:dyDescent="0.25">
      <c r="C4425" s="113"/>
      <c r="D4425" s="110"/>
      <c r="E4425" s="56" t="s">
        <v>65</v>
      </c>
      <c r="F4425" s="48"/>
      <c r="G4425" s="61">
        <v>239</v>
      </c>
      <c r="H4425" s="65">
        <v>142</v>
      </c>
      <c r="I4425" s="35">
        <v>9</v>
      </c>
      <c r="J4425" s="35">
        <v>86</v>
      </c>
      <c r="K4425" s="35">
        <v>1</v>
      </c>
      <c r="L4425" s="66">
        <v>1</v>
      </c>
    </row>
    <row r="4427" spans="2:20" x14ac:dyDescent="0.25">
      <c r="B4427" s="54" t="str">
        <f xml:space="preserve"> HYPERLINK("#'目次'!B59", "[53]")</f>
        <v>[53]</v>
      </c>
      <c r="C4427" s="42" t="s">
        <v>655</v>
      </c>
    </row>
    <row r="4430" spans="2:20" x14ac:dyDescent="0.25">
      <c r="C4430" s="42" t="s">
        <v>14</v>
      </c>
    </row>
    <row r="4431" spans="2:20" ht="63" x14ac:dyDescent="0.25">
      <c r="C4431" s="102"/>
      <c r="D4431" s="103"/>
      <c r="E4431" s="103"/>
      <c r="F4431" s="103"/>
      <c r="G4431" s="53" t="s">
        <v>15</v>
      </c>
      <c r="H4431" s="50" t="s">
        <v>656</v>
      </c>
      <c r="I4431" s="21" t="s">
        <v>657</v>
      </c>
      <c r="J4431" s="21" t="s">
        <v>658</v>
      </c>
      <c r="K4431" s="21" t="s">
        <v>659</v>
      </c>
      <c r="L4431" s="21" t="s">
        <v>660</v>
      </c>
      <c r="M4431" s="21" t="s">
        <v>661</v>
      </c>
      <c r="N4431" s="21" t="s">
        <v>662</v>
      </c>
      <c r="O4431" s="21" t="s">
        <v>663</v>
      </c>
      <c r="P4431" s="21" t="s">
        <v>664</v>
      </c>
      <c r="Q4431" s="21" t="s">
        <v>53</v>
      </c>
      <c r="R4431" s="21" t="s">
        <v>215</v>
      </c>
      <c r="S4431" s="21" t="s">
        <v>38</v>
      </c>
      <c r="T4431" s="57" t="s">
        <v>665</v>
      </c>
    </row>
    <row r="4432" spans="2:20" x14ac:dyDescent="0.25">
      <c r="C4432" s="104"/>
      <c r="D4432" s="105"/>
      <c r="E4432" s="105"/>
      <c r="F4432" s="105"/>
      <c r="G4432" s="47"/>
      <c r="H4432" s="60"/>
      <c r="I4432" s="22"/>
      <c r="J4432" s="22"/>
      <c r="K4432" s="22"/>
      <c r="L4432" s="22"/>
      <c r="M4432" s="22"/>
      <c r="N4432" s="22"/>
      <c r="O4432" s="22"/>
      <c r="P4432" s="22"/>
      <c r="Q4432" s="22"/>
      <c r="R4432" s="22"/>
      <c r="S4432" s="22"/>
      <c r="T4432" s="55"/>
    </row>
    <row r="4433" spans="3:20" x14ac:dyDescent="0.25">
      <c r="C4433" s="52"/>
      <c r="D4433" s="49"/>
      <c r="E4433" s="46" t="s">
        <v>15</v>
      </c>
      <c r="F4433" s="51"/>
      <c r="G4433" s="59">
        <v>1104</v>
      </c>
      <c r="H4433" s="31">
        <v>911</v>
      </c>
      <c r="I4433" s="31">
        <v>712</v>
      </c>
      <c r="J4433" s="31">
        <v>599</v>
      </c>
      <c r="K4433" s="31">
        <v>389</v>
      </c>
      <c r="L4433" s="31">
        <v>543</v>
      </c>
      <c r="M4433" s="31">
        <v>569</v>
      </c>
      <c r="N4433" s="31">
        <v>645</v>
      </c>
      <c r="O4433" s="31">
        <v>474</v>
      </c>
      <c r="P4433" s="31">
        <v>826</v>
      </c>
      <c r="Q4433" s="31">
        <v>53</v>
      </c>
      <c r="R4433" s="31">
        <v>54</v>
      </c>
      <c r="S4433" s="31">
        <v>3</v>
      </c>
      <c r="T4433" s="67">
        <v>1047</v>
      </c>
    </row>
    <row r="4434" spans="3:20" x14ac:dyDescent="0.25">
      <c r="C4434" s="111" t="s">
        <v>20</v>
      </c>
      <c r="D4434" s="106" t="s">
        <v>21</v>
      </c>
      <c r="E4434" s="10" t="s">
        <v>22</v>
      </c>
      <c r="F4434" s="11"/>
      <c r="G4434" s="14">
        <v>543</v>
      </c>
      <c r="H4434" s="25">
        <v>448</v>
      </c>
      <c r="I4434" s="4">
        <v>326</v>
      </c>
      <c r="J4434" s="4">
        <v>291</v>
      </c>
      <c r="K4434" s="4">
        <v>207</v>
      </c>
      <c r="L4434" s="4">
        <v>262</v>
      </c>
      <c r="M4434" s="4">
        <v>278</v>
      </c>
      <c r="N4434" s="4">
        <v>287</v>
      </c>
      <c r="O4434" s="4">
        <v>209</v>
      </c>
      <c r="P4434" s="4">
        <v>436</v>
      </c>
      <c r="Q4434" s="4">
        <v>27</v>
      </c>
      <c r="R4434" s="4">
        <v>17</v>
      </c>
      <c r="S4434" s="4">
        <v>2</v>
      </c>
      <c r="T4434" s="27">
        <v>524</v>
      </c>
    </row>
    <row r="4435" spans="3:20" x14ac:dyDescent="0.25">
      <c r="C4435" s="112"/>
      <c r="D4435" s="107"/>
      <c r="E4435" s="9" t="s">
        <v>23</v>
      </c>
      <c r="F4435" s="12"/>
      <c r="G4435" s="8">
        <v>561</v>
      </c>
      <c r="H4435" s="16">
        <v>463</v>
      </c>
      <c r="I4435" s="1">
        <v>386</v>
      </c>
      <c r="J4435" s="1">
        <v>308</v>
      </c>
      <c r="K4435" s="1">
        <v>182</v>
      </c>
      <c r="L4435" s="1">
        <v>281</v>
      </c>
      <c r="M4435" s="1">
        <v>291</v>
      </c>
      <c r="N4435" s="1">
        <v>358</v>
      </c>
      <c r="O4435" s="1">
        <v>265</v>
      </c>
      <c r="P4435" s="1">
        <v>390</v>
      </c>
      <c r="Q4435" s="1">
        <v>26</v>
      </c>
      <c r="R4435" s="1">
        <v>37</v>
      </c>
      <c r="S4435" s="1">
        <v>1</v>
      </c>
      <c r="T4435" s="18">
        <v>523</v>
      </c>
    </row>
    <row r="4436" spans="3:20" x14ac:dyDescent="0.25">
      <c r="C4436" s="108" t="s">
        <v>24</v>
      </c>
      <c r="D4436" s="108" t="s">
        <v>25</v>
      </c>
      <c r="E4436" s="10" t="s">
        <v>26</v>
      </c>
      <c r="F4436" s="11"/>
      <c r="G4436" s="14">
        <v>261</v>
      </c>
      <c r="H4436" s="25">
        <v>194</v>
      </c>
      <c r="I4436" s="4">
        <v>150</v>
      </c>
      <c r="J4436" s="4">
        <v>130</v>
      </c>
      <c r="K4436" s="4">
        <v>89</v>
      </c>
      <c r="L4436" s="4">
        <v>119</v>
      </c>
      <c r="M4436" s="4">
        <v>119</v>
      </c>
      <c r="N4436" s="4">
        <v>147</v>
      </c>
      <c r="O4436" s="4">
        <v>99</v>
      </c>
      <c r="P4436" s="4">
        <v>183</v>
      </c>
      <c r="Q4436" s="4">
        <v>11</v>
      </c>
      <c r="R4436" s="4">
        <v>21</v>
      </c>
      <c r="S4436" s="4">
        <v>0</v>
      </c>
      <c r="T4436" s="27">
        <v>240</v>
      </c>
    </row>
    <row r="4437" spans="3:20" x14ac:dyDescent="0.25">
      <c r="C4437" s="112"/>
      <c r="D4437" s="109"/>
      <c r="E4437" s="9" t="s">
        <v>27</v>
      </c>
      <c r="F4437" s="12"/>
      <c r="G4437" s="8">
        <v>267</v>
      </c>
      <c r="H4437" s="16">
        <v>224</v>
      </c>
      <c r="I4437" s="1">
        <v>164</v>
      </c>
      <c r="J4437" s="1">
        <v>150</v>
      </c>
      <c r="K4437" s="1">
        <v>100</v>
      </c>
      <c r="L4437" s="1">
        <v>144</v>
      </c>
      <c r="M4437" s="1">
        <v>139</v>
      </c>
      <c r="N4437" s="1">
        <v>145</v>
      </c>
      <c r="O4437" s="1">
        <v>103</v>
      </c>
      <c r="P4437" s="1">
        <v>217</v>
      </c>
      <c r="Q4437" s="1">
        <v>11</v>
      </c>
      <c r="R4437" s="1">
        <v>6</v>
      </c>
      <c r="S4437" s="1">
        <v>2</v>
      </c>
      <c r="T4437" s="18">
        <v>259</v>
      </c>
    </row>
    <row r="4438" spans="3:20" x14ac:dyDescent="0.25">
      <c r="C4438" s="112"/>
      <c r="D4438" s="109"/>
      <c r="E4438" s="9" t="s">
        <v>28</v>
      </c>
      <c r="F4438" s="12"/>
      <c r="G4438" s="8">
        <v>261</v>
      </c>
      <c r="H4438" s="16">
        <v>220</v>
      </c>
      <c r="I4438" s="1">
        <v>176</v>
      </c>
      <c r="J4438" s="1">
        <v>155</v>
      </c>
      <c r="K4438" s="1">
        <v>86</v>
      </c>
      <c r="L4438" s="1">
        <v>128</v>
      </c>
      <c r="M4438" s="1">
        <v>137</v>
      </c>
      <c r="N4438" s="1">
        <v>159</v>
      </c>
      <c r="O4438" s="1">
        <v>121</v>
      </c>
      <c r="P4438" s="1">
        <v>200</v>
      </c>
      <c r="Q4438" s="1">
        <v>15</v>
      </c>
      <c r="R4438" s="1">
        <v>12</v>
      </c>
      <c r="S4438" s="1">
        <v>1</v>
      </c>
      <c r="T4438" s="18">
        <v>248</v>
      </c>
    </row>
    <row r="4439" spans="3:20" x14ac:dyDescent="0.25">
      <c r="C4439" s="112"/>
      <c r="D4439" s="109"/>
      <c r="E4439" s="9" t="s">
        <v>29</v>
      </c>
      <c r="F4439" s="12"/>
      <c r="G4439" s="8">
        <v>195</v>
      </c>
      <c r="H4439" s="16">
        <v>169</v>
      </c>
      <c r="I4439" s="1">
        <v>146</v>
      </c>
      <c r="J4439" s="1">
        <v>108</v>
      </c>
      <c r="K4439" s="1">
        <v>77</v>
      </c>
      <c r="L4439" s="1">
        <v>95</v>
      </c>
      <c r="M4439" s="1">
        <v>113</v>
      </c>
      <c r="N4439" s="1">
        <v>123</v>
      </c>
      <c r="O4439" s="1">
        <v>93</v>
      </c>
      <c r="P4439" s="1">
        <v>144</v>
      </c>
      <c r="Q4439" s="1">
        <v>7</v>
      </c>
      <c r="R4439" s="1">
        <v>8</v>
      </c>
      <c r="S4439" s="1">
        <v>0</v>
      </c>
      <c r="T4439" s="18">
        <v>187</v>
      </c>
    </row>
    <row r="4440" spans="3:20" x14ac:dyDescent="0.25">
      <c r="C4440" s="112"/>
      <c r="D4440" s="109"/>
      <c r="E4440" s="9" t="s">
        <v>30</v>
      </c>
      <c r="F4440" s="12"/>
      <c r="G4440" s="8">
        <v>120</v>
      </c>
      <c r="H4440" s="16">
        <v>104</v>
      </c>
      <c r="I4440" s="1">
        <v>76</v>
      </c>
      <c r="J4440" s="1">
        <v>56</v>
      </c>
      <c r="K4440" s="1">
        <v>37</v>
      </c>
      <c r="L4440" s="1">
        <v>57</v>
      </c>
      <c r="M4440" s="1">
        <v>61</v>
      </c>
      <c r="N4440" s="1">
        <v>71</v>
      </c>
      <c r="O4440" s="1">
        <v>58</v>
      </c>
      <c r="P4440" s="1">
        <v>82</v>
      </c>
      <c r="Q4440" s="1">
        <v>9</v>
      </c>
      <c r="R4440" s="1">
        <v>7</v>
      </c>
      <c r="S4440" s="1">
        <v>0</v>
      </c>
      <c r="T4440" s="18">
        <v>113</v>
      </c>
    </row>
    <row r="4441" spans="3:20" x14ac:dyDescent="0.25">
      <c r="C4441" s="112"/>
      <c r="D4441" s="109"/>
      <c r="E4441" s="9" t="s">
        <v>31</v>
      </c>
      <c r="F4441" s="12"/>
      <c r="G4441" s="8">
        <v>843</v>
      </c>
      <c r="H4441" s="16">
        <v>717</v>
      </c>
      <c r="I4441" s="1">
        <v>562</v>
      </c>
      <c r="J4441" s="1">
        <v>469</v>
      </c>
      <c r="K4441" s="1">
        <v>300</v>
      </c>
      <c r="L4441" s="1">
        <v>424</v>
      </c>
      <c r="M4441" s="1">
        <v>450</v>
      </c>
      <c r="N4441" s="1">
        <v>498</v>
      </c>
      <c r="O4441" s="1">
        <v>375</v>
      </c>
      <c r="P4441" s="1">
        <v>643</v>
      </c>
      <c r="Q4441" s="1">
        <v>42</v>
      </c>
      <c r="R4441" s="1">
        <v>33</v>
      </c>
      <c r="S4441" s="1">
        <v>3</v>
      </c>
      <c r="T4441" s="18">
        <v>807</v>
      </c>
    </row>
    <row r="4442" spans="3:20" x14ac:dyDescent="0.25">
      <c r="C4442" s="112"/>
      <c r="D4442" s="109"/>
      <c r="E4442" s="9" t="s">
        <v>32</v>
      </c>
      <c r="F4442" s="12"/>
      <c r="G4442" s="8">
        <v>315</v>
      </c>
      <c r="H4442" s="16">
        <v>273</v>
      </c>
      <c r="I4442" s="1">
        <v>222</v>
      </c>
      <c r="J4442" s="1">
        <v>164</v>
      </c>
      <c r="K4442" s="1">
        <v>114</v>
      </c>
      <c r="L4442" s="1">
        <v>152</v>
      </c>
      <c r="M4442" s="1">
        <v>174</v>
      </c>
      <c r="N4442" s="1">
        <v>194</v>
      </c>
      <c r="O4442" s="1">
        <v>151</v>
      </c>
      <c r="P4442" s="1">
        <v>226</v>
      </c>
      <c r="Q4442" s="1">
        <v>16</v>
      </c>
      <c r="R4442" s="1">
        <v>15</v>
      </c>
      <c r="S4442" s="1">
        <v>0</v>
      </c>
      <c r="T4442" s="18">
        <v>300</v>
      </c>
    </row>
    <row r="4443" spans="3:20" x14ac:dyDescent="0.25">
      <c r="C4443" s="112"/>
      <c r="D4443" s="108" t="s">
        <v>22</v>
      </c>
      <c r="E4443" s="10" t="s">
        <v>26</v>
      </c>
      <c r="F4443" s="11"/>
      <c r="G4443" s="14">
        <v>120</v>
      </c>
      <c r="H4443" s="25">
        <v>97</v>
      </c>
      <c r="I4443" s="4">
        <v>67</v>
      </c>
      <c r="J4443" s="4">
        <v>69</v>
      </c>
      <c r="K4443" s="4">
        <v>58</v>
      </c>
      <c r="L4443" s="4">
        <v>60</v>
      </c>
      <c r="M4443" s="4">
        <v>67</v>
      </c>
      <c r="N4443" s="4">
        <v>67</v>
      </c>
      <c r="O4443" s="4">
        <v>50</v>
      </c>
      <c r="P4443" s="4">
        <v>97</v>
      </c>
      <c r="Q4443" s="4">
        <v>6</v>
      </c>
      <c r="R4443" s="4">
        <v>3</v>
      </c>
      <c r="S4443" s="4">
        <v>0</v>
      </c>
      <c r="T4443" s="27">
        <v>117</v>
      </c>
    </row>
    <row r="4444" spans="3:20" x14ac:dyDescent="0.25">
      <c r="C4444" s="112"/>
      <c r="D4444" s="109"/>
      <c r="E4444" s="9" t="s">
        <v>27</v>
      </c>
      <c r="F4444" s="12"/>
      <c r="G4444" s="8">
        <v>159</v>
      </c>
      <c r="H4444" s="16">
        <v>128</v>
      </c>
      <c r="I4444" s="1">
        <v>88</v>
      </c>
      <c r="J4444" s="1">
        <v>83</v>
      </c>
      <c r="K4444" s="1">
        <v>56</v>
      </c>
      <c r="L4444" s="1">
        <v>82</v>
      </c>
      <c r="M4444" s="1">
        <v>73</v>
      </c>
      <c r="N4444" s="1">
        <v>73</v>
      </c>
      <c r="O4444" s="1">
        <v>50</v>
      </c>
      <c r="P4444" s="1">
        <v>133</v>
      </c>
      <c r="Q4444" s="1">
        <v>8</v>
      </c>
      <c r="R4444" s="1">
        <v>3</v>
      </c>
      <c r="S4444" s="1">
        <v>2</v>
      </c>
      <c r="T4444" s="18">
        <v>154</v>
      </c>
    </row>
    <row r="4445" spans="3:20" x14ac:dyDescent="0.25">
      <c r="C4445" s="112"/>
      <c r="D4445" s="109"/>
      <c r="E4445" s="9" t="s">
        <v>28</v>
      </c>
      <c r="F4445" s="12"/>
      <c r="G4445" s="8">
        <v>113</v>
      </c>
      <c r="H4445" s="16">
        <v>95</v>
      </c>
      <c r="I4445" s="1">
        <v>71</v>
      </c>
      <c r="J4445" s="1">
        <v>62</v>
      </c>
      <c r="K4445" s="1">
        <v>36</v>
      </c>
      <c r="L4445" s="1">
        <v>51</v>
      </c>
      <c r="M4445" s="1">
        <v>63</v>
      </c>
      <c r="N4445" s="1">
        <v>65</v>
      </c>
      <c r="O4445" s="1">
        <v>44</v>
      </c>
      <c r="P4445" s="1">
        <v>93</v>
      </c>
      <c r="Q4445" s="1">
        <v>6</v>
      </c>
      <c r="R4445" s="1">
        <v>2</v>
      </c>
      <c r="S4445" s="1">
        <v>0</v>
      </c>
      <c r="T4445" s="18">
        <v>111</v>
      </c>
    </row>
    <row r="4446" spans="3:20" x14ac:dyDescent="0.25">
      <c r="C4446" s="112"/>
      <c r="D4446" s="109"/>
      <c r="E4446" s="9" t="s">
        <v>29</v>
      </c>
      <c r="F4446" s="12"/>
      <c r="G4446" s="8">
        <v>94</v>
      </c>
      <c r="H4446" s="16">
        <v>79</v>
      </c>
      <c r="I4446" s="1">
        <v>65</v>
      </c>
      <c r="J4446" s="1">
        <v>50</v>
      </c>
      <c r="K4446" s="1">
        <v>37</v>
      </c>
      <c r="L4446" s="1">
        <v>45</v>
      </c>
      <c r="M4446" s="1">
        <v>48</v>
      </c>
      <c r="N4446" s="1">
        <v>53</v>
      </c>
      <c r="O4446" s="1">
        <v>42</v>
      </c>
      <c r="P4446" s="1">
        <v>69</v>
      </c>
      <c r="Q4446" s="1">
        <v>3</v>
      </c>
      <c r="R4446" s="1">
        <v>5</v>
      </c>
      <c r="S4446" s="1">
        <v>0</v>
      </c>
      <c r="T4446" s="18">
        <v>89</v>
      </c>
    </row>
    <row r="4447" spans="3:20" x14ac:dyDescent="0.25">
      <c r="C4447" s="112"/>
      <c r="D4447" s="109"/>
      <c r="E4447" s="9" t="s">
        <v>30</v>
      </c>
      <c r="F4447" s="12"/>
      <c r="G4447" s="8">
        <v>57</v>
      </c>
      <c r="H4447" s="16">
        <v>49</v>
      </c>
      <c r="I4447" s="1">
        <v>35</v>
      </c>
      <c r="J4447" s="1">
        <v>27</v>
      </c>
      <c r="K4447" s="1">
        <v>20</v>
      </c>
      <c r="L4447" s="1">
        <v>24</v>
      </c>
      <c r="M4447" s="1">
        <v>27</v>
      </c>
      <c r="N4447" s="1">
        <v>29</v>
      </c>
      <c r="O4447" s="1">
        <v>23</v>
      </c>
      <c r="P4447" s="1">
        <v>44</v>
      </c>
      <c r="Q4447" s="1">
        <v>4</v>
      </c>
      <c r="R4447" s="1">
        <v>4</v>
      </c>
      <c r="S4447" s="1">
        <v>0</v>
      </c>
      <c r="T4447" s="18">
        <v>53</v>
      </c>
    </row>
    <row r="4448" spans="3:20" x14ac:dyDescent="0.25">
      <c r="C4448" s="112"/>
      <c r="D4448" s="109"/>
      <c r="E4448" s="9" t="s">
        <v>31</v>
      </c>
      <c r="F4448" s="12"/>
      <c r="G4448" s="8">
        <v>423</v>
      </c>
      <c r="H4448" s="16">
        <v>351</v>
      </c>
      <c r="I4448" s="1">
        <v>259</v>
      </c>
      <c r="J4448" s="1">
        <v>222</v>
      </c>
      <c r="K4448" s="1">
        <v>149</v>
      </c>
      <c r="L4448" s="1">
        <v>202</v>
      </c>
      <c r="M4448" s="1">
        <v>211</v>
      </c>
      <c r="N4448" s="1">
        <v>220</v>
      </c>
      <c r="O4448" s="1">
        <v>159</v>
      </c>
      <c r="P4448" s="1">
        <v>339</v>
      </c>
      <c r="Q4448" s="1">
        <v>21</v>
      </c>
      <c r="R4448" s="1">
        <v>14</v>
      </c>
      <c r="S4448" s="1">
        <v>2</v>
      </c>
      <c r="T4448" s="18">
        <v>407</v>
      </c>
    </row>
    <row r="4449" spans="3:20" x14ac:dyDescent="0.25">
      <c r="C4449" s="112"/>
      <c r="D4449" s="109"/>
      <c r="E4449" s="9" t="s">
        <v>32</v>
      </c>
      <c r="F4449" s="12"/>
      <c r="G4449" s="8">
        <v>151</v>
      </c>
      <c r="H4449" s="16">
        <v>128</v>
      </c>
      <c r="I4449" s="1">
        <v>100</v>
      </c>
      <c r="J4449" s="1">
        <v>77</v>
      </c>
      <c r="K4449" s="1">
        <v>57</v>
      </c>
      <c r="L4449" s="1">
        <v>69</v>
      </c>
      <c r="M4449" s="1">
        <v>75</v>
      </c>
      <c r="N4449" s="1">
        <v>82</v>
      </c>
      <c r="O4449" s="1">
        <v>65</v>
      </c>
      <c r="P4449" s="1">
        <v>113</v>
      </c>
      <c r="Q4449" s="1">
        <v>7</v>
      </c>
      <c r="R4449" s="1">
        <v>9</v>
      </c>
      <c r="S4449" s="1">
        <v>0</v>
      </c>
      <c r="T4449" s="18">
        <v>142</v>
      </c>
    </row>
    <row r="4450" spans="3:20" x14ac:dyDescent="0.25">
      <c r="C4450" s="112"/>
      <c r="D4450" s="108" t="s">
        <v>23</v>
      </c>
      <c r="E4450" s="10" t="s">
        <v>26</v>
      </c>
      <c r="F4450" s="11"/>
      <c r="G4450" s="14">
        <v>141</v>
      </c>
      <c r="H4450" s="25">
        <v>97</v>
      </c>
      <c r="I4450" s="4">
        <v>83</v>
      </c>
      <c r="J4450" s="4">
        <v>61</v>
      </c>
      <c r="K4450" s="4">
        <v>31</v>
      </c>
      <c r="L4450" s="4">
        <v>59</v>
      </c>
      <c r="M4450" s="4">
        <v>52</v>
      </c>
      <c r="N4450" s="4">
        <v>80</v>
      </c>
      <c r="O4450" s="4">
        <v>49</v>
      </c>
      <c r="P4450" s="4">
        <v>86</v>
      </c>
      <c r="Q4450" s="4">
        <v>5</v>
      </c>
      <c r="R4450" s="4">
        <v>18</v>
      </c>
      <c r="S4450" s="4">
        <v>0</v>
      </c>
      <c r="T4450" s="27">
        <v>123</v>
      </c>
    </row>
    <row r="4451" spans="3:20" x14ac:dyDescent="0.25">
      <c r="C4451" s="112"/>
      <c r="D4451" s="109"/>
      <c r="E4451" s="9" t="s">
        <v>27</v>
      </c>
      <c r="F4451" s="12"/>
      <c r="G4451" s="8">
        <v>108</v>
      </c>
      <c r="H4451" s="16">
        <v>96</v>
      </c>
      <c r="I4451" s="1">
        <v>76</v>
      </c>
      <c r="J4451" s="1">
        <v>67</v>
      </c>
      <c r="K4451" s="1">
        <v>44</v>
      </c>
      <c r="L4451" s="1">
        <v>62</v>
      </c>
      <c r="M4451" s="1">
        <v>66</v>
      </c>
      <c r="N4451" s="1">
        <v>72</v>
      </c>
      <c r="O4451" s="1">
        <v>53</v>
      </c>
      <c r="P4451" s="1">
        <v>84</v>
      </c>
      <c r="Q4451" s="1">
        <v>3</v>
      </c>
      <c r="R4451" s="1">
        <v>3</v>
      </c>
      <c r="S4451" s="1">
        <v>0</v>
      </c>
      <c r="T4451" s="18">
        <v>105</v>
      </c>
    </row>
    <row r="4452" spans="3:20" x14ac:dyDescent="0.25">
      <c r="C4452" s="112"/>
      <c r="D4452" s="109"/>
      <c r="E4452" s="9" t="s">
        <v>28</v>
      </c>
      <c r="F4452" s="12"/>
      <c r="G4452" s="8">
        <v>148</v>
      </c>
      <c r="H4452" s="16">
        <v>125</v>
      </c>
      <c r="I4452" s="1">
        <v>105</v>
      </c>
      <c r="J4452" s="1">
        <v>93</v>
      </c>
      <c r="K4452" s="1">
        <v>50</v>
      </c>
      <c r="L4452" s="1">
        <v>77</v>
      </c>
      <c r="M4452" s="1">
        <v>74</v>
      </c>
      <c r="N4452" s="1">
        <v>94</v>
      </c>
      <c r="O4452" s="1">
        <v>77</v>
      </c>
      <c r="P4452" s="1">
        <v>107</v>
      </c>
      <c r="Q4452" s="1">
        <v>9</v>
      </c>
      <c r="R4452" s="1">
        <v>10</v>
      </c>
      <c r="S4452" s="1">
        <v>1</v>
      </c>
      <c r="T4452" s="18">
        <v>137</v>
      </c>
    </row>
    <row r="4453" spans="3:20" x14ac:dyDescent="0.25">
      <c r="C4453" s="112"/>
      <c r="D4453" s="109"/>
      <c r="E4453" s="9" t="s">
        <v>29</v>
      </c>
      <c r="F4453" s="12"/>
      <c r="G4453" s="8">
        <v>101</v>
      </c>
      <c r="H4453" s="16">
        <v>90</v>
      </c>
      <c r="I4453" s="1">
        <v>81</v>
      </c>
      <c r="J4453" s="1">
        <v>58</v>
      </c>
      <c r="K4453" s="1">
        <v>40</v>
      </c>
      <c r="L4453" s="1">
        <v>50</v>
      </c>
      <c r="M4453" s="1">
        <v>65</v>
      </c>
      <c r="N4453" s="1">
        <v>70</v>
      </c>
      <c r="O4453" s="1">
        <v>51</v>
      </c>
      <c r="P4453" s="1">
        <v>75</v>
      </c>
      <c r="Q4453" s="1">
        <v>4</v>
      </c>
      <c r="R4453" s="1">
        <v>3</v>
      </c>
      <c r="S4453" s="1">
        <v>0</v>
      </c>
      <c r="T4453" s="18">
        <v>98</v>
      </c>
    </row>
    <row r="4454" spans="3:20" x14ac:dyDescent="0.25">
      <c r="C4454" s="112"/>
      <c r="D4454" s="109"/>
      <c r="E4454" s="9" t="s">
        <v>30</v>
      </c>
      <c r="F4454" s="12"/>
      <c r="G4454" s="8">
        <v>63</v>
      </c>
      <c r="H4454" s="16">
        <v>55</v>
      </c>
      <c r="I4454" s="1">
        <v>41</v>
      </c>
      <c r="J4454" s="1">
        <v>29</v>
      </c>
      <c r="K4454" s="1">
        <v>17</v>
      </c>
      <c r="L4454" s="1">
        <v>33</v>
      </c>
      <c r="M4454" s="1">
        <v>34</v>
      </c>
      <c r="N4454" s="1">
        <v>42</v>
      </c>
      <c r="O4454" s="1">
        <v>35</v>
      </c>
      <c r="P4454" s="1">
        <v>38</v>
      </c>
      <c r="Q4454" s="1">
        <v>5</v>
      </c>
      <c r="R4454" s="1">
        <v>3</v>
      </c>
      <c r="S4454" s="1">
        <v>0</v>
      </c>
      <c r="T4454" s="18">
        <v>60</v>
      </c>
    </row>
    <row r="4455" spans="3:20" x14ac:dyDescent="0.25">
      <c r="C4455" s="112"/>
      <c r="D4455" s="109"/>
      <c r="E4455" s="9" t="s">
        <v>31</v>
      </c>
      <c r="F4455" s="12"/>
      <c r="G4455" s="8">
        <v>420</v>
      </c>
      <c r="H4455" s="16">
        <v>366</v>
      </c>
      <c r="I4455" s="1">
        <v>303</v>
      </c>
      <c r="J4455" s="1">
        <v>247</v>
      </c>
      <c r="K4455" s="1">
        <v>151</v>
      </c>
      <c r="L4455" s="1">
        <v>222</v>
      </c>
      <c r="M4455" s="1">
        <v>239</v>
      </c>
      <c r="N4455" s="1">
        <v>278</v>
      </c>
      <c r="O4455" s="1">
        <v>216</v>
      </c>
      <c r="P4455" s="1">
        <v>304</v>
      </c>
      <c r="Q4455" s="1">
        <v>21</v>
      </c>
      <c r="R4455" s="1">
        <v>19</v>
      </c>
      <c r="S4455" s="1">
        <v>1</v>
      </c>
      <c r="T4455" s="18">
        <v>400</v>
      </c>
    </row>
    <row r="4456" spans="3:20" x14ac:dyDescent="0.25">
      <c r="C4456" s="112"/>
      <c r="D4456" s="109"/>
      <c r="E4456" s="9" t="s">
        <v>32</v>
      </c>
      <c r="F4456" s="12"/>
      <c r="G4456" s="8">
        <v>164</v>
      </c>
      <c r="H4456" s="16">
        <v>145</v>
      </c>
      <c r="I4456" s="1">
        <v>122</v>
      </c>
      <c r="J4456" s="1">
        <v>87</v>
      </c>
      <c r="K4456" s="1">
        <v>57</v>
      </c>
      <c r="L4456" s="1">
        <v>83</v>
      </c>
      <c r="M4456" s="1">
        <v>99</v>
      </c>
      <c r="N4456" s="1">
        <v>112</v>
      </c>
      <c r="O4456" s="1">
        <v>86</v>
      </c>
      <c r="P4456" s="1">
        <v>113</v>
      </c>
      <c r="Q4456" s="1">
        <v>9</v>
      </c>
      <c r="R4456" s="1">
        <v>6</v>
      </c>
      <c r="S4456" s="1">
        <v>0</v>
      </c>
      <c r="T4456" s="18">
        <v>158</v>
      </c>
    </row>
    <row r="4457" spans="3:20" ht="25.2" x14ac:dyDescent="0.25">
      <c r="C4457" s="108" t="s">
        <v>33</v>
      </c>
      <c r="D4457" s="108" t="s">
        <v>25</v>
      </c>
      <c r="E4457" s="10" t="s">
        <v>34</v>
      </c>
      <c r="F4457" s="11"/>
      <c r="G4457" s="14">
        <v>93</v>
      </c>
      <c r="H4457" s="25">
        <v>75</v>
      </c>
      <c r="I4457" s="4">
        <v>64</v>
      </c>
      <c r="J4457" s="4">
        <v>46</v>
      </c>
      <c r="K4457" s="4">
        <v>30</v>
      </c>
      <c r="L4457" s="4">
        <v>44</v>
      </c>
      <c r="M4457" s="4">
        <v>50</v>
      </c>
      <c r="N4457" s="4">
        <v>57</v>
      </c>
      <c r="O4457" s="4">
        <v>38</v>
      </c>
      <c r="P4457" s="4">
        <v>59</v>
      </c>
      <c r="Q4457" s="4">
        <v>4</v>
      </c>
      <c r="R4457" s="4">
        <v>8</v>
      </c>
      <c r="S4457" s="4">
        <v>0</v>
      </c>
      <c r="T4457" s="27">
        <v>85</v>
      </c>
    </row>
    <row r="4458" spans="3:20" ht="25.2" x14ac:dyDescent="0.25">
      <c r="C4458" s="112"/>
      <c r="D4458" s="109"/>
      <c r="E4458" s="9" t="s">
        <v>35</v>
      </c>
      <c r="F4458" s="12"/>
      <c r="G4458" s="8">
        <v>623</v>
      </c>
      <c r="H4458" s="16">
        <v>513</v>
      </c>
      <c r="I4458" s="1">
        <v>390</v>
      </c>
      <c r="J4458" s="1">
        <v>346</v>
      </c>
      <c r="K4458" s="1">
        <v>229</v>
      </c>
      <c r="L4458" s="1">
        <v>322</v>
      </c>
      <c r="M4458" s="1">
        <v>324</v>
      </c>
      <c r="N4458" s="1">
        <v>358</v>
      </c>
      <c r="O4458" s="1">
        <v>279</v>
      </c>
      <c r="P4458" s="1">
        <v>492</v>
      </c>
      <c r="Q4458" s="1">
        <v>29</v>
      </c>
      <c r="R4458" s="1">
        <v>28</v>
      </c>
      <c r="S4458" s="1">
        <v>2</v>
      </c>
      <c r="T4458" s="18">
        <v>593</v>
      </c>
    </row>
    <row r="4459" spans="3:20" ht="25.2" x14ac:dyDescent="0.25">
      <c r="C4459" s="112"/>
      <c r="D4459" s="109"/>
      <c r="E4459" s="9" t="s">
        <v>36</v>
      </c>
      <c r="F4459" s="12"/>
      <c r="G4459" s="8">
        <v>207</v>
      </c>
      <c r="H4459" s="16">
        <v>172</v>
      </c>
      <c r="I4459" s="1">
        <v>137</v>
      </c>
      <c r="J4459" s="1">
        <v>116</v>
      </c>
      <c r="K4459" s="1">
        <v>76</v>
      </c>
      <c r="L4459" s="1">
        <v>94</v>
      </c>
      <c r="M4459" s="1">
        <v>100</v>
      </c>
      <c r="N4459" s="1">
        <v>119</v>
      </c>
      <c r="O4459" s="1">
        <v>77</v>
      </c>
      <c r="P4459" s="1">
        <v>152</v>
      </c>
      <c r="Q4459" s="1">
        <v>9</v>
      </c>
      <c r="R4459" s="1">
        <v>9</v>
      </c>
      <c r="S4459" s="1">
        <v>1</v>
      </c>
      <c r="T4459" s="18">
        <v>197</v>
      </c>
    </row>
    <row r="4460" spans="3:20" ht="25.2" x14ac:dyDescent="0.25">
      <c r="C4460" s="112"/>
      <c r="D4460" s="109"/>
      <c r="E4460" s="9" t="s">
        <v>37</v>
      </c>
      <c r="F4460" s="12"/>
      <c r="G4460" s="8">
        <v>178</v>
      </c>
      <c r="H4460" s="16">
        <v>149</v>
      </c>
      <c r="I4460" s="1">
        <v>119</v>
      </c>
      <c r="J4460" s="1">
        <v>89</v>
      </c>
      <c r="K4460" s="1">
        <v>53</v>
      </c>
      <c r="L4460" s="1">
        <v>82</v>
      </c>
      <c r="M4460" s="1">
        <v>94</v>
      </c>
      <c r="N4460" s="1">
        <v>109</v>
      </c>
      <c r="O4460" s="1">
        <v>79</v>
      </c>
      <c r="P4460" s="1">
        <v>121</v>
      </c>
      <c r="Q4460" s="1">
        <v>11</v>
      </c>
      <c r="R4460" s="1">
        <v>9</v>
      </c>
      <c r="S4460" s="1">
        <v>0</v>
      </c>
      <c r="T4460" s="18">
        <v>169</v>
      </c>
    </row>
    <row r="4461" spans="3:20" x14ac:dyDescent="0.25">
      <c r="C4461" s="112"/>
      <c r="D4461" s="109"/>
      <c r="E4461" s="9" t="s">
        <v>38</v>
      </c>
      <c r="F4461" s="12"/>
      <c r="G4461" s="13">
        <v>3</v>
      </c>
      <c r="H4461" s="24">
        <v>2</v>
      </c>
      <c r="I4461" s="3">
        <v>2</v>
      </c>
      <c r="J4461" s="3">
        <v>2</v>
      </c>
      <c r="K4461" s="3">
        <v>1</v>
      </c>
      <c r="L4461" s="3">
        <v>1</v>
      </c>
      <c r="M4461" s="3">
        <v>1</v>
      </c>
      <c r="N4461" s="3">
        <v>2</v>
      </c>
      <c r="O4461" s="3">
        <v>1</v>
      </c>
      <c r="P4461" s="3">
        <v>2</v>
      </c>
      <c r="Q4461" s="3">
        <v>0</v>
      </c>
      <c r="R4461" s="3">
        <v>0</v>
      </c>
      <c r="S4461" s="3">
        <v>0</v>
      </c>
      <c r="T4461" s="26">
        <v>3</v>
      </c>
    </row>
    <row r="4462" spans="3:20" ht="25.2" x14ac:dyDescent="0.25">
      <c r="C4462" s="112"/>
      <c r="D4462" s="108" t="s">
        <v>22</v>
      </c>
      <c r="E4462" s="10" t="s">
        <v>34</v>
      </c>
      <c r="F4462" s="11"/>
      <c r="G4462" s="40">
        <v>48</v>
      </c>
      <c r="H4462" s="44">
        <v>43</v>
      </c>
      <c r="I4462" s="19">
        <v>37</v>
      </c>
      <c r="J4462" s="19">
        <v>29</v>
      </c>
      <c r="K4462" s="19">
        <v>23</v>
      </c>
      <c r="L4462" s="19">
        <v>31</v>
      </c>
      <c r="M4462" s="19">
        <v>36</v>
      </c>
      <c r="N4462" s="19">
        <v>33</v>
      </c>
      <c r="O4462" s="19">
        <v>25</v>
      </c>
      <c r="P4462" s="19">
        <v>39</v>
      </c>
      <c r="Q4462" s="19">
        <v>2</v>
      </c>
      <c r="R4462" s="19">
        <v>0</v>
      </c>
      <c r="S4462" s="19">
        <v>0</v>
      </c>
      <c r="T4462" s="45">
        <v>48</v>
      </c>
    </row>
    <row r="4463" spans="3:20" ht="25.2" x14ac:dyDescent="0.25">
      <c r="C4463" s="112"/>
      <c r="D4463" s="109"/>
      <c r="E4463" s="9" t="s">
        <v>35</v>
      </c>
      <c r="F4463" s="12"/>
      <c r="G4463" s="8">
        <v>365</v>
      </c>
      <c r="H4463" s="16">
        <v>299</v>
      </c>
      <c r="I4463" s="1">
        <v>211</v>
      </c>
      <c r="J4463" s="1">
        <v>196</v>
      </c>
      <c r="K4463" s="1">
        <v>133</v>
      </c>
      <c r="L4463" s="1">
        <v>176</v>
      </c>
      <c r="M4463" s="1">
        <v>183</v>
      </c>
      <c r="N4463" s="1">
        <v>191</v>
      </c>
      <c r="O4463" s="1">
        <v>137</v>
      </c>
      <c r="P4463" s="1">
        <v>300</v>
      </c>
      <c r="Q4463" s="1">
        <v>17</v>
      </c>
      <c r="R4463" s="1">
        <v>10</v>
      </c>
      <c r="S4463" s="1">
        <v>1</v>
      </c>
      <c r="T4463" s="18">
        <v>354</v>
      </c>
    </row>
    <row r="4464" spans="3:20" ht="25.2" x14ac:dyDescent="0.25">
      <c r="C4464" s="112"/>
      <c r="D4464" s="109"/>
      <c r="E4464" s="9" t="s">
        <v>36</v>
      </c>
      <c r="F4464" s="12"/>
      <c r="G4464" s="8">
        <v>80</v>
      </c>
      <c r="H4464" s="16">
        <v>65</v>
      </c>
      <c r="I4464" s="1">
        <v>45</v>
      </c>
      <c r="J4464" s="1">
        <v>42</v>
      </c>
      <c r="K4464" s="1">
        <v>33</v>
      </c>
      <c r="L4464" s="1">
        <v>34</v>
      </c>
      <c r="M4464" s="1">
        <v>34</v>
      </c>
      <c r="N4464" s="1">
        <v>36</v>
      </c>
      <c r="O4464" s="1">
        <v>27</v>
      </c>
      <c r="P4464" s="1">
        <v>61</v>
      </c>
      <c r="Q4464" s="1">
        <v>4</v>
      </c>
      <c r="R4464" s="1">
        <v>4</v>
      </c>
      <c r="S4464" s="1">
        <v>1</v>
      </c>
      <c r="T4464" s="18">
        <v>75</v>
      </c>
    </row>
    <row r="4465" spans="3:20" ht="25.2" x14ac:dyDescent="0.25">
      <c r="C4465" s="112"/>
      <c r="D4465" s="109"/>
      <c r="E4465" s="9" t="s">
        <v>37</v>
      </c>
      <c r="F4465" s="12"/>
      <c r="G4465" s="13">
        <v>49</v>
      </c>
      <c r="H4465" s="24">
        <v>40</v>
      </c>
      <c r="I4465" s="3">
        <v>32</v>
      </c>
      <c r="J4465" s="3">
        <v>23</v>
      </c>
      <c r="K4465" s="3">
        <v>17</v>
      </c>
      <c r="L4465" s="3">
        <v>20</v>
      </c>
      <c r="M4465" s="3">
        <v>24</v>
      </c>
      <c r="N4465" s="3">
        <v>26</v>
      </c>
      <c r="O4465" s="3">
        <v>19</v>
      </c>
      <c r="P4465" s="3">
        <v>35</v>
      </c>
      <c r="Q4465" s="3">
        <v>4</v>
      </c>
      <c r="R4465" s="3">
        <v>3</v>
      </c>
      <c r="S4465" s="3">
        <v>0</v>
      </c>
      <c r="T4465" s="26">
        <v>46</v>
      </c>
    </row>
    <row r="4466" spans="3:20" x14ac:dyDescent="0.25">
      <c r="C4466" s="112"/>
      <c r="D4466" s="109"/>
      <c r="E4466" s="9" t="s">
        <v>38</v>
      </c>
      <c r="F4466" s="12"/>
      <c r="G4466" s="13">
        <v>1</v>
      </c>
      <c r="H4466" s="24">
        <v>1</v>
      </c>
      <c r="I4466" s="3">
        <v>1</v>
      </c>
      <c r="J4466" s="3">
        <v>1</v>
      </c>
      <c r="K4466" s="3">
        <v>1</v>
      </c>
      <c r="L4466" s="3">
        <v>1</v>
      </c>
      <c r="M4466" s="3">
        <v>1</v>
      </c>
      <c r="N4466" s="3">
        <v>1</v>
      </c>
      <c r="O4466" s="3">
        <v>1</v>
      </c>
      <c r="P4466" s="3">
        <v>1</v>
      </c>
      <c r="Q4466" s="3">
        <v>0</v>
      </c>
      <c r="R4466" s="3">
        <v>0</v>
      </c>
      <c r="S4466" s="3">
        <v>0</v>
      </c>
      <c r="T4466" s="26">
        <v>1</v>
      </c>
    </row>
    <row r="4467" spans="3:20" ht="25.2" x14ac:dyDescent="0.25">
      <c r="C4467" s="112"/>
      <c r="D4467" s="108" t="s">
        <v>23</v>
      </c>
      <c r="E4467" s="10" t="s">
        <v>34</v>
      </c>
      <c r="F4467" s="11"/>
      <c r="G4467" s="40">
        <v>45</v>
      </c>
      <c r="H4467" s="44">
        <v>32</v>
      </c>
      <c r="I4467" s="19">
        <v>27</v>
      </c>
      <c r="J4467" s="19">
        <v>17</v>
      </c>
      <c r="K4467" s="19">
        <v>7</v>
      </c>
      <c r="L4467" s="19">
        <v>13</v>
      </c>
      <c r="M4467" s="19">
        <v>14</v>
      </c>
      <c r="N4467" s="19">
        <v>24</v>
      </c>
      <c r="O4467" s="19">
        <v>13</v>
      </c>
      <c r="P4467" s="19">
        <v>20</v>
      </c>
      <c r="Q4467" s="19">
        <v>2</v>
      </c>
      <c r="R4467" s="19">
        <v>8</v>
      </c>
      <c r="S4467" s="19">
        <v>0</v>
      </c>
      <c r="T4467" s="45">
        <v>37</v>
      </c>
    </row>
    <row r="4468" spans="3:20" ht="25.2" x14ac:dyDescent="0.25">
      <c r="C4468" s="112"/>
      <c r="D4468" s="109"/>
      <c r="E4468" s="9" t="s">
        <v>35</v>
      </c>
      <c r="F4468" s="12"/>
      <c r="G4468" s="8">
        <v>258</v>
      </c>
      <c r="H4468" s="16">
        <v>214</v>
      </c>
      <c r="I4468" s="1">
        <v>179</v>
      </c>
      <c r="J4468" s="1">
        <v>150</v>
      </c>
      <c r="K4468" s="1">
        <v>96</v>
      </c>
      <c r="L4468" s="1">
        <v>146</v>
      </c>
      <c r="M4468" s="1">
        <v>141</v>
      </c>
      <c r="N4468" s="1">
        <v>167</v>
      </c>
      <c r="O4468" s="1">
        <v>142</v>
      </c>
      <c r="P4468" s="1">
        <v>192</v>
      </c>
      <c r="Q4468" s="1">
        <v>12</v>
      </c>
      <c r="R4468" s="1">
        <v>18</v>
      </c>
      <c r="S4468" s="1">
        <v>1</v>
      </c>
      <c r="T4468" s="18">
        <v>239</v>
      </c>
    </row>
    <row r="4469" spans="3:20" ht="25.2" x14ac:dyDescent="0.25">
      <c r="C4469" s="112"/>
      <c r="D4469" s="109"/>
      <c r="E4469" s="9" t="s">
        <v>36</v>
      </c>
      <c r="F4469" s="12"/>
      <c r="G4469" s="8">
        <v>127</v>
      </c>
      <c r="H4469" s="16">
        <v>107</v>
      </c>
      <c r="I4469" s="1">
        <v>92</v>
      </c>
      <c r="J4469" s="1">
        <v>74</v>
      </c>
      <c r="K4469" s="1">
        <v>43</v>
      </c>
      <c r="L4469" s="1">
        <v>60</v>
      </c>
      <c r="M4469" s="1">
        <v>66</v>
      </c>
      <c r="N4469" s="1">
        <v>83</v>
      </c>
      <c r="O4469" s="1">
        <v>50</v>
      </c>
      <c r="P4469" s="1">
        <v>91</v>
      </c>
      <c r="Q4469" s="1">
        <v>5</v>
      </c>
      <c r="R4469" s="1">
        <v>5</v>
      </c>
      <c r="S4469" s="1">
        <v>0</v>
      </c>
      <c r="T4469" s="18">
        <v>122</v>
      </c>
    </row>
    <row r="4470" spans="3:20" ht="25.2" x14ac:dyDescent="0.25">
      <c r="C4470" s="112"/>
      <c r="D4470" s="109"/>
      <c r="E4470" s="9" t="s">
        <v>37</v>
      </c>
      <c r="F4470" s="12"/>
      <c r="G4470" s="8">
        <v>129</v>
      </c>
      <c r="H4470" s="16">
        <v>109</v>
      </c>
      <c r="I4470" s="1">
        <v>87</v>
      </c>
      <c r="J4470" s="1">
        <v>66</v>
      </c>
      <c r="K4470" s="1">
        <v>36</v>
      </c>
      <c r="L4470" s="1">
        <v>62</v>
      </c>
      <c r="M4470" s="1">
        <v>70</v>
      </c>
      <c r="N4470" s="1">
        <v>83</v>
      </c>
      <c r="O4470" s="1">
        <v>60</v>
      </c>
      <c r="P4470" s="1">
        <v>86</v>
      </c>
      <c r="Q4470" s="1">
        <v>7</v>
      </c>
      <c r="R4470" s="1">
        <v>6</v>
      </c>
      <c r="S4470" s="1">
        <v>0</v>
      </c>
      <c r="T4470" s="18">
        <v>123</v>
      </c>
    </row>
    <row r="4471" spans="3:20" x14ac:dyDescent="0.25">
      <c r="C4471" s="112"/>
      <c r="D4471" s="109"/>
      <c r="E4471" s="9" t="s">
        <v>38</v>
      </c>
      <c r="F4471" s="12"/>
      <c r="G4471" s="13">
        <v>2</v>
      </c>
      <c r="H4471" s="24">
        <v>1</v>
      </c>
      <c r="I4471" s="3">
        <v>1</v>
      </c>
      <c r="J4471" s="3">
        <v>1</v>
      </c>
      <c r="K4471" s="3">
        <v>0</v>
      </c>
      <c r="L4471" s="3">
        <v>0</v>
      </c>
      <c r="M4471" s="3">
        <v>0</v>
      </c>
      <c r="N4471" s="3">
        <v>1</v>
      </c>
      <c r="O4471" s="3">
        <v>0</v>
      </c>
      <c r="P4471" s="3">
        <v>1</v>
      </c>
      <c r="Q4471" s="3">
        <v>0</v>
      </c>
      <c r="R4471" s="3">
        <v>0</v>
      </c>
      <c r="S4471" s="3">
        <v>0</v>
      </c>
      <c r="T4471" s="26">
        <v>2</v>
      </c>
    </row>
    <row r="4472" spans="3:20" ht="25.2" x14ac:dyDescent="0.25">
      <c r="C4472" s="108" t="s">
        <v>39</v>
      </c>
      <c r="D4472" s="108" t="s">
        <v>25</v>
      </c>
      <c r="E4472" s="10" t="s">
        <v>40</v>
      </c>
      <c r="F4472" s="11"/>
      <c r="G4472" s="14">
        <v>320</v>
      </c>
      <c r="H4472" s="25">
        <v>269</v>
      </c>
      <c r="I4472" s="4">
        <v>219</v>
      </c>
      <c r="J4472" s="4">
        <v>174</v>
      </c>
      <c r="K4472" s="4">
        <v>117</v>
      </c>
      <c r="L4472" s="4">
        <v>148</v>
      </c>
      <c r="M4472" s="4">
        <v>163</v>
      </c>
      <c r="N4472" s="4">
        <v>194</v>
      </c>
      <c r="O4472" s="4">
        <v>137</v>
      </c>
      <c r="P4472" s="4">
        <v>228</v>
      </c>
      <c r="Q4472" s="4">
        <v>18</v>
      </c>
      <c r="R4472" s="4">
        <v>19</v>
      </c>
      <c r="S4472" s="4">
        <v>1</v>
      </c>
      <c r="T4472" s="27">
        <v>300</v>
      </c>
    </row>
    <row r="4473" spans="3:20" ht="25.2" x14ac:dyDescent="0.25">
      <c r="C4473" s="112"/>
      <c r="D4473" s="109"/>
      <c r="E4473" s="9" t="s">
        <v>41</v>
      </c>
      <c r="F4473" s="12"/>
      <c r="G4473" s="8">
        <v>604</v>
      </c>
      <c r="H4473" s="16">
        <v>499</v>
      </c>
      <c r="I4473" s="1">
        <v>378</v>
      </c>
      <c r="J4473" s="1">
        <v>341</v>
      </c>
      <c r="K4473" s="1">
        <v>221</v>
      </c>
      <c r="L4473" s="1">
        <v>317</v>
      </c>
      <c r="M4473" s="1">
        <v>321</v>
      </c>
      <c r="N4473" s="1">
        <v>353</v>
      </c>
      <c r="O4473" s="1">
        <v>270</v>
      </c>
      <c r="P4473" s="1">
        <v>477</v>
      </c>
      <c r="Q4473" s="1">
        <v>28</v>
      </c>
      <c r="R4473" s="1">
        <v>28</v>
      </c>
      <c r="S4473" s="1">
        <v>2</v>
      </c>
      <c r="T4473" s="18">
        <v>574</v>
      </c>
    </row>
    <row r="4474" spans="3:20" x14ac:dyDescent="0.25">
      <c r="C4474" s="112"/>
      <c r="D4474" s="109"/>
      <c r="E4474" s="9" t="s">
        <v>42</v>
      </c>
      <c r="F4474" s="12"/>
      <c r="G4474" s="13">
        <v>20</v>
      </c>
      <c r="H4474" s="24">
        <v>19</v>
      </c>
      <c r="I4474" s="3">
        <v>16</v>
      </c>
      <c r="J4474" s="3">
        <v>12</v>
      </c>
      <c r="K4474" s="3">
        <v>7</v>
      </c>
      <c r="L4474" s="3">
        <v>11</v>
      </c>
      <c r="M4474" s="3">
        <v>11</v>
      </c>
      <c r="N4474" s="3">
        <v>15</v>
      </c>
      <c r="O4474" s="3">
        <v>7</v>
      </c>
      <c r="P4474" s="3">
        <v>12</v>
      </c>
      <c r="Q4474" s="3">
        <v>0</v>
      </c>
      <c r="R4474" s="3">
        <v>1</v>
      </c>
      <c r="S4474" s="3">
        <v>0</v>
      </c>
      <c r="T4474" s="26">
        <v>19</v>
      </c>
    </row>
    <row r="4475" spans="3:20" x14ac:dyDescent="0.25">
      <c r="C4475" s="112"/>
      <c r="D4475" s="109"/>
      <c r="E4475" s="9" t="s">
        <v>43</v>
      </c>
      <c r="F4475" s="12"/>
      <c r="G4475" s="8">
        <v>162</v>
      </c>
      <c r="H4475" s="16">
        <v>129</v>
      </c>
      <c r="I4475" s="1">
        <v>106</v>
      </c>
      <c r="J4475" s="1">
        <v>87</v>
      </c>
      <c r="K4475" s="1">
        <v>45</v>
      </c>
      <c r="L4475" s="1">
        <v>78</v>
      </c>
      <c r="M4475" s="1">
        <v>84</v>
      </c>
      <c r="N4475" s="1">
        <v>97</v>
      </c>
      <c r="O4475" s="1">
        <v>63</v>
      </c>
      <c r="P4475" s="1">
        <v>121</v>
      </c>
      <c r="Q4475" s="1">
        <v>6</v>
      </c>
      <c r="R4475" s="1">
        <v>6</v>
      </c>
      <c r="S4475" s="1">
        <v>1</v>
      </c>
      <c r="T4475" s="18">
        <v>155</v>
      </c>
    </row>
    <row r="4476" spans="3:20" x14ac:dyDescent="0.25">
      <c r="C4476" s="112"/>
      <c r="D4476" s="109"/>
      <c r="E4476" s="9" t="s">
        <v>44</v>
      </c>
      <c r="F4476" s="12"/>
      <c r="G4476" s="8">
        <v>50</v>
      </c>
      <c r="H4476" s="16">
        <v>36</v>
      </c>
      <c r="I4476" s="1">
        <v>33</v>
      </c>
      <c r="J4476" s="1">
        <v>28</v>
      </c>
      <c r="K4476" s="1">
        <v>11</v>
      </c>
      <c r="L4476" s="1">
        <v>24</v>
      </c>
      <c r="M4476" s="1">
        <v>24</v>
      </c>
      <c r="N4476" s="1">
        <v>30</v>
      </c>
      <c r="O4476" s="1">
        <v>21</v>
      </c>
      <c r="P4476" s="1">
        <v>37</v>
      </c>
      <c r="Q4476" s="1">
        <v>3</v>
      </c>
      <c r="R4476" s="1">
        <v>1</v>
      </c>
      <c r="S4476" s="1">
        <v>0</v>
      </c>
      <c r="T4476" s="18">
        <v>49</v>
      </c>
    </row>
    <row r="4477" spans="3:20" ht="25.2" x14ac:dyDescent="0.25">
      <c r="C4477" s="112"/>
      <c r="D4477" s="109"/>
      <c r="E4477" s="9" t="s">
        <v>45</v>
      </c>
      <c r="F4477" s="12"/>
      <c r="G4477" s="8">
        <v>53</v>
      </c>
      <c r="H4477" s="16">
        <v>43</v>
      </c>
      <c r="I4477" s="1">
        <v>34</v>
      </c>
      <c r="J4477" s="1">
        <v>28</v>
      </c>
      <c r="K4477" s="1">
        <v>18</v>
      </c>
      <c r="L4477" s="1">
        <v>29</v>
      </c>
      <c r="M4477" s="1">
        <v>27</v>
      </c>
      <c r="N4477" s="1">
        <v>28</v>
      </c>
      <c r="O4477" s="1">
        <v>22</v>
      </c>
      <c r="P4477" s="1">
        <v>35</v>
      </c>
      <c r="Q4477" s="1">
        <v>1</v>
      </c>
      <c r="R4477" s="1">
        <v>5</v>
      </c>
      <c r="S4477" s="1">
        <v>0</v>
      </c>
      <c r="T4477" s="18">
        <v>48</v>
      </c>
    </row>
    <row r="4478" spans="3:20" x14ac:dyDescent="0.25">
      <c r="C4478" s="112"/>
      <c r="D4478" s="109"/>
      <c r="E4478" s="9" t="s">
        <v>38</v>
      </c>
      <c r="F4478" s="12"/>
      <c r="G4478" s="13">
        <v>37</v>
      </c>
      <c r="H4478" s="24">
        <v>26</v>
      </c>
      <c r="I4478" s="3">
        <v>21</v>
      </c>
      <c r="J4478" s="3">
        <v>17</v>
      </c>
      <c r="K4478" s="3">
        <v>16</v>
      </c>
      <c r="L4478" s="3">
        <v>15</v>
      </c>
      <c r="M4478" s="3">
        <v>13</v>
      </c>
      <c r="N4478" s="3">
        <v>19</v>
      </c>
      <c r="O4478" s="3">
        <v>17</v>
      </c>
      <c r="P4478" s="3">
        <v>28</v>
      </c>
      <c r="Q4478" s="3">
        <v>1</v>
      </c>
      <c r="R4478" s="3">
        <v>0</v>
      </c>
      <c r="S4478" s="3">
        <v>0</v>
      </c>
      <c r="T4478" s="26">
        <v>37</v>
      </c>
    </row>
    <row r="4479" spans="3:20" ht="25.2" x14ac:dyDescent="0.25">
      <c r="C4479" s="112"/>
      <c r="D4479" s="108" t="s">
        <v>22</v>
      </c>
      <c r="E4479" s="10" t="s">
        <v>40</v>
      </c>
      <c r="F4479" s="11"/>
      <c r="G4479" s="14">
        <v>118</v>
      </c>
      <c r="H4479" s="25">
        <v>101</v>
      </c>
      <c r="I4479" s="4">
        <v>80</v>
      </c>
      <c r="J4479" s="4">
        <v>66</v>
      </c>
      <c r="K4479" s="4">
        <v>52</v>
      </c>
      <c r="L4479" s="4">
        <v>57</v>
      </c>
      <c r="M4479" s="4">
        <v>61</v>
      </c>
      <c r="N4479" s="4">
        <v>66</v>
      </c>
      <c r="O4479" s="4">
        <v>47</v>
      </c>
      <c r="P4479" s="4">
        <v>91</v>
      </c>
      <c r="Q4479" s="4">
        <v>8</v>
      </c>
      <c r="R4479" s="4">
        <v>3</v>
      </c>
      <c r="S4479" s="4">
        <v>1</v>
      </c>
      <c r="T4479" s="27">
        <v>114</v>
      </c>
    </row>
    <row r="4480" spans="3:20" ht="25.2" x14ac:dyDescent="0.25">
      <c r="C4480" s="112"/>
      <c r="D4480" s="109"/>
      <c r="E4480" s="9" t="s">
        <v>41</v>
      </c>
      <c r="F4480" s="12"/>
      <c r="G4480" s="8">
        <v>351</v>
      </c>
      <c r="H4480" s="16">
        <v>288</v>
      </c>
      <c r="I4480" s="1">
        <v>202</v>
      </c>
      <c r="J4480" s="1">
        <v>193</v>
      </c>
      <c r="K4480" s="1">
        <v>127</v>
      </c>
      <c r="L4480" s="1">
        <v>174</v>
      </c>
      <c r="M4480" s="1">
        <v>181</v>
      </c>
      <c r="N4480" s="1">
        <v>187</v>
      </c>
      <c r="O4480" s="1">
        <v>130</v>
      </c>
      <c r="P4480" s="1">
        <v>288</v>
      </c>
      <c r="Q4480" s="1">
        <v>16</v>
      </c>
      <c r="R4480" s="1">
        <v>11</v>
      </c>
      <c r="S4480" s="1">
        <v>1</v>
      </c>
      <c r="T4480" s="18">
        <v>339</v>
      </c>
    </row>
    <row r="4481" spans="3:20" x14ac:dyDescent="0.25">
      <c r="C4481" s="112"/>
      <c r="D4481" s="109"/>
      <c r="E4481" s="9" t="s">
        <v>42</v>
      </c>
      <c r="F4481" s="12"/>
      <c r="G4481" s="13">
        <v>9</v>
      </c>
      <c r="H4481" s="24">
        <v>9</v>
      </c>
      <c r="I4481" s="3">
        <v>6</v>
      </c>
      <c r="J4481" s="3">
        <v>6</v>
      </c>
      <c r="K4481" s="3">
        <v>4</v>
      </c>
      <c r="L4481" s="3">
        <v>5</v>
      </c>
      <c r="M4481" s="3">
        <v>5</v>
      </c>
      <c r="N4481" s="3">
        <v>7</v>
      </c>
      <c r="O4481" s="3">
        <v>2</v>
      </c>
      <c r="P4481" s="3">
        <v>7</v>
      </c>
      <c r="Q4481" s="3">
        <v>0</v>
      </c>
      <c r="R4481" s="3">
        <v>0</v>
      </c>
      <c r="S4481" s="3">
        <v>0</v>
      </c>
      <c r="T4481" s="26">
        <v>9</v>
      </c>
    </row>
    <row r="4482" spans="3:20" x14ac:dyDescent="0.25">
      <c r="C4482" s="112"/>
      <c r="D4482" s="109"/>
      <c r="E4482" s="9" t="s">
        <v>43</v>
      </c>
      <c r="F4482" s="12"/>
      <c r="G4482" s="8">
        <v>64</v>
      </c>
      <c r="H4482" s="16">
        <v>51</v>
      </c>
      <c r="I4482" s="1">
        <v>39</v>
      </c>
      <c r="J4482" s="1">
        <v>32</v>
      </c>
      <c r="K4482" s="1">
        <v>20</v>
      </c>
      <c r="L4482" s="1">
        <v>30</v>
      </c>
      <c r="M4482" s="1">
        <v>31</v>
      </c>
      <c r="N4482" s="1">
        <v>27</v>
      </c>
      <c r="O4482" s="1">
        <v>22</v>
      </c>
      <c r="P4482" s="1">
        <v>54</v>
      </c>
      <c r="Q4482" s="1">
        <v>3</v>
      </c>
      <c r="R4482" s="1">
        <v>3</v>
      </c>
      <c r="S4482" s="1">
        <v>0</v>
      </c>
      <c r="T4482" s="18">
        <v>61</v>
      </c>
    </row>
    <row r="4483" spans="3:20" x14ac:dyDescent="0.25">
      <c r="C4483" s="112"/>
      <c r="D4483" s="109"/>
      <c r="E4483" s="9" t="s">
        <v>44</v>
      </c>
      <c r="F4483" s="12"/>
      <c r="G4483" s="13">
        <v>19</v>
      </c>
      <c r="H4483" s="24">
        <v>15</v>
      </c>
      <c r="I4483" s="3">
        <v>11</v>
      </c>
      <c r="J4483" s="3">
        <v>10</v>
      </c>
      <c r="K4483" s="3">
        <v>5</v>
      </c>
      <c r="L4483" s="3">
        <v>9</v>
      </c>
      <c r="M4483" s="3">
        <v>9</v>
      </c>
      <c r="N4483" s="3">
        <v>9</v>
      </c>
      <c r="O4483" s="3">
        <v>9</v>
      </c>
      <c r="P4483" s="3">
        <v>15</v>
      </c>
      <c r="Q4483" s="3">
        <v>1</v>
      </c>
      <c r="R4483" s="3">
        <v>0</v>
      </c>
      <c r="S4483" s="3">
        <v>0</v>
      </c>
      <c r="T4483" s="26">
        <v>19</v>
      </c>
    </row>
    <row r="4484" spans="3:20" ht="25.2" x14ac:dyDescent="0.25">
      <c r="C4484" s="112"/>
      <c r="D4484" s="109"/>
      <c r="E4484" s="9" t="s">
        <v>45</v>
      </c>
      <c r="F4484" s="12"/>
      <c r="G4484" s="13">
        <v>30</v>
      </c>
      <c r="H4484" s="24">
        <v>25</v>
      </c>
      <c r="I4484" s="3">
        <v>20</v>
      </c>
      <c r="J4484" s="3">
        <v>15</v>
      </c>
      <c r="K4484" s="3">
        <v>11</v>
      </c>
      <c r="L4484" s="3">
        <v>17</v>
      </c>
      <c r="M4484" s="3">
        <v>17</v>
      </c>
      <c r="N4484" s="3">
        <v>17</v>
      </c>
      <c r="O4484" s="3">
        <v>14</v>
      </c>
      <c r="P4484" s="3">
        <v>21</v>
      </c>
      <c r="Q4484" s="3">
        <v>0</v>
      </c>
      <c r="R4484" s="3">
        <v>2</v>
      </c>
      <c r="S4484" s="3">
        <v>0</v>
      </c>
      <c r="T4484" s="26">
        <v>28</v>
      </c>
    </row>
    <row r="4485" spans="3:20" x14ac:dyDescent="0.25">
      <c r="C4485" s="112"/>
      <c r="D4485" s="109"/>
      <c r="E4485" s="9" t="s">
        <v>38</v>
      </c>
      <c r="F4485" s="12"/>
      <c r="G4485" s="13">
        <v>23</v>
      </c>
      <c r="H4485" s="24">
        <v>18</v>
      </c>
      <c r="I4485" s="3">
        <v>10</v>
      </c>
      <c r="J4485" s="3">
        <v>11</v>
      </c>
      <c r="K4485" s="3">
        <v>12</v>
      </c>
      <c r="L4485" s="3">
        <v>8</v>
      </c>
      <c r="M4485" s="3">
        <v>10</v>
      </c>
      <c r="N4485" s="3">
        <v>12</v>
      </c>
      <c r="O4485" s="3">
        <v>12</v>
      </c>
      <c r="P4485" s="3">
        <v>18</v>
      </c>
      <c r="Q4485" s="3">
        <v>1</v>
      </c>
      <c r="R4485" s="3">
        <v>0</v>
      </c>
      <c r="S4485" s="3">
        <v>0</v>
      </c>
      <c r="T4485" s="26">
        <v>23</v>
      </c>
    </row>
    <row r="4486" spans="3:20" ht="25.2" x14ac:dyDescent="0.25">
      <c r="C4486" s="112"/>
      <c r="D4486" s="108" t="s">
        <v>23</v>
      </c>
      <c r="E4486" s="10" t="s">
        <v>40</v>
      </c>
      <c r="F4486" s="11"/>
      <c r="G4486" s="14">
        <v>202</v>
      </c>
      <c r="H4486" s="25">
        <v>168</v>
      </c>
      <c r="I4486" s="4">
        <v>139</v>
      </c>
      <c r="J4486" s="4">
        <v>108</v>
      </c>
      <c r="K4486" s="4">
        <v>65</v>
      </c>
      <c r="L4486" s="4">
        <v>91</v>
      </c>
      <c r="M4486" s="4">
        <v>102</v>
      </c>
      <c r="N4486" s="4">
        <v>128</v>
      </c>
      <c r="O4486" s="4">
        <v>90</v>
      </c>
      <c r="P4486" s="4">
        <v>137</v>
      </c>
      <c r="Q4486" s="4">
        <v>10</v>
      </c>
      <c r="R4486" s="4">
        <v>16</v>
      </c>
      <c r="S4486" s="4">
        <v>0</v>
      </c>
      <c r="T4486" s="27">
        <v>186</v>
      </c>
    </row>
    <row r="4487" spans="3:20" ht="25.2" x14ac:dyDescent="0.25">
      <c r="C4487" s="112"/>
      <c r="D4487" s="109"/>
      <c r="E4487" s="9" t="s">
        <v>41</v>
      </c>
      <c r="F4487" s="12"/>
      <c r="G4487" s="8">
        <v>253</v>
      </c>
      <c r="H4487" s="16">
        <v>211</v>
      </c>
      <c r="I4487" s="1">
        <v>176</v>
      </c>
      <c r="J4487" s="1">
        <v>148</v>
      </c>
      <c r="K4487" s="1">
        <v>94</v>
      </c>
      <c r="L4487" s="1">
        <v>143</v>
      </c>
      <c r="M4487" s="1">
        <v>140</v>
      </c>
      <c r="N4487" s="1">
        <v>166</v>
      </c>
      <c r="O4487" s="1">
        <v>140</v>
      </c>
      <c r="P4487" s="1">
        <v>189</v>
      </c>
      <c r="Q4487" s="1">
        <v>12</v>
      </c>
      <c r="R4487" s="1">
        <v>17</v>
      </c>
      <c r="S4487" s="1">
        <v>1</v>
      </c>
      <c r="T4487" s="18">
        <v>235</v>
      </c>
    </row>
    <row r="4488" spans="3:20" x14ac:dyDescent="0.25">
      <c r="C4488" s="112"/>
      <c r="D4488" s="109"/>
      <c r="E4488" s="9" t="s">
        <v>42</v>
      </c>
      <c r="F4488" s="12"/>
      <c r="G4488" s="13">
        <v>11</v>
      </c>
      <c r="H4488" s="24">
        <v>10</v>
      </c>
      <c r="I4488" s="3">
        <v>10</v>
      </c>
      <c r="J4488" s="3">
        <v>6</v>
      </c>
      <c r="K4488" s="3">
        <v>3</v>
      </c>
      <c r="L4488" s="3">
        <v>6</v>
      </c>
      <c r="M4488" s="3">
        <v>6</v>
      </c>
      <c r="N4488" s="3">
        <v>8</v>
      </c>
      <c r="O4488" s="3">
        <v>5</v>
      </c>
      <c r="P4488" s="3">
        <v>5</v>
      </c>
      <c r="Q4488" s="3">
        <v>0</v>
      </c>
      <c r="R4488" s="3">
        <v>1</v>
      </c>
      <c r="S4488" s="3">
        <v>0</v>
      </c>
      <c r="T4488" s="26">
        <v>10</v>
      </c>
    </row>
    <row r="4489" spans="3:20" x14ac:dyDescent="0.25">
      <c r="C4489" s="112"/>
      <c r="D4489" s="109"/>
      <c r="E4489" s="9" t="s">
        <v>43</v>
      </c>
      <c r="F4489" s="12"/>
      <c r="G4489" s="8">
        <v>98</v>
      </c>
      <c r="H4489" s="16">
        <v>78</v>
      </c>
      <c r="I4489" s="1">
        <v>67</v>
      </c>
      <c r="J4489" s="1">
        <v>55</v>
      </c>
      <c r="K4489" s="1">
        <v>25</v>
      </c>
      <c r="L4489" s="1">
        <v>48</v>
      </c>
      <c r="M4489" s="1">
        <v>53</v>
      </c>
      <c r="N4489" s="1">
        <v>70</v>
      </c>
      <c r="O4489" s="1">
        <v>41</v>
      </c>
      <c r="P4489" s="1">
        <v>67</v>
      </c>
      <c r="Q4489" s="1">
        <v>3</v>
      </c>
      <c r="R4489" s="1">
        <v>3</v>
      </c>
      <c r="S4489" s="1">
        <v>1</v>
      </c>
      <c r="T4489" s="18">
        <v>94</v>
      </c>
    </row>
    <row r="4490" spans="3:20" x14ac:dyDescent="0.25">
      <c r="C4490" s="112"/>
      <c r="D4490" s="109"/>
      <c r="E4490" s="9" t="s">
        <v>44</v>
      </c>
      <c r="F4490" s="12"/>
      <c r="G4490" s="13">
        <v>31</v>
      </c>
      <c r="H4490" s="24">
        <v>21</v>
      </c>
      <c r="I4490" s="3">
        <v>22</v>
      </c>
      <c r="J4490" s="3">
        <v>18</v>
      </c>
      <c r="K4490" s="3">
        <v>6</v>
      </c>
      <c r="L4490" s="3">
        <v>15</v>
      </c>
      <c r="M4490" s="3">
        <v>15</v>
      </c>
      <c r="N4490" s="3">
        <v>21</v>
      </c>
      <c r="O4490" s="3">
        <v>12</v>
      </c>
      <c r="P4490" s="3">
        <v>22</v>
      </c>
      <c r="Q4490" s="3">
        <v>2</v>
      </c>
      <c r="R4490" s="3">
        <v>1</v>
      </c>
      <c r="S4490" s="3">
        <v>0</v>
      </c>
      <c r="T4490" s="26">
        <v>30</v>
      </c>
    </row>
    <row r="4491" spans="3:20" ht="25.2" x14ac:dyDescent="0.25">
      <c r="C4491" s="112"/>
      <c r="D4491" s="109"/>
      <c r="E4491" s="9" t="s">
        <v>45</v>
      </c>
      <c r="F4491" s="12"/>
      <c r="G4491" s="13">
        <v>23</v>
      </c>
      <c r="H4491" s="24">
        <v>18</v>
      </c>
      <c r="I4491" s="3">
        <v>14</v>
      </c>
      <c r="J4491" s="3">
        <v>13</v>
      </c>
      <c r="K4491" s="3">
        <v>7</v>
      </c>
      <c r="L4491" s="3">
        <v>12</v>
      </c>
      <c r="M4491" s="3">
        <v>10</v>
      </c>
      <c r="N4491" s="3">
        <v>11</v>
      </c>
      <c r="O4491" s="3">
        <v>8</v>
      </c>
      <c r="P4491" s="3">
        <v>14</v>
      </c>
      <c r="Q4491" s="3">
        <v>1</v>
      </c>
      <c r="R4491" s="3">
        <v>3</v>
      </c>
      <c r="S4491" s="3">
        <v>0</v>
      </c>
      <c r="T4491" s="26">
        <v>20</v>
      </c>
    </row>
    <row r="4492" spans="3:20" x14ac:dyDescent="0.25">
      <c r="C4492" s="112"/>
      <c r="D4492" s="109"/>
      <c r="E4492" s="9" t="s">
        <v>38</v>
      </c>
      <c r="F4492" s="12"/>
      <c r="G4492" s="13">
        <v>14</v>
      </c>
      <c r="H4492" s="24">
        <v>8</v>
      </c>
      <c r="I4492" s="3">
        <v>11</v>
      </c>
      <c r="J4492" s="3">
        <v>6</v>
      </c>
      <c r="K4492" s="3">
        <v>4</v>
      </c>
      <c r="L4492" s="3">
        <v>7</v>
      </c>
      <c r="M4492" s="3">
        <v>3</v>
      </c>
      <c r="N4492" s="3">
        <v>7</v>
      </c>
      <c r="O4492" s="3">
        <v>5</v>
      </c>
      <c r="P4492" s="3">
        <v>10</v>
      </c>
      <c r="Q4492" s="3">
        <v>0</v>
      </c>
      <c r="R4492" s="3">
        <v>0</v>
      </c>
      <c r="S4492" s="3">
        <v>0</v>
      </c>
      <c r="T4492" s="26">
        <v>14</v>
      </c>
    </row>
    <row r="4493" spans="3:20" x14ac:dyDescent="0.25">
      <c r="C4493" s="108" t="s">
        <v>46</v>
      </c>
      <c r="D4493" s="106" t="s">
        <v>21</v>
      </c>
      <c r="E4493" s="10" t="s">
        <v>47</v>
      </c>
      <c r="F4493" s="11"/>
      <c r="G4493" s="14">
        <v>815</v>
      </c>
      <c r="H4493" s="25">
        <v>682</v>
      </c>
      <c r="I4493" s="4">
        <v>526</v>
      </c>
      <c r="J4493" s="4">
        <v>452</v>
      </c>
      <c r="K4493" s="4">
        <v>301</v>
      </c>
      <c r="L4493" s="4">
        <v>412</v>
      </c>
      <c r="M4493" s="4">
        <v>428</v>
      </c>
      <c r="N4493" s="4">
        <v>481</v>
      </c>
      <c r="O4493" s="4">
        <v>352</v>
      </c>
      <c r="P4493" s="4">
        <v>627</v>
      </c>
      <c r="Q4493" s="4">
        <v>38</v>
      </c>
      <c r="R4493" s="4">
        <v>33</v>
      </c>
      <c r="S4493" s="4">
        <v>3</v>
      </c>
      <c r="T4493" s="27">
        <v>779</v>
      </c>
    </row>
    <row r="4494" spans="3:20" ht="25.2" x14ac:dyDescent="0.25">
      <c r="C4494" s="112"/>
      <c r="D4494" s="107"/>
      <c r="E4494" s="9" t="s">
        <v>48</v>
      </c>
      <c r="F4494" s="12"/>
      <c r="G4494" s="8">
        <v>86</v>
      </c>
      <c r="H4494" s="16">
        <v>79</v>
      </c>
      <c r="I4494" s="1">
        <v>60</v>
      </c>
      <c r="J4494" s="1">
        <v>55</v>
      </c>
      <c r="K4494" s="1">
        <v>31</v>
      </c>
      <c r="L4494" s="1">
        <v>44</v>
      </c>
      <c r="M4494" s="1">
        <v>49</v>
      </c>
      <c r="N4494" s="1">
        <v>60</v>
      </c>
      <c r="O4494" s="1">
        <v>45</v>
      </c>
      <c r="P4494" s="1">
        <v>67</v>
      </c>
      <c r="Q4494" s="1">
        <v>5</v>
      </c>
      <c r="R4494" s="1">
        <v>1</v>
      </c>
      <c r="S4494" s="1">
        <v>0</v>
      </c>
      <c r="T4494" s="18">
        <v>85</v>
      </c>
    </row>
    <row r="4495" spans="3:20" x14ac:dyDescent="0.25">
      <c r="C4495" s="112"/>
      <c r="D4495" s="107"/>
      <c r="E4495" s="9" t="s">
        <v>49</v>
      </c>
      <c r="F4495" s="12"/>
      <c r="G4495" s="13">
        <v>46</v>
      </c>
      <c r="H4495" s="24">
        <v>37</v>
      </c>
      <c r="I4495" s="3">
        <v>31</v>
      </c>
      <c r="J4495" s="3">
        <v>24</v>
      </c>
      <c r="K4495" s="3">
        <v>14</v>
      </c>
      <c r="L4495" s="3">
        <v>25</v>
      </c>
      <c r="M4495" s="3">
        <v>27</v>
      </c>
      <c r="N4495" s="3">
        <v>29</v>
      </c>
      <c r="O4495" s="3">
        <v>20</v>
      </c>
      <c r="P4495" s="3">
        <v>31</v>
      </c>
      <c r="Q4495" s="3">
        <v>0</v>
      </c>
      <c r="R4495" s="3">
        <v>3</v>
      </c>
      <c r="S4495" s="3">
        <v>0</v>
      </c>
      <c r="T4495" s="26">
        <v>43</v>
      </c>
    </row>
    <row r="4496" spans="3:20" ht="25.2" x14ac:dyDescent="0.25">
      <c r="C4496" s="112"/>
      <c r="D4496" s="107"/>
      <c r="E4496" s="9" t="s">
        <v>50</v>
      </c>
      <c r="F4496" s="12"/>
      <c r="G4496" s="8">
        <v>95</v>
      </c>
      <c r="H4496" s="16">
        <v>71</v>
      </c>
      <c r="I4496" s="1">
        <v>61</v>
      </c>
      <c r="J4496" s="1">
        <v>45</v>
      </c>
      <c r="K4496" s="1">
        <v>29</v>
      </c>
      <c r="L4496" s="1">
        <v>40</v>
      </c>
      <c r="M4496" s="1">
        <v>43</v>
      </c>
      <c r="N4496" s="1">
        <v>49</v>
      </c>
      <c r="O4496" s="1">
        <v>36</v>
      </c>
      <c r="P4496" s="1">
        <v>66</v>
      </c>
      <c r="Q4496" s="1">
        <v>5</v>
      </c>
      <c r="R4496" s="1">
        <v>8</v>
      </c>
      <c r="S4496" s="1">
        <v>0</v>
      </c>
      <c r="T4496" s="18">
        <v>87</v>
      </c>
    </row>
    <row r="4497" spans="2:20" ht="25.2" x14ac:dyDescent="0.25">
      <c r="C4497" s="112"/>
      <c r="D4497" s="107"/>
      <c r="E4497" s="9" t="s">
        <v>51</v>
      </c>
      <c r="F4497" s="12"/>
      <c r="G4497" s="13">
        <v>30</v>
      </c>
      <c r="H4497" s="24">
        <v>20</v>
      </c>
      <c r="I4497" s="3">
        <v>17</v>
      </c>
      <c r="J4497" s="3">
        <v>12</v>
      </c>
      <c r="K4497" s="3">
        <v>6</v>
      </c>
      <c r="L4497" s="3">
        <v>9</v>
      </c>
      <c r="M4497" s="3">
        <v>7</v>
      </c>
      <c r="N4497" s="3">
        <v>12</v>
      </c>
      <c r="O4497" s="3">
        <v>11</v>
      </c>
      <c r="P4497" s="3">
        <v>18</v>
      </c>
      <c r="Q4497" s="3">
        <v>2</v>
      </c>
      <c r="R4497" s="3">
        <v>5</v>
      </c>
      <c r="S4497" s="3">
        <v>0</v>
      </c>
      <c r="T4497" s="26">
        <v>25</v>
      </c>
    </row>
    <row r="4498" spans="2:20" x14ac:dyDescent="0.25">
      <c r="C4498" s="112"/>
      <c r="D4498" s="107"/>
      <c r="E4498" s="9" t="s">
        <v>52</v>
      </c>
      <c r="F4498" s="12"/>
      <c r="G4498" s="13">
        <v>8</v>
      </c>
      <c r="H4498" s="24">
        <v>6</v>
      </c>
      <c r="I4498" s="3">
        <v>6</v>
      </c>
      <c r="J4498" s="3">
        <v>3</v>
      </c>
      <c r="K4498" s="3">
        <v>2</v>
      </c>
      <c r="L4498" s="3">
        <v>5</v>
      </c>
      <c r="M4498" s="3">
        <v>5</v>
      </c>
      <c r="N4498" s="3">
        <v>6</v>
      </c>
      <c r="O4498" s="3">
        <v>3</v>
      </c>
      <c r="P4498" s="3">
        <v>6</v>
      </c>
      <c r="Q4498" s="3">
        <v>0</v>
      </c>
      <c r="R4498" s="3">
        <v>1</v>
      </c>
      <c r="S4498" s="3">
        <v>0</v>
      </c>
      <c r="T4498" s="26">
        <v>7</v>
      </c>
    </row>
    <row r="4499" spans="2:20" x14ac:dyDescent="0.25">
      <c r="C4499" s="112"/>
      <c r="D4499" s="107"/>
      <c r="E4499" s="9" t="s">
        <v>53</v>
      </c>
      <c r="F4499" s="12"/>
      <c r="G4499" s="13">
        <v>23</v>
      </c>
      <c r="H4499" s="24">
        <v>15</v>
      </c>
      <c r="I4499" s="3">
        <v>11</v>
      </c>
      <c r="J4499" s="3">
        <v>7</v>
      </c>
      <c r="K4499" s="3">
        <v>6</v>
      </c>
      <c r="L4499" s="3">
        <v>8</v>
      </c>
      <c r="M4499" s="3">
        <v>9</v>
      </c>
      <c r="N4499" s="3">
        <v>8</v>
      </c>
      <c r="O4499" s="3">
        <v>7</v>
      </c>
      <c r="P4499" s="3">
        <v>10</v>
      </c>
      <c r="Q4499" s="3">
        <v>3</v>
      </c>
      <c r="R4499" s="3">
        <v>3</v>
      </c>
      <c r="S4499" s="3">
        <v>0</v>
      </c>
      <c r="T4499" s="26">
        <v>20</v>
      </c>
    </row>
    <row r="4500" spans="2:20" x14ac:dyDescent="0.25">
      <c r="C4500" s="112"/>
      <c r="D4500" s="107"/>
      <c r="E4500" s="9" t="s">
        <v>38</v>
      </c>
      <c r="F4500" s="12"/>
      <c r="G4500" s="13">
        <v>1</v>
      </c>
      <c r="H4500" s="24">
        <v>1</v>
      </c>
      <c r="I4500" s="3">
        <v>0</v>
      </c>
      <c r="J4500" s="3">
        <v>1</v>
      </c>
      <c r="K4500" s="3">
        <v>0</v>
      </c>
      <c r="L4500" s="3">
        <v>0</v>
      </c>
      <c r="M4500" s="3">
        <v>1</v>
      </c>
      <c r="N4500" s="3">
        <v>0</v>
      </c>
      <c r="O4500" s="3">
        <v>0</v>
      </c>
      <c r="P4500" s="3">
        <v>1</v>
      </c>
      <c r="Q4500" s="3">
        <v>0</v>
      </c>
      <c r="R4500" s="3">
        <v>0</v>
      </c>
      <c r="S4500" s="3">
        <v>0</v>
      </c>
      <c r="T4500" s="26">
        <v>1</v>
      </c>
    </row>
    <row r="4501" spans="2:20" x14ac:dyDescent="0.25">
      <c r="C4501" s="112"/>
      <c r="D4501" s="107"/>
      <c r="E4501" s="9" t="s">
        <v>54</v>
      </c>
      <c r="F4501" s="12"/>
      <c r="G4501" s="8">
        <v>901</v>
      </c>
      <c r="H4501" s="16">
        <v>761</v>
      </c>
      <c r="I4501" s="1">
        <v>586</v>
      </c>
      <c r="J4501" s="1">
        <v>507</v>
      </c>
      <c r="K4501" s="1">
        <v>332</v>
      </c>
      <c r="L4501" s="1">
        <v>456</v>
      </c>
      <c r="M4501" s="1">
        <v>477</v>
      </c>
      <c r="N4501" s="1">
        <v>541</v>
      </c>
      <c r="O4501" s="1">
        <v>397</v>
      </c>
      <c r="P4501" s="1">
        <v>694</v>
      </c>
      <c r="Q4501" s="1">
        <v>43</v>
      </c>
      <c r="R4501" s="1">
        <v>34</v>
      </c>
      <c r="S4501" s="1">
        <v>3</v>
      </c>
      <c r="T4501" s="18">
        <v>864</v>
      </c>
    </row>
    <row r="4502" spans="2:20" x14ac:dyDescent="0.25">
      <c r="C4502" s="112"/>
      <c r="D4502" s="107"/>
      <c r="E4502" s="9" t="s">
        <v>55</v>
      </c>
      <c r="F4502" s="12"/>
      <c r="G4502" s="8">
        <v>171</v>
      </c>
      <c r="H4502" s="16">
        <v>128</v>
      </c>
      <c r="I4502" s="1">
        <v>109</v>
      </c>
      <c r="J4502" s="1">
        <v>81</v>
      </c>
      <c r="K4502" s="1">
        <v>49</v>
      </c>
      <c r="L4502" s="1">
        <v>74</v>
      </c>
      <c r="M4502" s="1">
        <v>77</v>
      </c>
      <c r="N4502" s="1">
        <v>90</v>
      </c>
      <c r="O4502" s="1">
        <v>67</v>
      </c>
      <c r="P4502" s="1">
        <v>115</v>
      </c>
      <c r="Q4502" s="1">
        <v>7</v>
      </c>
      <c r="R4502" s="1">
        <v>16</v>
      </c>
      <c r="S4502" s="1">
        <v>0</v>
      </c>
      <c r="T4502" s="18">
        <v>155</v>
      </c>
    </row>
    <row r="4503" spans="2:20" x14ac:dyDescent="0.25">
      <c r="C4503" s="108" t="s">
        <v>56</v>
      </c>
      <c r="D4503" s="106" t="s">
        <v>21</v>
      </c>
      <c r="E4503" s="10" t="s">
        <v>57</v>
      </c>
      <c r="F4503" s="11"/>
      <c r="G4503" s="14">
        <v>465</v>
      </c>
      <c r="H4503" s="25">
        <v>384</v>
      </c>
      <c r="I4503" s="4">
        <v>308</v>
      </c>
      <c r="J4503" s="4">
        <v>268</v>
      </c>
      <c r="K4503" s="4">
        <v>169</v>
      </c>
      <c r="L4503" s="4">
        <v>233</v>
      </c>
      <c r="M4503" s="4">
        <v>250</v>
      </c>
      <c r="N4503" s="4">
        <v>283</v>
      </c>
      <c r="O4503" s="4">
        <v>207</v>
      </c>
      <c r="P4503" s="4">
        <v>341</v>
      </c>
      <c r="Q4503" s="4">
        <v>27</v>
      </c>
      <c r="R4503" s="4">
        <v>23</v>
      </c>
      <c r="S4503" s="4">
        <v>1</v>
      </c>
      <c r="T4503" s="27">
        <v>441</v>
      </c>
    </row>
    <row r="4504" spans="2:20" x14ac:dyDescent="0.25">
      <c r="C4504" s="112"/>
      <c r="D4504" s="107"/>
      <c r="E4504" s="9" t="s">
        <v>58</v>
      </c>
      <c r="F4504" s="12"/>
      <c r="G4504" s="8">
        <v>396</v>
      </c>
      <c r="H4504" s="16">
        <v>337</v>
      </c>
      <c r="I4504" s="1">
        <v>255</v>
      </c>
      <c r="J4504" s="1">
        <v>213</v>
      </c>
      <c r="K4504" s="1">
        <v>154</v>
      </c>
      <c r="L4504" s="1">
        <v>198</v>
      </c>
      <c r="M4504" s="1">
        <v>208</v>
      </c>
      <c r="N4504" s="1">
        <v>235</v>
      </c>
      <c r="O4504" s="1">
        <v>177</v>
      </c>
      <c r="P4504" s="1">
        <v>301</v>
      </c>
      <c r="Q4504" s="1">
        <v>17</v>
      </c>
      <c r="R4504" s="1">
        <v>15</v>
      </c>
      <c r="S4504" s="1">
        <v>0</v>
      </c>
      <c r="T4504" s="18">
        <v>381</v>
      </c>
    </row>
    <row r="4505" spans="2:20" x14ac:dyDescent="0.25">
      <c r="C4505" s="112"/>
      <c r="D4505" s="107"/>
      <c r="E4505" s="9" t="s">
        <v>59</v>
      </c>
      <c r="F4505" s="12"/>
      <c r="G4505" s="8">
        <v>90</v>
      </c>
      <c r="H4505" s="16">
        <v>71</v>
      </c>
      <c r="I4505" s="1">
        <v>60</v>
      </c>
      <c r="J4505" s="1">
        <v>46</v>
      </c>
      <c r="K4505" s="1">
        <v>26</v>
      </c>
      <c r="L4505" s="1">
        <v>43</v>
      </c>
      <c r="M4505" s="1">
        <v>44</v>
      </c>
      <c r="N4505" s="1">
        <v>46</v>
      </c>
      <c r="O4505" s="1">
        <v>27</v>
      </c>
      <c r="P4505" s="1">
        <v>72</v>
      </c>
      <c r="Q4505" s="1">
        <v>1</v>
      </c>
      <c r="R4505" s="1">
        <v>5</v>
      </c>
      <c r="S4505" s="1">
        <v>2</v>
      </c>
      <c r="T4505" s="18">
        <v>83</v>
      </c>
    </row>
    <row r="4506" spans="2:20" x14ac:dyDescent="0.25">
      <c r="C4506" s="112"/>
      <c r="D4506" s="107"/>
      <c r="E4506" s="9" t="s">
        <v>60</v>
      </c>
      <c r="F4506" s="12"/>
      <c r="G4506" s="8">
        <v>153</v>
      </c>
      <c r="H4506" s="16">
        <v>119</v>
      </c>
      <c r="I4506" s="1">
        <v>89</v>
      </c>
      <c r="J4506" s="1">
        <v>72</v>
      </c>
      <c r="K4506" s="1">
        <v>40</v>
      </c>
      <c r="L4506" s="1">
        <v>69</v>
      </c>
      <c r="M4506" s="1">
        <v>67</v>
      </c>
      <c r="N4506" s="1">
        <v>81</v>
      </c>
      <c r="O4506" s="1">
        <v>63</v>
      </c>
      <c r="P4506" s="1">
        <v>112</v>
      </c>
      <c r="Q4506" s="1">
        <v>8</v>
      </c>
      <c r="R4506" s="1">
        <v>11</v>
      </c>
      <c r="S4506" s="1">
        <v>0</v>
      </c>
      <c r="T4506" s="18">
        <v>142</v>
      </c>
    </row>
    <row r="4507" spans="2:20" x14ac:dyDescent="0.25">
      <c r="C4507" s="108" t="s">
        <v>61</v>
      </c>
      <c r="D4507" s="106" t="s">
        <v>21</v>
      </c>
      <c r="E4507" s="10" t="s">
        <v>62</v>
      </c>
      <c r="F4507" s="11"/>
      <c r="G4507" s="14">
        <v>205</v>
      </c>
      <c r="H4507" s="25">
        <v>155</v>
      </c>
      <c r="I4507" s="4">
        <v>136</v>
      </c>
      <c r="J4507" s="4">
        <v>107</v>
      </c>
      <c r="K4507" s="4">
        <v>62</v>
      </c>
      <c r="L4507" s="4">
        <v>91</v>
      </c>
      <c r="M4507" s="4">
        <v>98</v>
      </c>
      <c r="N4507" s="4">
        <v>107</v>
      </c>
      <c r="O4507" s="4">
        <v>84</v>
      </c>
      <c r="P4507" s="4">
        <v>153</v>
      </c>
      <c r="Q4507" s="4">
        <v>13</v>
      </c>
      <c r="R4507" s="4">
        <v>14</v>
      </c>
      <c r="S4507" s="4">
        <v>0</v>
      </c>
      <c r="T4507" s="27">
        <v>191</v>
      </c>
    </row>
    <row r="4508" spans="2:20" x14ac:dyDescent="0.25">
      <c r="C4508" s="109"/>
      <c r="D4508" s="107"/>
      <c r="E4508" s="9" t="s">
        <v>63</v>
      </c>
      <c r="F4508" s="12"/>
      <c r="G4508" s="8">
        <v>256</v>
      </c>
      <c r="H4508" s="16">
        <v>222</v>
      </c>
      <c r="I4508" s="1">
        <v>171</v>
      </c>
      <c r="J4508" s="1">
        <v>147</v>
      </c>
      <c r="K4508" s="1">
        <v>96</v>
      </c>
      <c r="L4508" s="1">
        <v>136</v>
      </c>
      <c r="M4508" s="1">
        <v>136</v>
      </c>
      <c r="N4508" s="1">
        <v>162</v>
      </c>
      <c r="O4508" s="1">
        <v>121</v>
      </c>
      <c r="P4508" s="1">
        <v>196</v>
      </c>
      <c r="Q4508" s="1">
        <v>9</v>
      </c>
      <c r="R4508" s="1">
        <v>9</v>
      </c>
      <c r="S4508" s="1">
        <v>1</v>
      </c>
      <c r="T4508" s="18">
        <v>246</v>
      </c>
    </row>
    <row r="4509" spans="2:20" x14ac:dyDescent="0.25">
      <c r="C4509" s="109"/>
      <c r="D4509" s="107"/>
      <c r="E4509" s="9" t="s">
        <v>64</v>
      </c>
      <c r="F4509" s="12"/>
      <c r="G4509" s="8">
        <v>404</v>
      </c>
      <c r="H4509" s="16">
        <v>330</v>
      </c>
      <c r="I4509" s="1">
        <v>248</v>
      </c>
      <c r="J4509" s="1">
        <v>205</v>
      </c>
      <c r="K4509" s="1">
        <v>128</v>
      </c>
      <c r="L4509" s="1">
        <v>188</v>
      </c>
      <c r="M4509" s="1">
        <v>199</v>
      </c>
      <c r="N4509" s="1">
        <v>228</v>
      </c>
      <c r="O4509" s="1">
        <v>168</v>
      </c>
      <c r="P4509" s="1">
        <v>293</v>
      </c>
      <c r="Q4509" s="1">
        <v>18</v>
      </c>
      <c r="R4509" s="1">
        <v>20</v>
      </c>
      <c r="S4509" s="1">
        <v>2</v>
      </c>
      <c r="T4509" s="18">
        <v>382</v>
      </c>
    </row>
    <row r="4510" spans="2:20" x14ac:dyDescent="0.25">
      <c r="C4510" s="113"/>
      <c r="D4510" s="110"/>
      <c r="E4510" s="56" t="s">
        <v>65</v>
      </c>
      <c r="F4510" s="48"/>
      <c r="G4510" s="61">
        <v>239</v>
      </c>
      <c r="H4510" s="65">
        <v>204</v>
      </c>
      <c r="I4510" s="35">
        <v>157</v>
      </c>
      <c r="J4510" s="35">
        <v>140</v>
      </c>
      <c r="K4510" s="35">
        <v>103</v>
      </c>
      <c r="L4510" s="35">
        <v>128</v>
      </c>
      <c r="M4510" s="35">
        <v>136</v>
      </c>
      <c r="N4510" s="35">
        <v>148</v>
      </c>
      <c r="O4510" s="35">
        <v>101</v>
      </c>
      <c r="P4510" s="35">
        <v>184</v>
      </c>
      <c r="Q4510" s="35">
        <v>13</v>
      </c>
      <c r="R4510" s="35">
        <v>11</v>
      </c>
      <c r="S4510" s="35">
        <v>0</v>
      </c>
      <c r="T4510" s="66">
        <v>228</v>
      </c>
    </row>
    <row r="4512" spans="2:20" x14ac:dyDescent="0.25">
      <c r="B4512" s="54" t="str">
        <f xml:space="preserve"> HYPERLINK("#'目次'!B60", "[54]")</f>
        <v>[54]</v>
      </c>
      <c r="C4512" s="42" t="s">
        <v>668</v>
      </c>
    </row>
    <row r="4515" spans="3:19" x14ac:dyDescent="0.25">
      <c r="C4515" s="42" t="s">
        <v>14</v>
      </c>
    </row>
    <row r="4516" spans="3:19" ht="88.2" x14ac:dyDescent="0.25">
      <c r="C4516" s="102"/>
      <c r="D4516" s="103"/>
      <c r="E4516" s="103"/>
      <c r="F4516" s="103"/>
      <c r="G4516" s="53" t="s">
        <v>15</v>
      </c>
      <c r="H4516" s="50" t="s">
        <v>669</v>
      </c>
      <c r="I4516" s="21" t="s">
        <v>670</v>
      </c>
      <c r="J4516" s="21" t="s">
        <v>671</v>
      </c>
      <c r="K4516" s="21" t="s">
        <v>672</v>
      </c>
      <c r="L4516" s="21" t="s">
        <v>673</v>
      </c>
      <c r="M4516" s="21" t="s">
        <v>674</v>
      </c>
      <c r="N4516" s="21" t="s">
        <v>675</v>
      </c>
      <c r="O4516" s="21" t="s">
        <v>676</v>
      </c>
      <c r="P4516" s="21" t="s">
        <v>53</v>
      </c>
      <c r="Q4516" s="21" t="s">
        <v>677</v>
      </c>
      <c r="R4516" s="21" t="s">
        <v>38</v>
      </c>
      <c r="S4516" s="57" t="s">
        <v>678</v>
      </c>
    </row>
    <row r="4517" spans="3:19" x14ac:dyDescent="0.25">
      <c r="C4517" s="104"/>
      <c r="D4517" s="105"/>
      <c r="E4517" s="105"/>
      <c r="F4517" s="105"/>
      <c r="G4517" s="47"/>
      <c r="H4517" s="60"/>
      <c r="I4517" s="22"/>
      <c r="J4517" s="22"/>
      <c r="K4517" s="22"/>
      <c r="L4517" s="22"/>
      <c r="M4517" s="22"/>
      <c r="N4517" s="22"/>
      <c r="O4517" s="22"/>
      <c r="P4517" s="22"/>
      <c r="Q4517" s="22"/>
      <c r="R4517" s="22"/>
      <c r="S4517" s="55"/>
    </row>
    <row r="4518" spans="3:19" x14ac:dyDescent="0.25">
      <c r="C4518" s="52"/>
      <c r="D4518" s="49"/>
      <c r="E4518" s="46" t="s">
        <v>15</v>
      </c>
      <c r="F4518" s="51"/>
      <c r="G4518" s="59">
        <v>1104</v>
      </c>
      <c r="H4518" s="31">
        <v>236</v>
      </c>
      <c r="I4518" s="31">
        <v>162</v>
      </c>
      <c r="J4518" s="31">
        <v>34</v>
      </c>
      <c r="K4518" s="31">
        <v>431</v>
      </c>
      <c r="L4518" s="31">
        <v>282</v>
      </c>
      <c r="M4518" s="31">
        <v>223</v>
      </c>
      <c r="N4518" s="31">
        <v>354</v>
      </c>
      <c r="O4518" s="31">
        <v>220</v>
      </c>
      <c r="P4518" s="31">
        <v>36</v>
      </c>
      <c r="Q4518" s="31">
        <v>311</v>
      </c>
      <c r="R4518" s="31">
        <v>14</v>
      </c>
      <c r="S4518" s="67">
        <v>779</v>
      </c>
    </row>
    <row r="4519" spans="3:19" x14ac:dyDescent="0.25">
      <c r="C4519" s="111" t="s">
        <v>20</v>
      </c>
      <c r="D4519" s="106" t="s">
        <v>21</v>
      </c>
      <c r="E4519" s="10" t="s">
        <v>22</v>
      </c>
      <c r="F4519" s="11"/>
      <c r="G4519" s="14">
        <v>543</v>
      </c>
      <c r="H4519" s="25">
        <v>100</v>
      </c>
      <c r="I4519" s="4">
        <v>78</v>
      </c>
      <c r="J4519" s="4">
        <v>10</v>
      </c>
      <c r="K4519" s="4">
        <v>210</v>
      </c>
      <c r="L4519" s="4">
        <v>151</v>
      </c>
      <c r="M4519" s="4">
        <v>136</v>
      </c>
      <c r="N4519" s="4">
        <v>180</v>
      </c>
      <c r="O4519" s="4">
        <v>104</v>
      </c>
      <c r="P4519" s="4">
        <v>23</v>
      </c>
      <c r="Q4519" s="4">
        <v>146</v>
      </c>
      <c r="R4519" s="4">
        <v>5</v>
      </c>
      <c r="S4519" s="27">
        <v>392</v>
      </c>
    </row>
    <row r="4520" spans="3:19" x14ac:dyDescent="0.25">
      <c r="C4520" s="112"/>
      <c r="D4520" s="107"/>
      <c r="E4520" s="9" t="s">
        <v>23</v>
      </c>
      <c r="F4520" s="12"/>
      <c r="G4520" s="8">
        <v>561</v>
      </c>
      <c r="H4520" s="16">
        <v>136</v>
      </c>
      <c r="I4520" s="1">
        <v>84</v>
      </c>
      <c r="J4520" s="1">
        <v>24</v>
      </c>
      <c r="K4520" s="1">
        <v>221</v>
      </c>
      <c r="L4520" s="1">
        <v>131</v>
      </c>
      <c r="M4520" s="1">
        <v>87</v>
      </c>
      <c r="N4520" s="1">
        <v>174</v>
      </c>
      <c r="O4520" s="1">
        <v>116</v>
      </c>
      <c r="P4520" s="1">
        <v>13</v>
      </c>
      <c r="Q4520" s="1">
        <v>165</v>
      </c>
      <c r="R4520" s="1">
        <v>9</v>
      </c>
      <c r="S4520" s="18">
        <v>387</v>
      </c>
    </row>
    <row r="4521" spans="3:19" x14ac:dyDescent="0.25">
      <c r="C4521" s="108" t="s">
        <v>24</v>
      </c>
      <c r="D4521" s="108" t="s">
        <v>25</v>
      </c>
      <c r="E4521" s="10" t="s">
        <v>26</v>
      </c>
      <c r="F4521" s="11"/>
      <c r="G4521" s="14">
        <v>261</v>
      </c>
      <c r="H4521" s="25">
        <v>54</v>
      </c>
      <c r="I4521" s="4">
        <v>46</v>
      </c>
      <c r="J4521" s="4">
        <v>7</v>
      </c>
      <c r="K4521" s="4">
        <v>108</v>
      </c>
      <c r="L4521" s="4">
        <v>75</v>
      </c>
      <c r="M4521" s="4">
        <v>62</v>
      </c>
      <c r="N4521" s="4">
        <v>67</v>
      </c>
      <c r="O4521" s="4">
        <v>45</v>
      </c>
      <c r="P4521" s="4">
        <v>5</v>
      </c>
      <c r="Q4521" s="4">
        <v>78</v>
      </c>
      <c r="R4521" s="4">
        <v>4</v>
      </c>
      <c r="S4521" s="27">
        <v>179</v>
      </c>
    </row>
    <row r="4522" spans="3:19" x14ac:dyDescent="0.25">
      <c r="C4522" s="112"/>
      <c r="D4522" s="109"/>
      <c r="E4522" s="9" t="s">
        <v>27</v>
      </c>
      <c r="F4522" s="12"/>
      <c r="G4522" s="8">
        <v>267</v>
      </c>
      <c r="H4522" s="16">
        <v>60</v>
      </c>
      <c r="I4522" s="1">
        <v>31</v>
      </c>
      <c r="J4522" s="1">
        <v>8</v>
      </c>
      <c r="K4522" s="1">
        <v>103</v>
      </c>
      <c r="L4522" s="1">
        <v>77</v>
      </c>
      <c r="M4522" s="1">
        <v>64</v>
      </c>
      <c r="N4522" s="1">
        <v>80</v>
      </c>
      <c r="O4522" s="1">
        <v>52</v>
      </c>
      <c r="P4522" s="1">
        <v>11</v>
      </c>
      <c r="Q4522" s="1">
        <v>70</v>
      </c>
      <c r="R4522" s="1">
        <v>3</v>
      </c>
      <c r="S4522" s="18">
        <v>194</v>
      </c>
    </row>
    <row r="4523" spans="3:19" x14ac:dyDescent="0.25">
      <c r="C4523" s="112"/>
      <c r="D4523" s="109"/>
      <c r="E4523" s="9" t="s">
        <v>28</v>
      </c>
      <c r="F4523" s="12"/>
      <c r="G4523" s="8">
        <v>261</v>
      </c>
      <c r="H4523" s="16">
        <v>54</v>
      </c>
      <c r="I4523" s="1">
        <v>45</v>
      </c>
      <c r="J4523" s="1">
        <v>13</v>
      </c>
      <c r="K4523" s="1">
        <v>104</v>
      </c>
      <c r="L4523" s="1">
        <v>68</v>
      </c>
      <c r="M4523" s="1">
        <v>49</v>
      </c>
      <c r="N4523" s="1">
        <v>85</v>
      </c>
      <c r="O4523" s="1">
        <v>54</v>
      </c>
      <c r="P4523" s="1">
        <v>6</v>
      </c>
      <c r="Q4523" s="1">
        <v>68</v>
      </c>
      <c r="R4523" s="1">
        <v>6</v>
      </c>
      <c r="S4523" s="18">
        <v>187</v>
      </c>
    </row>
    <row r="4524" spans="3:19" x14ac:dyDescent="0.25">
      <c r="C4524" s="112"/>
      <c r="D4524" s="109"/>
      <c r="E4524" s="9" t="s">
        <v>29</v>
      </c>
      <c r="F4524" s="12"/>
      <c r="G4524" s="8">
        <v>195</v>
      </c>
      <c r="H4524" s="16">
        <v>46</v>
      </c>
      <c r="I4524" s="1">
        <v>27</v>
      </c>
      <c r="J4524" s="1">
        <v>4</v>
      </c>
      <c r="K4524" s="1">
        <v>70</v>
      </c>
      <c r="L4524" s="1">
        <v>30</v>
      </c>
      <c r="M4524" s="1">
        <v>25</v>
      </c>
      <c r="N4524" s="1">
        <v>65</v>
      </c>
      <c r="O4524" s="1">
        <v>38</v>
      </c>
      <c r="P4524" s="1">
        <v>6</v>
      </c>
      <c r="Q4524" s="1">
        <v>65</v>
      </c>
      <c r="R4524" s="1">
        <v>1</v>
      </c>
      <c r="S4524" s="18">
        <v>129</v>
      </c>
    </row>
    <row r="4525" spans="3:19" x14ac:dyDescent="0.25">
      <c r="C4525" s="112"/>
      <c r="D4525" s="109"/>
      <c r="E4525" s="9" t="s">
        <v>30</v>
      </c>
      <c r="F4525" s="12"/>
      <c r="G4525" s="8">
        <v>120</v>
      </c>
      <c r="H4525" s="16">
        <v>22</v>
      </c>
      <c r="I4525" s="1">
        <v>13</v>
      </c>
      <c r="J4525" s="1">
        <v>2</v>
      </c>
      <c r="K4525" s="1">
        <v>46</v>
      </c>
      <c r="L4525" s="1">
        <v>32</v>
      </c>
      <c r="M4525" s="1">
        <v>23</v>
      </c>
      <c r="N4525" s="1">
        <v>57</v>
      </c>
      <c r="O4525" s="1">
        <v>31</v>
      </c>
      <c r="P4525" s="1">
        <v>8</v>
      </c>
      <c r="Q4525" s="1">
        <v>30</v>
      </c>
      <c r="R4525" s="1">
        <v>0</v>
      </c>
      <c r="S4525" s="18">
        <v>90</v>
      </c>
    </row>
    <row r="4526" spans="3:19" x14ac:dyDescent="0.25">
      <c r="C4526" s="112"/>
      <c r="D4526" s="109"/>
      <c r="E4526" s="9" t="s">
        <v>31</v>
      </c>
      <c r="F4526" s="12"/>
      <c r="G4526" s="8">
        <v>843</v>
      </c>
      <c r="H4526" s="16">
        <v>182</v>
      </c>
      <c r="I4526" s="1">
        <v>116</v>
      </c>
      <c r="J4526" s="1">
        <v>27</v>
      </c>
      <c r="K4526" s="1">
        <v>323</v>
      </c>
      <c r="L4526" s="1">
        <v>207</v>
      </c>
      <c r="M4526" s="1">
        <v>161</v>
      </c>
      <c r="N4526" s="1">
        <v>287</v>
      </c>
      <c r="O4526" s="1">
        <v>175</v>
      </c>
      <c r="P4526" s="1">
        <v>31</v>
      </c>
      <c r="Q4526" s="1">
        <v>233</v>
      </c>
      <c r="R4526" s="1">
        <v>10</v>
      </c>
      <c r="S4526" s="18">
        <v>600</v>
      </c>
    </row>
    <row r="4527" spans="3:19" x14ac:dyDescent="0.25">
      <c r="C4527" s="112"/>
      <c r="D4527" s="109"/>
      <c r="E4527" s="9" t="s">
        <v>32</v>
      </c>
      <c r="F4527" s="12"/>
      <c r="G4527" s="8">
        <v>315</v>
      </c>
      <c r="H4527" s="16">
        <v>68</v>
      </c>
      <c r="I4527" s="1">
        <v>40</v>
      </c>
      <c r="J4527" s="1">
        <v>6</v>
      </c>
      <c r="K4527" s="1">
        <v>116</v>
      </c>
      <c r="L4527" s="1">
        <v>62</v>
      </c>
      <c r="M4527" s="1">
        <v>48</v>
      </c>
      <c r="N4527" s="1">
        <v>122</v>
      </c>
      <c r="O4527" s="1">
        <v>69</v>
      </c>
      <c r="P4527" s="1">
        <v>14</v>
      </c>
      <c r="Q4527" s="1">
        <v>95</v>
      </c>
      <c r="R4527" s="1">
        <v>1</v>
      </c>
      <c r="S4527" s="18">
        <v>219</v>
      </c>
    </row>
    <row r="4528" spans="3:19" x14ac:dyDescent="0.25">
      <c r="C4528" s="112"/>
      <c r="D4528" s="108" t="s">
        <v>22</v>
      </c>
      <c r="E4528" s="10" t="s">
        <v>26</v>
      </c>
      <c r="F4528" s="11"/>
      <c r="G4528" s="14">
        <v>120</v>
      </c>
      <c r="H4528" s="25">
        <v>23</v>
      </c>
      <c r="I4528" s="4">
        <v>22</v>
      </c>
      <c r="J4528" s="4">
        <v>0</v>
      </c>
      <c r="K4528" s="4">
        <v>57</v>
      </c>
      <c r="L4528" s="4">
        <v>39</v>
      </c>
      <c r="M4528" s="4">
        <v>38</v>
      </c>
      <c r="N4528" s="4">
        <v>29</v>
      </c>
      <c r="O4528" s="4">
        <v>20</v>
      </c>
      <c r="P4528" s="4">
        <v>3</v>
      </c>
      <c r="Q4528" s="4">
        <v>31</v>
      </c>
      <c r="R4528" s="4">
        <v>1</v>
      </c>
      <c r="S4528" s="27">
        <v>88</v>
      </c>
    </row>
    <row r="4529" spans="3:19" x14ac:dyDescent="0.25">
      <c r="C4529" s="112"/>
      <c r="D4529" s="109"/>
      <c r="E4529" s="9" t="s">
        <v>27</v>
      </c>
      <c r="F4529" s="12"/>
      <c r="G4529" s="8">
        <v>159</v>
      </c>
      <c r="H4529" s="16">
        <v>28</v>
      </c>
      <c r="I4529" s="1">
        <v>19</v>
      </c>
      <c r="J4529" s="1">
        <v>3</v>
      </c>
      <c r="K4529" s="1">
        <v>58</v>
      </c>
      <c r="L4529" s="1">
        <v>47</v>
      </c>
      <c r="M4529" s="1">
        <v>44</v>
      </c>
      <c r="N4529" s="1">
        <v>49</v>
      </c>
      <c r="O4529" s="1">
        <v>29</v>
      </c>
      <c r="P4529" s="1">
        <v>6</v>
      </c>
      <c r="Q4529" s="1">
        <v>44</v>
      </c>
      <c r="R4529" s="1">
        <v>2</v>
      </c>
      <c r="S4529" s="18">
        <v>113</v>
      </c>
    </row>
    <row r="4530" spans="3:19" x14ac:dyDescent="0.25">
      <c r="C4530" s="112"/>
      <c r="D4530" s="109"/>
      <c r="E4530" s="9" t="s">
        <v>28</v>
      </c>
      <c r="F4530" s="12"/>
      <c r="G4530" s="8">
        <v>113</v>
      </c>
      <c r="H4530" s="16">
        <v>18</v>
      </c>
      <c r="I4530" s="1">
        <v>17</v>
      </c>
      <c r="J4530" s="1">
        <v>4</v>
      </c>
      <c r="K4530" s="1">
        <v>42</v>
      </c>
      <c r="L4530" s="1">
        <v>34</v>
      </c>
      <c r="M4530" s="1">
        <v>21</v>
      </c>
      <c r="N4530" s="1">
        <v>41</v>
      </c>
      <c r="O4530" s="1">
        <v>22</v>
      </c>
      <c r="P4530" s="1">
        <v>5</v>
      </c>
      <c r="Q4530" s="1">
        <v>23</v>
      </c>
      <c r="R4530" s="1">
        <v>1</v>
      </c>
      <c r="S4530" s="18">
        <v>89</v>
      </c>
    </row>
    <row r="4531" spans="3:19" x14ac:dyDescent="0.25">
      <c r="C4531" s="112"/>
      <c r="D4531" s="109"/>
      <c r="E4531" s="9" t="s">
        <v>29</v>
      </c>
      <c r="F4531" s="12"/>
      <c r="G4531" s="8">
        <v>94</v>
      </c>
      <c r="H4531" s="16">
        <v>22</v>
      </c>
      <c r="I4531" s="1">
        <v>13</v>
      </c>
      <c r="J4531" s="1">
        <v>2</v>
      </c>
      <c r="K4531" s="1">
        <v>31</v>
      </c>
      <c r="L4531" s="1">
        <v>15</v>
      </c>
      <c r="M4531" s="1">
        <v>20</v>
      </c>
      <c r="N4531" s="1">
        <v>33</v>
      </c>
      <c r="O4531" s="1">
        <v>19</v>
      </c>
      <c r="P4531" s="1">
        <v>4</v>
      </c>
      <c r="Q4531" s="1">
        <v>34</v>
      </c>
      <c r="R4531" s="1">
        <v>1</v>
      </c>
      <c r="S4531" s="18">
        <v>59</v>
      </c>
    </row>
    <row r="4532" spans="3:19" x14ac:dyDescent="0.25">
      <c r="C4532" s="112"/>
      <c r="D4532" s="109"/>
      <c r="E4532" s="9" t="s">
        <v>30</v>
      </c>
      <c r="F4532" s="12"/>
      <c r="G4532" s="8">
        <v>57</v>
      </c>
      <c r="H4532" s="16">
        <v>9</v>
      </c>
      <c r="I4532" s="1">
        <v>7</v>
      </c>
      <c r="J4532" s="1">
        <v>1</v>
      </c>
      <c r="K4532" s="1">
        <v>22</v>
      </c>
      <c r="L4532" s="1">
        <v>16</v>
      </c>
      <c r="M4532" s="1">
        <v>13</v>
      </c>
      <c r="N4532" s="1">
        <v>28</v>
      </c>
      <c r="O4532" s="1">
        <v>14</v>
      </c>
      <c r="P4532" s="1">
        <v>5</v>
      </c>
      <c r="Q4532" s="1">
        <v>14</v>
      </c>
      <c r="R4532" s="1">
        <v>0</v>
      </c>
      <c r="S4532" s="18">
        <v>43</v>
      </c>
    </row>
    <row r="4533" spans="3:19" x14ac:dyDescent="0.25">
      <c r="C4533" s="112"/>
      <c r="D4533" s="109"/>
      <c r="E4533" s="9" t="s">
        <v>31</v>
      </c>
      <c r="F4533" s="12"/>
      <c r="G4533" s="8">
        <v>423</v>
      </c>
      <c r="H4533" s="16">
        <v>77</v>
      </c>
      <c r="I4533" s="1">
        <v>56</v>
      </c>
      <c r="J4533" s="1">
        <v>10</v>
      </c>
      <c r="K4533" s="1">
        <v>153</v>
      </c>
      <c r="L4533" s="1">
        <v>112</v>
      </c>
      <c r="M4533" s="1">
        <v>98</v>
      </c>
      <c r="N4533" s="1">
        <v>151</v>
      </c>
      <c r="O4533" s="1">
        <v>84</v>
      </c>
      <c r="P4533" s="1">
        <v>20</v>
      </c>
      <c r="Q4533" s="1">
        <v>115</v>
      </c>
      <c r="R4533" s="1">
        <v>4</v>
      </c>
      <c r="S4533" s="18">
        <v>304</v>
      </c>
    </row>
    <row r="4534" spans="3:19" x14ac:dyDescent="0.25">
      <c r="C4534" s="112"/>
      <c r="D4534" s="109"/>
      <c r="E4534" s="9" t="s">
        <v>32</v>
      </c>
      <c r="F4534" s="12"/>
      <c r="G4534" s="8">
        <v>151</v>
      </c>
      <c r="H4534" s="16">
        <v>31</v>
      </c>
      <c r="I4534" s="1">
        <v>20</v>
      </c>
      <c r="J4534" s="1">
        <v>3</v>
      </c>
      <c r="K4534" s="1">
        <v>53</v>
      </c>
      <c r="L4534" s="1">
        <v>31</v>
      </c>
      <c r="M4534" s="1">
        <v>33</v>
      </c>
      <c r="N4534" s="1">
        <v>61</v>
      </c>
      <c r="O4534" s="1">
        <v>33</v>
      </c>
      <c r="P4534" s="1">
        <v>9</v>
      </c>
      <c r="Q4534" s="1">
        <v>48</v>
      </c>
      <c r="R4534" s="1">
        <v>1</v>
      </c>
      <c r="S4534" s="18">
        <v>102</v>
      </c>
    </row>
    <row r="4535" spans="3:19" x14ac:dyDescent="0.25">
      <c r="C4535" s="112"/>
      <c r="D4535" s="108" t="s">
        <v>23</v>
      </c>
      <c r="E4535" s="10" t="s">
        <v>26</v>
      </c>
      <c r="F4535" s="11"/>
      <c r="G4535" s="14">
        <v>141</v>
      </c>
      <c r="H4535" s="25">
        <v>31</v>
      </c>
      <c r="I4535" s="4">
        <v>24</v>
      </c>
      <c r="J4535" s="4">
        <v>7</v>
      </c>
      <c r="K4535" s="4">
        <v>51</v>
      </c>
      <c r="L4535" s="4">
        <v>36</v>
      </c>
      <c r="M4535" s="4">
        <v>24</v>
      </c>
      <c r="N4535" s="4">
        <v>38</v>
      </c>
      <c r="O4535" s="4">
        <v>25</v>
      </c>
      <c r="P4535" s="4">
        <v>2</v>
      </c>
      <c r="Q4535" s="4">
        <v>47</v>
      </c>
      <c r="R4535" s="4">
        <v>3</v>
      </c>
      <c r="S4535" s="27">
        <v>91</v>
      </c>
    </row>
    <row r="4536" spans="3:19" x14ac:dyDescent="0.25">
      <c r="C4536" s="112"/>
      <c r="D4536" s="109"/>
      <c r="E4536" s="9" t="s">
        <v>27</v>
      </c>
      <c r="F4536" s="12"/>
      <c r="G4536" s="8">
        <v>108</v>
      </c>
      <c r="H4536" s="16">
        <v>32</v>
      </c>
      <c r="I4536" s="1">
        <v>12</v>
      </c>
      <c r="J4536" s="1">
        <v>5</v>
      </c>
      <c r="K4536" s="1">
        <v>45</v>
      </c>
      <c r="L4536" s="1">
        <v>30</v>
      </c>
      <c r="M4536" s="1">
        <v>20</v>
      </c>
      <c r="N4536" s="1">
        <v>31</v>
      </c>
      <c r="O4536" s="1">
        <v>23</v>
      </c>
      <c r="P4536" s="1">
        <v>5</v>
      </c>
      <c r="Q4536" s="1">
        <v>26</v>
      </c>
      <c r="R4536" s="1">
        <v>1</v>
      </c>
      <c r="S4536" s="18">
        <v>81</v>
      </c>
    </row>
    <row r="4537" spans="3:19" x14ac:dyDescent="0.25">
      <c r="C4537" s="112"/>
      <c r="D4537" s="109"/>
      <c r="E4537" s="9" t="s">
        <v>28</v>
      </c>
      <c r="F4537" s="12"/>
      <c r="G4537" s="8">
        <v>148</v>
      </c>
      <c r="H4537" s="16">
        <v>36</v>
      </c>
      <c r="I4537" s="1">
        <v>28</v>
      </c>
      <c r="J4537" s="1">
        <v>9</v>
      </c>
      <c r="K4537" s="1">
        <v>62</v>
      </c>
      <c r="L4537" s="1">
        <v>34</v>
      </c>
      <c r="M4537" s="1">
        <v>28</v>
      </c>
      <c r="N4537" s="1">
        <v>44</v>
      </c>
      <c r="O4537" s="1">
        <v>32</v>
      </c>
      <c r="P4537" s="1">
        <v>1</v>
      </c>
      <c r="Q4537" s="1">
        <v>45</v>
      </c>
      <c r="R4537" s="1">
        <v>5</v>
      </c>
      <c r="S4537" s="18">
        <v>98</v>
      </c>
    </row>
    <row r="4538" spans="3:19" x14ac:dyDescent="0.25">
      <c r="C4538" s="112"/>
      <c r="D4538" s="109"/>
      <c r="E4538" s="9" t="s">
        <v>29</v>
      </c>
      <c r="F4538" s="12"/>
      <c r="G4538" s="8">
        <v>101</v>
      </c>
      <c r="H4538" s="16">
        <v>24</v>
      </c>
      <c r="I4538" s="1">
        <v>14</v>
      </c>
      <c r="J4538" s="1">
        <v>2</v>
      </c>
      <c r="K4538" s="1">
        <v>39</v>
      </c>
      <c r="L4538" s="1">
        <v>15</v>
      </c>
      <c r="M4538" s="1">
        <v>5</v>
      </c>
      <c r="N4538" s="1">
        <v>32</v>
      </c>
      <c r="O4538" s="1">
        <v>19</v>
      </c>
      <c r="P4538" s="1">
        <v>2</v>
      </c>
      <c r="Q4538" s="1">
        <v>31</v>
      </c>
      <c r="R4538" s="1">
        <v>0</v>
      </c>
      <c r="S4538" s="18">
        <v>70</v>
      </c>
    </row>
    <row r="4539" spans="3:19" x14ac:dyDescent="0.25">
      <c r="C4539" s="112"/>
      <c r="D4539" s="109"/>
      <c r="E4539" s="9" t="s">
        <v>30</v>
      </c>
      <c r="F4539" s="12"/>
      <c r="G4539" s="8">
        <v>63</v>
      </c>
      <c r="H4539" s="16">
        <v>13</v>
      </c>
      <c r="I4539" s="1">
        <v>6</v>
      </c>
      <c r="J4539" s="1">
        <v>1</v>
      </c>
      <c r="K4539" s="1">
        <v>24</v>
      </c>
      <c r="L4539" s="1">
        <v>16</v>
      </c>
      <c r="M4539" s="1">
        <v>10</v>
      </c>
      <c r="N4539" s="1">
        <v>29</v>
      </c>
      <c r="O4539" s="1">
        <v>17</v>
      </c>
      <c r="P4539" s="1">
        <v>3</v>
      </c>
      <c r="Q4539" s="1">
        <v>16</v>
      </c>
      <c r="R4539" s="1">
        <v>0</v>
      </c>
      <c r="S4539" s="18">
        <v>47</v>
      </c>
    </row>
    <row r="4540" spans="3:19" x14ac:dyDescent="0.25">
      <c r="C4540" s="112"/>
      <c r="D4540" s="109"/>
      <c r="E4540" s="9" t="s">
        <v>31</v>
      </c>
      <c r="F4540" s="12"/>
      <c r="G4540" s="8">
        <v>420</v>
      </c>
      <c r="H4540" s="16">
        <v>105</v>
      </c>
      <c r="I4540" s="1">
        <v>60</v>
      </c>
      <c r="J4540" s="1">
        <v>17</v>
      </c>
      <c r="K4540" s="1">
        <v>170</v>
      </c>
      <c r="L4540" s="1">
        <v>95</v>
      </c>
      <c r="M4540" s="1">
        <v>63</v>
      </c>
      <c r="N4540" s="1">
        <v>136</v>
      </c>
      <c r="O4540" s="1">
        <v>91</v>
      </c>
      <c r="P4540" s="1">
        <v>11</v>
      </c>
      <c r="Q4540" s="1">
        <v>118</v>
      </c>
      <c r="R4540" s="1">
        <v>6</v>
      </c>
      <c r="S4540" s="18">
        <v>296</v>
      </c>
    </row>
    <row r="4541" spans="3:19" x14ac:dyDescent="0.25">
      <c r="C4541" s="112"/>
      <c r="D4541" s="109"/>
      <c r="E4541" s="9" t="s">
        <v>32</v>
      </c>
      <c r="F4541" s="12"/>
      <c r="G4541" s="8">
        <v>164</v>
      </c>
      <c r="H4541" s="16">
        <v>37</v>
      </c>
      <c r="I4541" s="1">
        <v>20</v>
      </c>
      <c r="J4541" s="1">
        <v>3</v>
      </c>
      <c r="K4541" s="1">
        <v>63</v>
      </c>
      <c r="L4541" s="1">
        <v>31</v>
      </c>
      <c r="M4541" s="1">
        <v>15</v>
      </c>
      <c r="N4541" s="1">
        <v>61</v>
      </c>
      <c r="O4541" s="1">
        <v>36</v>
      </c>
      <c r="P4541" s="1">
        <v>5</v>
      </c>
      <c r="Q4541" s="1">
        <v>47</v>
      </c>
      <c r="R4541" s="1">
        <v>0</v>
      </c>
      <c r="S4541" s="18">
        <v>117</v>
      </c>
    </row>
    <row r="4542" spans="3:19" ht="25.2" x14ac:dyDescent="0.25">
      <c r="C4542" s="108" t="s">
        <v>33</v>
      </c>
      <c r="D4542" s="108" t="s">
        <v>25</v>
      </c>
      <c r="E4542" s="10" t="s">
        <v>34</v>
      </c>
      <c r="F4542" s="11"/>
      <c r="G4542" s="14">
        <v>93</v>
      </c>
      <c r="H4542" s="25">
        <v>22</v>
      </c>
      <c r="I4542" s="4">
        <v>25</v>
      </c>
      <c r="J4542" s="4">
        <v>4</v>
      </c>
      <c r="K4542" s="4">
        <v>41</v>
      </c>
      <c r="L4542" s="4">
        <v>36</v>
      </c>
      <c r="M4542" s="4">
        <v>26</v>
      </c>
      <c r="N4542" s="4">
        <v>27</v>
      </c>
      <c r="O4542" s="4">
        <v>25</v>
      </c>
      <c r="P4542" s="4">
        <v>1</v>
      </c>
      <c r="Q4542" s="4">
        <v>21</v>
      </c>
      <c r="R4542" s="4">
        <v>3</v>
      </c>
      <c r="S4542" s="27">
        <v>69</v>
      </c>
    </row>
    <row r="4543" spans="3:19" ht="25.2" x14ac:dyDescent="0.25">
      <c r="C4543" s="112"/>
      <c r="D4543" s="109"/>
      <c r="E4543" s="9" t="s">
        <v>35</v>
      </c>
      <c r="F4543" s="12"/>
      <c r="G4543" s="8">
        <v>623</v>
      </c>
      <c r="H4543" s="16">
        <v>123</v>
      </c>
      <c r="I4543" s="1">
        <v>82</v>
      </c>
      <c r="J4543" s="1">
        <v>16</v>
      </c>
      <c r="K4543" s="1">
        <v>242</v>
      </c>
      <c r="L4543" s="1">
        <v>163</v>
      </c>
      <c r="M4543" s="1">
        <v>126</v>
      </c>
      <c r="N4543" s="1">
        <v>208</v>
      </c>
      <c r="O4543" s="1">
        <v>114</v>
      </c>
      <c r="P4543" s="1">
        <v>22</v>
      </c>
      <c r="Q4543" s="1">
        <v>176</v>
      </c>
      <c r="R4543" s="1">
        <v>6</v>
      </c>
      <c r="S4543" s="18">
        <v>441</v>
      </c>
    </row>
    <row r="4544" spans="3:19" ht="25.2" x14ac:dyDescent="0.25">
      <c r="C4544" s="112"/>
      <c r="D4544" s="109"/>
      <c r="E4544" s="9" t="s">
        <v>36</v>
      </c>
      <c r="F4544" s="12"/>
      <c r="G4544" s="8">
        <v>207</v>
      </c>
      <c r="H4544" s="16">
        <v>49</v>
      </c>
      <c r="I4544" s="1">
        <v>28</v>
      </c>
      <c r="J4544" s="1">
        <v>6</v>
      </c>
      <c r="K4544" s="1">
        <v>80</v>
      </c>
      <c r="L4544" s="1">
        <v>42</v>
      </c>
      <c r="M4544" s="1">
        <v>44</v>
      </c>
      <c r="N4544" s="1">
        <v>54</v>
      </c>
      <c r="O4544" s="1">
        <v>46</v>
      </c>
      <c r="P4544" s="1">
        <v>7</v>
      </c>
      <c r="Q4544" s="1">
        <v>63</v>
      </c>
      <c r="R4544" s="1">
        <v>3</v>
      </c>
      <c r="S4544" s="18">
        <v>141</v>
      </c>
    </row>
    <row r="4545" spans="3:19" ht="25.2" x14ac:dyDescent="0.25">
      <c r="C4545" s="112"/>
      <c r="D4545" s="109"/>
      <c r="E4545" s="9" t="s">
        <v>37</v>
      </c>
      <c r="F4545" s="12"/>
      <c r="G4545" s="8">
        <v>178</v>
      </c>
      <c r="H4545" s="16">
        <v>41</v>
      </c>
      <c r="I4545" s="1">
        <v>25</v>
      </c>
      <c r="J4545" s="1">
        <v>8</v>
      </c>
      <c r="K4545" s="1">
        <v>67</v>
      </c>
      <c r="L4545" s="1">
        <v>41</v>
      </c>
      <c r="M4545" s="1">
        <v>27</v>
      </c>
      <c r="N4545" s="1">
        <v>65</v>
      </c>
      <c r="O4545" s="1">
        <v>35</v>
      </c>
      <c r="P4545" s="1">
        <v>6</v>
      </c>
      <c r="Q4545" s="1">
        <v>51</v>
      </c>
      <c r="R4545" s="1">
        <v>2</v>
      </c>
      <c r="S4545" s="18">
        <v>125</v>
      </c>
    </row>
    <row r="4546" spans="3:19" x14ac:dyDescent="0.25">
      <c r="C4546" s="112"/>
      <c r="D4546" s="109"/>
      <c r="E4546" s="9" t="s">
        <v>38</v>
      </c>
      <c r="F4546" s="12"/>
      <c r="G4546" s="13">
        <v>3</v>
      </c>
      <c r="H4546" s="24">
        <v>1</v>
      </c>
      <c r="I4546" s="3">
        <v>2</v>
      </c>
      <c r="J4546" s="3">
        <v>0</v>
      </c>
      <c r="K4546" s="3">
        <v>1</v>
      </c>
      <c r="L4546" s="3">
        <v>0</v>
      </c>
      <c r="M4546" s="3">
        <v>0</v>
      </c>
      <c r="N4546" s="3">
        <v>0</v>
      </c>
      <c r="O4546" s="3">
        <v>0</v>
      </c>
      <c r="P4546" s="3">
        <v>0</v>
      </c>
      <c r="Q4546" s="3">
        <v>0</v>
      </c>
      <c r="R4546" s="3">
        <v>0</v>
      </c>
      <c r="S4546" s="26">
        <v>3</v>
      </c>
    </row>
    <row r="4547" spans="3:19" ht="25.2" x14ac:dyDescent="0.25">
      <c r="C4547" s="112"/>
      <c r="D4547" s="108" t="s">
        <v>22</v>
      </c>
      <c r="E4547" s="10" t="s">
        <v>34</v>
      </c>
      <c r="F4547" s="11"/>
      <c r="G4547" s="40">
        <v>48</v>
      </c>
      <c r="H4547" s="44">
        <v>12</v>
      </c>
      <c r="I4547" s="19">
        <v>12</v>
      </c>
      <c r="J4547" s="19">
        <v>1</v>
      </c>
      <c r="K4547" s="19">
        <v>23</v>
      </c>
      <c r="L4547" s="19">
        <v>23</v>
      </c>
      <c r="M4547" s="19">
        <v>17</v>
      </c>
      <c r="N4547" s="19">
        <v>18</v>
      </c>
      <c r="O4547" s="19">
        <v>12</v>
      </c>
      <c r="P4547" s="19">
        <v>1</v>
      </c>
      <c r="Q4547" s="19">
        <v>9</v>
      </c>
      <c r="R4547" s="19">
        <v>2</v>
      </c>
      <c r="S4547" s="45">
        <v>37</v>
      </c>
    </row>
    <row r="4548" spans="3:19" ht="25.2" x14ac:dyDescent="0.25">
      <c r="C4548" s="112"/>
      <c r="D4548" s="109"/>
      <c r="E4548" s="9" t="s">
        <v>35</v>
      </c>
      <c r="F4548" s="12"/>
      <c r="G4548" s="8">
        <v>365</v>
      </c>
      <c r="H4548" s="16">
        <v>67</v>
      </c>
      <c r="I4548" s="1">
        <v>48</v>
      </c>
      <c r="J4548" s="1">
        <v>6</v>
      </c>
      <c r="K4548" s="1">
        <v>139</v>
      </c>
      <c r="L4548" s="1">
        <v>97</v>
      </c>
      <c r="M4548" s="1">
        <v>88</v>
      </c>
      <c r="N4548" s="1">
        <v>120</v>
      </c>
      <c r="O4548" s="1">
        <v>68</v>
      </c>
      <c r="P4548" s="1">
        <v>18</v>
      </c>
      <c r="Q4548" s="1">
        <v>96</v>
      </c>
      <c r="R4548" s="1">
        <v>2</v>
      </c>
      <c r="S4548" s="18">
        <v>267</v>
      </c>
    </row>
    <row r="4549" spans="3:19" ht="25.2" x14ac:dyDescent="0.25">
      <c r="C4549" s="112"/>
      <c r="D4549" s="109"/>
      <c r="E4549" s="9" t="s">
        <v>36</v>
      </c>
      <c r="F4549" s="12"/>
      <c r="G4549" s="8">
        <v>80</v>
      </c>
      <c r="H4549" s="16">
        <v>15</v>
      </c>
      <c r="I4549" s="1">
        <v>14</v>
      </c>
      <c r="J4549" s="1">
        <v>1</v>
      </c>
      <c r="K4549" s="1">
        <v>30</v>
      </c>
      <c r="L4549" s="1">
        <v>17</v>
      </c>
      <c r="M4549" s="1">
        <v>22</v>
      </c>
      <c r="N4549" s="1">
        <v>21</v>
      </c>
      <c r="O4549" s="1">
        <v>16</v>
      </c>
      <c r="P4549" s="1">
        <v>2</v>
      </c>
      <c r="Q4549" s="1">
        <v>26</v>
      </c>
      <c r="R4549" s="1">
        <v>1</v>
      </c>
      <c r="S4549" s="18">
        <v>53</v>
      </c>
    </row>
    <row r="4550" spans="3:19" ht="25.2" x14ac:dyDescent="0.25">
      <c r="C4550" s="112"/>
      <c r="D4550" s="109"/>
      <c r="E4550" s="9" t="s">
        <v>37</v>
      </c>
      <c r="F4550" s="12"/>
      <c r="G4550" s="13">
        <v>49</v>
      </c>
      <c r="H4550" s="24">
        <v>6</v>
      </c>
      <c r="I4550" s="3">
        <v>4</v>
      </c>
      <c r="J4550" s="3">
        <v>2</v>
      </c>
      <c r="K4550" s="3">
        <v>17</v>
      </c>
      <c r="L4550" s="3">
        <v>14</v>
      </c>
      <c r="M4550" s="3">
        <v>9</v>
      </c>
      <c r="N4550" s="3">
        <v>21</v>
      </c>
      <c r="O4550" s="3">
        <v>8</v>
      </c>
      <c r="P4550" s="3">
        <v>2</v>
      </c>
      <c r="Q4550" s="3">
        <v>15</v>
      </c>
      <c r="R4550" s="3">
        <v>0</v>
      </c>
      <c r="S4550" s="26">
        <v>34</v>
      </c>
    </row>
    <row r="4551" spans="3:19" x14ac:dyDescent="0.25">
      <c r="C4551" s="112"/>
      <c r="D4551" s="109"/>
      <c r="E4551" s="9" t="s">
        <v>38</v>
      </c>
      <c r="F4551" s="12"/>
      <c r="G4551" s="13">
        <v>1</v>
      </c>
      <c r="H4551" s="24">
        <v>0</v>
      </c>
      <c r="I4551" s="3">
        <v>0</v>
      </c>
      <c r="J4551" s="3">
        <v>0</v>
      </c>
      <c r="K4551" s="3">
        <v>1</v>
      </c>
      <c r="L4551" s="3">
        <v>0</v>
      </c>
      <c r="M4551" s="3">
        <v>0</v>
      </c>
      <c r="N4551" s="3">
        <v>0</v>
      </c>
      <c r="O4551" s="3">
        <v>0</v>
      </c>
      <c r="P4551" s="3">
        <v>0</v>
      </c>
      <c r="Q4551" s="3">
        <v>0</v>
      </c>
      <c r="R4551" s="3">
        <v>0</v>
      </c>
      <c r="S4551" s="26">
        <v>1</v>
      </c>
    </row>
    <row r="4552" spans="3:19" ht="25.2" x14ac:dyDescent="0.25">
      <c r="C4552" s="112"/>
      <c r="D4552" s="108" t="s">
        <v>23</v>
      </c>
      <c r="E4552" s="10" t="s">
        <v>34</v>
      </c>
      <c r="F4552" s="11"/>
      <c r="G4552" s="40">
        <v>45</v>
      </c>
      <c r="H4552" s="44">
        <v>10</v>
      </c>
      <c r="I4552" s="19">
        <v>13</v>
      </c>
      <c r="J4552" s="19">
        <v>3</v>
      </c>
      <c r="K4552" s="19">
        <v>18</v>
      </c>
      <c r="L4552" s="19">
        <v>13</v>
      </c>
      <c r="M4552" s="19">
        <v>9</v>
      </c>
      <c r="N4552" s="19">
        <v>9</v>
      </c>
      <c r="O4552" s="19">
        <v>13</v>
      </c>
      <c r="P4552" s="19">
        <v>0</v>
      </c>
      <c r="Q4552" s="19">
        <v>12</v>
      </c>
      <c r="R4552" s="19">
        <v>1</v>
      </c>
      <c r="S4552" s="45">
        <v>32</v>
      </c>
    </row>
    <row r="4553" spans="3:19" ht="25.2" x14ac:dyDescent="0.25">
      <c r="C4553" s="112"/>
      <c r="D4553" s="109"/>
      <c r="E4553" s="9" t="s">
        <v>35</v>
      </c>
      <c r="F4553" s="12"/>
      <c r="G4553" s="8">
        <v>258</v>
      </c>
      <c r="H4553" s="16">
        <v>56</v>
      </c>
      <c r="I4553" s="1">
        <v>34</v>
      </c>
      <c r="J4553" s="1">
        <v>10</v>
      </c>
      <c r="K4553" s="1">
        <v>103</v>
      </c>
      <c r="L4553" s="1">
        <v>66</v>
      </c>
      <c r="M4553" s="1">
        <v>38</v>
      </c>
      <c r="N4553" s="1">
        <v>88</v>
      </c>
      <c r="O4553" s="1">
        <v>46</v>
      </c>
      <c r="P4553" s="1">
        <v>4</v>
      </c>
      <c r="Q4553" s="1">
        <v>80</v>
      </c>
      <c r="R4553" s="1">
        <v>4</v>
      </c>
      <c r="S4553" s="18">
        <v>174</v>
      </c>
    </row>
    <row r="4554" spans="3:19" ht="25.2" x14ac:dyDescent="0.25">
      <c r="C4554" s="112"/>
      <c r="D4554" s="109"/>
      <c r="E4554" s="9" t="s">
        <v>36</v>
      </c>
      <c r="F4554" s="12"/>
      <c r="G4554" s="8">
        <v>127</v>
      </c>
      <c r="H4554" s="16">
        <v>34</v>
      </c>
      <c r="I4554" s="1">
        <v>14</v>
      </c>
      <c r="J4554" s="1">
        <v>5</v>
      </c>
      <c r="K4554" s="1">
        <v>50</v>
      </c>
      <c r="L4554" s="1">
        <v>25</v>
      </c>
      <c r="M4554" s="1">
        <v>22</v>
      </c>
      <c r="N4554" s="1">
        <v>33</v>
      </c>
      <c r="O4554" s="1">
        <v>30</v>
      </c>
      <c r="P4554" s="1">
        <v>5</v>
      </c>
      <c r="Q4554" s="1">
        <v>37</v>
      </c>
      <c r="R4554" s="1">
        <v>2</v>
      </c>
      <c r="S4554" s="18">
        <v>88</v>
      </c>
    </row>
    <row r="4555" spans="3:19" ht="25.2" x14ac:dyDescent="0.25">
      <c r="C4555" s="112"/>
      <c r="D4555" s="109"/>
      <c r="E4555" s="9" t="s">
        <v>37</v>
      </c>
      <c r="F4555" s="12"/>
      <c r="G4555" s="8">
        <v>129</v>
      </c>
      <c r="H4555" s="16">
        <v>35</v>
      </c>
      <c r="I4555" s="1">
        <v>21</v>
      </c>
      <c r="J4555" s="1">
        <v>6</v>
      </c>
      <c r="K4555" s="1">
        <v>50</v>
      </c>
      <c r="L4555" s="1">
        <v>27</v>
      </c>
      <c r="M4555" s="1">
        <v>18</v>
      </c>
      <c r="N4555" s="1">
        <v>44</v>
      </c>
      <c r="O4555" s="1">
        <v>27</v>
      </c>
      <c r="P4555" s="1">
        <v>4</v>
      </c>
      <c r="Q4555" s="1">
        <v>36</v>
      </c>
      <c r="R4555" s="1">
        <v>2</v>
      </c>
      <c r="S4555" s="18">
        <v>91</v>
      </c>
    </row>
    <row r="4556" spans="3:19" x14ac:dyDescent="0.25">
      <c r="C4556" s="112"/>
      <c r="D4556" s="109"/>
      <c r="E4556" s="9" t="s">
        <v>38</v>
      </c>
      <c r="F4556" s="12"/>
      <c r="G4556" s="13">
        <v>2</v>
      </c>
      <c r="H4556" s="24">
        <v>1</v>
      </c>
      <c r="I4556" s="3">
        <v>2</v>
      </c>
      <c r="J4556" s="3">
        <v>0</v>
      </c>
      <c r="K4556" s="3">
        <v>0</v>
      </c>
      <c r="L4556" s="3">
        <v>0</v>
      </c>
      <c r="M4556" s="3">
        <v>0</v>
      </c>
      <c r="N4556" s="3">
        <v>0</v>
      </c>
      <c r="O4556" s="3">
        <v>0</v>
      </c>
      <c r="P4556" s="3">
        <v>0</v>
      </c>
      <c r="Q4556" s="3">
        <v>0</v>
      </c>
      <c r="R4556" s="3">
        <v>0</v>
      </c>
      <c r="S4556" s="26">
        <v>2</v>
      </c>
    </row>
    <row r="4557" spans="3:19" ht="25.2" x14ac:dyDescent="0.25">
      <c r="C4557" s="108" t="s">
        <v>39</v>
      </c>
      <c r="D4557" s="108" t="s">
        <v>25</v>
      </c>
      <c r="E4557" s="10" t="s">
        <v>40</v>
      </c>
      <c r="F4557" s="11"/>
      <c r="G4557" s="14">
        <v>320</v>
      </c>
      <c r="H4557" s="25">
        <v>74</v>
      </c>
      <c r="I4557" s="4">
        <v>52</v>
      </c>
      <c r="J4557" s="4">
        <v>10</v>
      </c>
      <c r="K4557" s="4">
        <v>124</v>
      </c>
      <c r="L4557" s="4">
        <v>80</v>
      </c>
      <c r="M4557" s="4">
        <v>61</v>
      </c>
      <c r="N4557" s="4">
        <v>93</v>
      </c>
      <c r="O4557" s="4">
        <v>65</v>
      </c>
      <c r="P4557" s="4">
        <v>8</v>
      </c>
      <c r="Q4557" s="4">
        <v>95</v>
      </c>
      <c r="R4557" s="4">
        <v>7</v>
      </c>
      <c r="S4557" s="27">
        <v>218</v>
      </c>
    </row>
    <row r="4558" spans="3:19" ht="25.2" x14ac:dyDescent="0.25">
      <c r="C4558" s="112"/>
      <c r="D4558" s="109"/>
      <c r="E4558" s="9" t="s">
        <v>41</v>
      </c>
      <c r="F4558" s="12"/>
      <c r="G4558" s="8">
        <v>604</v>
      </c>
      <c r="H4558" s="16">
        <v>118</v>
      </c>
      <c r="I4558" s="1">
        <v>79</v>
      </c>
      <c r="J4558" s="1">
        <v>15</v>
      </c>
      <c r="K4558" s="1">
        <v>238</v>
      </c>
      <c r="L4558" s="1">
        <v>160</v>
      </c>
      <c r="M4558" s="1">
        <v>120</v>
      </c>
      <c r="N4558" s="1">
        <v>202</v>
      </c>
      <c r="O4558" s="1">
        <v>110</v>
      </c>
      <c r="P4558" s="1">
        <v>22</v>
      </c>
      <c r="Q4558" s="1">
        <v>173</v>
      </c>
      <c r="R4558" s="1">
        <v>5</v>
      </c>
      <c r="S4558" s="18">
        <v>426</v>
      </c>
    </row>
    <row r="4559" spans="3:19" x14ac:dyDescent="0.25">
      <c r="C4559" s="112"/>
      <c r="D4559" s="109"/>
      <c r="E4559" s="9" t="s">
        <v>42</v>
      </c>
      <c r="F4559" s="12"/>
      <c r="G4559" s="13">
        <v>20</v>
      </c>
      <c r="H4559" s="24">
        <v>3</v>
      </c>
      <c r="I4559" s="3">
        <v>5</v>
      </c>
      <c r="J4559" s="3">
        <v>1</v>
      </c>
      <c r="K4559" s="3">
        <v>8</v>
      </c>
      <c r="L4559" s="3">
        <v>5</v>
      </c>
      <c r="M4559" s="3">
        <v>8</v>
      </c>
      <c r="N4559" s="3">
        <v>6</v>
      </c>
      <c r="O4559" s="3">
        <v>4</v>
      </c>
      <c r="P4559" s="3">
        <v>0</v>
      </c>
      <c r="Q4559" s="3">
        <v>7</v>
      </c>
      <c r="R4559" s="3">
        <v>0</v>
      </c>
      <c r="S4559" s="26">
        <v>13</v>
      </c>
    </row>
    <row r="4560" spans="3:19" x14ac:dyDescent="0.25">
      <c r="C4560" s="112"/>
      <c r="D4560" s="109"/>
      <c r="E4560" s="9" t="s">
        <v>43</v>
      </c>
      <c r="F4560" s="12"/>
      <c r="G4560" s="8">
        <v>162</v>
      </c>
      <c r="H4560" s="16">
        <v>35</v>
      </c>
      <c r="I4560" s="1">
        <v>20</v>
      </c>
      <c r="J4560" s="1">
        <v>4</v>
      </c>
      <c r="K4560" s="1">
        <v>66</v>
      </c>
      <c r="L4560" s="1">
        <v>43</v>
      </c>
      <c r="M4560" s="1">
        <v>33</v>
      </c>
      <c r="N4560" s="1">
        <v>54</v>
      </c>
      <c r="O4560" s="1">
        <v>31</v>
      </c>
      <c r="P4560" s="1">
        <v>8</v>
      </c>
      <c r="Q4560" s="1">
        <v>36</v>
      </c>
      <c r="R4560" s="1">
        <v>2</v>
      </c>
      <c r="S4560" s="18">
        <v>124</v>
      </c>
    </row>
    <row r="4561" spans="3:19" x14ac:dyDescent="0.25">
      <c r="C4561" s="112"/>
      <c r="D4561" s="109"/>
      <c r="E4561" s="9" t="s">
        <v>44</v>
      </c>
      <c r="F4561" s="12"/>
      <c r="G4561" s="8">
        <v>50</v>
      </c>
      <c r="H4561" s="16">
        <v>8</v>
      </c>
      <c r="I4561" s="1">
        <v>5</v>
      </c>
      <c r="J4561" s="1">
        <v>1</v>
      </c>
      <c r="K4561" s="1">
        <v>18</v>
      </c>
      <c r="L4561" s="1">
        <v>9</v>
      </c>
      <c r="M4561" s="1">
        <v>10</v>
      </c>
      <c r="N4561" s="1">
        <v>19</v>
      </c>
      <c r="O4561" s="1">
        <v>13</v>
      </c>
      <c r="P4561" s="1">
        <v>4</v>
      </c>
      <c r="Q4561" s="1">
        <v>14</v>
      </c>
      <c r="R4561" s="1">
        <v>0</v>
      </c>
      <c r="S4561" s="18">
        <v>36</v>
      </c>
    </row>
    <row r="4562" spans="3:19" ht="25.2" x14ac:dyDescent="0.25">
      <c r="C4562" s="112"/>
      <c r="D4562" s="109"/>
      <c r="E4562" s="9" t="s">
        <v>45</v>
      </c>
      <c r="F4562" s="12"/>
      <c r="G4562" s="8">
        <v>53</v>
      </c>
      <c r="H4562" s="16">
        <v>15</v>
      </c>
      <c r="I4562" s="1">
        <v>11</v>
      </c>
      <c r="J4562" s="1">
        <v>4</v>
      </c>
      <c r="K4562" s="1">
        <v>26</v>
      </c>
      <c r="L4562" s="1">
        <v>17</v>
      </c>
      <c r="M4562" s="1">
        <v>16</v>
      </c>
      <c r="N4562" s="1">
        <v>21</v>
      </c>
      <c r="O4562" s="1">
        <v>15</v>
      </c>
      <c r="P4562" s="1">
        <v>1</v>
      </c>
      <c r="Q4562" s="1">
        <v>10</v>
      </c>
      <c r="R4562" s="1">
        <v>0</v>
      </c>
      <c r="S4562" s="18">
        <v>43</v>
      </c>
    </row>
    <row r="4563" spans="3:19" x14ac:dyDescent="0.25">
      <c r="C4563" s="112"/>
      <c r="D4563" s="109"/>
      <c r="E4563" s="9" t="s">
        <v>38</v>
      </c>
      <c r="F4563" s="12"/>
      <c r="G4563" s="13">
        <v>37</v>
      </c>
      <c r="H4563" s="24">
        <v>9</v>
      </c>
      <c r="I4563" s="3">
        <v>9</v>
      </c>
      <c r="J4563" s="3">
        <v>2</v>
      </c>
      <c r="K4563" s="3">
        <v>11</v>
      </c>
      <c r="L4563" s="3">
        <v>8</v>
      </c>
      <c r="M4563" s="3">
        <v>9</v>
      </c>
      <c r="N4563" s="3">
        <v>14</v>
      </c>
      <c r="O4563" s="3">
        <v>9</v>
      </c>
      <c r="P4563" s="3">
        <v>0</v>
      </c>
      <c r="Q4563" s="3">
        <v>8</v>
      </c>
      <c r="R4563" s="3">
        <v>1</v>
      </c>
      <c r="S4563" s="26">
        <v>28</v>
      </c>
    </row>
    <row r="4564" spans="3:19" ht="25.2" x14ac:dyDescent="0.25">
      <c r="C4564" s="112"/>
      <c r="D4564" s="108" t="s">
        <v>22</v>
      </c>
      <c r="E4564" s="10" t="s">
        <v>40</v>
      </c>
      <c r="F4564" s="11"/>
      <c r="G4564" s="14">
        <v>118</v>
      </c>
      <c r="H4564" s="25">
        <v>21</v>
      </c>
      <c r="I4564" s="4">
        <v>18</v>
      </c>
      <c r="J4564" s="4">
        <v>2</v>
      </c>
      <c r="K4564" s="4">
        <v>44</v>
      </c>
      <c r="L4564" s="4">
        <v>33</v>
      </c>
      <c r="M4564" s="4">
        <v>31</v>
      </c>
      <c r="N4564" s="4">
        <v>37</v>
      </c>
      <c r="O4564" s="4">
        <v>20</v>
      </c>
      <c r="P4564" s="4">
        <v>2</v>
      </c>
      <c r="Q4564" s="4">
        <v>38</v>
      </c>
      <c r="R4564" s="4">
        <v>3</v>
      </c>
      <c r="S4564" s="27">
        <v>77</v>
      </c>
    </row>
    <row r="4565" spans="3:19" ht="25.2" x14ac:dyDescent="0.25">
      <c r="C4565" s="112"/>
      <c r="D4565" s="109"/>
      <c r="E4565" s="9" t="s">
        <v>41</v>
      </c>
      <c r="F4565" s="12"/>
      <c r="G4565" s="8">
        <v>351</v>
      </c>
      <c r="H4565" s="16">
        <v>63</v>
      </c>
      <c r="I4565" s="1">
        <v>46</v>
      </c>
      <c r="J4565" s="1">
        <v>5</v>
      </c>
      <c r="K4565" s="1">
        <v>138</v>
      </c>
      <c r="L4565" s="1">
        <v>95</v>
      </c>
      <c r="M4565" s="1">
        <v>83</v>
      </c>
      <c r="N4565" s="1">
        <v>116</v>
      </c>
      <c r="O4565" s="1">
        <v>67</v>
      </c>
      <c r="P4565" s="1">
        <v>18</v>
      </c>
      <c r="Q4565" s="1">
        <v>93</v>
      </c>
      <c r="R4565" s="1">
        <v>1</v>
      </c>
      <c r="S4565" s="18">
        <v>257</v>
      </c>
    </row>
    <row r="4566" spans="3:19" x14ac:dyDescent="0.25">
      <c r="C4566" s="112"/>
      <c r="D4566" s="109"/>
      <c r="E4566" s="9" t="s">
        <v>42</v>
      </c>
      <c r="F4566" s="12"/>
      <c r="G4566" s="13">
        <v>9</v>
      </c>
      <c r="H4566" s="24">
        <v>0</v>
      </c>
      <c r="I4566" s="3">
        <v>3</v>
      </c>
      <c r="J4566" s="3">
        <v>0</v>
      </c>
      <c r="K4566" s="3">
        <v>3</v>
      </c>
      <c r="L4566" s="3">
        <v>3</v>
      </c>
      <c r="M4566" s="3">
        <v>3</v>
      </c>
      <c r="N4566" s="3">
        <v>2</v>
      </c>
      <c r="O4566" s="3">
        <v>1</v>
      </c>
      <c r="P4566" s="3">
        <v>0</v>
      </c>
      <c r="Q4566" s="3">
        <v>3</v>
      </c>
      <c r="R4566" s="3">
        <v>0</v>
      </c>
      <c r="S4566" s="26">
        <v>6</v>
      </c>
    </row>
    <row r="4567" spans="3:19" x14ac:dyDescent="0.25">
      <c r="C4567" s="112"/>
      <c r="D4567" s="109"/>
      <c r="E4567" s="9" t="s">
        <v>43</v>
      </c>
      <c r="F4567" s="12"/>
      <c r="G4567" s="8">
        <v>64</v>
      </c>
      <c r="H4567" s="16">
        <v>11</v>
      </c>
      <c r="I4567" s="1">
        <v>10</v>
      </c>
      <c r="J4567" s="1">
        <v>0</v>
      </c>
      <c r="K4567" s="1">
        <v>25</v>
      </c>
      <c r="L4567" s="1">
        <v>24</v>
      </c>
      <c r="M4567" s="1">
        <v>18</v>
      </c>
      <c r="N4567" s="1">
        <v>22</v>
      </c>
      <c r="O4567" s="1">
        <v>11</v>
      </c>
      <c r="P4567" s="1">
        <v>3</v>
      </c>
      <c r="Q4567" s="1">
        <v>11</v>
      </c>
      <c r="R4567" s="1">
        <v>0</v>
      </c>
      <c r="S4567" s="18">
        <v>53</v>
      </c>
    </row>
    <row r="4568" spans="3:19" x14ac:dyDescent="0.25">
      <c r="C4568" s="112"/>
      <c r="D4568" s="109"/>
      <c r="E4568" s="9" t="s">
        <v>44</v>
      </c>
      <c r="F4568" s="12"/>
      <c r="G4568" s="13">
        <v>19</v>
      </c>
      <c r="H4568" s="24">
        <v>1</v>
      </c>
      <c r="I4568" s="3">
        <v>3</v>
      </c>
      <c r="J4568" s="3">
        <v>0</v>
      </c>
      <c r="K4568" s="3">
        <v>10</v>
      </c>
      <c r="L4568" s="3">
        <v>4</v>
      </c>
      <c r="M4568" s="3">
        <v>5</v>
      </c>
      <c r="N4568" s="3">
        <v>7</v>
      </c>
      <c r="O4568" s="3">
        <v>6</v>
      </c>
      <c r="P4568" s="3">
        <v>2</v>
      </c>
      <c r="Q4568" s="3">
        <v>3</v>
      </c>
      <c r="R4568" s="3">
        <v>0</v>
      </c>
      <c r="S4568" s="26">
        <v>16</v>
      </c>
    </row>
    <row r="4569" spans="3:19" ht="25.2" x14ac:dyDescent="0.25">
      <c r="C4569" s="112"/>
      <c r="D4569" s="109"/>
      <c r="E4569" s="9" t="s">
        <v>45</v>
      </c>
      <c r="F4569" s="12"/>
      <c r="G4569" s="13">
        <v>30</v>
      </c>
      <c r="H4569" s="24">
        <v>7</v>
      </c>
      <c r="I4569" s="3">
        <v>8</v>
      </c>
      <c r="J4569" s="3">
        <v>1</v>
      </c>
      <c r="K4569" s="3">
        <v>16</v>
      </c>
      <c r="L4569" s="3">
        <v>13</v>
      </c>
      <c r="M4569" s="3">
        <v>12</v>
      </c>
      <c r="N4569" s="3">
        <v>12</v>
      </c>
      <c r="O4569" s="3">
        <v>9</v>
      </c>
      <c r="P4569" s="3">
        <v>1</v>
      </c>
      <c r="Q4569" s="3">
        <v>7</v>
      </c>
      <c r="R4569" s="3">
        <v>0</v>
      </c>
      <c r="S4569" s="26">
        <v>23</v>
      </c>
    </row>
    <row r="4570" spans="3:19" x14ac:dyDescent="0.25">
      <c r="C4570" s="112"/>
      <c r="D4570" s="109"/>
      <c r="E4570" s="9" t="s">
        <v>38</v>
      </c>
      <c r="F4570" s="12"/>
      <c r="G4570" s="13">
        <v>23</v>
      </c>
      <c r="H4570" s="24">
        <v>6</v>
      </c>
      <c r="I4570" s="3">
        <v>4</v>
      </c>
      <c r="J4570" s="3">
        <v>2</v>
      </c>
      <c r="K4570" s="3">
        <v>7</v>
      </c>
      <c r="L4570" s="3">
        <v>4</v>
      </c>
      <c r="M4570" s="3">
        <v>7</v>
      </c>
      <c r="N4570" s="3">
        <v>8</v>
      </c>
      <c r="O4570" s="3">
        <v>5</v>
      </c>
      <c r="P4570" s="3">
        <v>0</v>
      </c>
      <c r="Q4570" s="3">
        <v>5</v>
      </c>
      <c r="R4570" s="3">
        <v>1</v>
      </c>
      <c r="S4570" s="26">
        <v>17</v>
      </c>
    </row>
    <row r="4571" spans="3:19" ht="25.2" x14ac:dyDescent="0.25">
      <c r="C4571" s="112"/>
      <c r="D4571" s="108" t="s">
        <v>23</v>
      </c>
      <c r="E4571" s="10" t="s">
        <v>40</v>
      </c>
      <c r="F4571" s="11"/>
      <c r="G4571" s="14">
        <v>202</v>
      </c>
      <c r="H4571" s="25">
        <v>53</v>
      </c>
      <c r="I4571" s="4">
        <v>34</v>
      </c>
      <c r="J4571" s="4">
        <v>8</v>
      </c>
      <c r="K4571" s="4">
        <v>80</v>
      </c>
      <c r="L4571" s="4">
        <v>47</v>
      </c>
      <c r="M4571" s="4">
        <v>30</v>
      </c>
      <c r="N4571" s="4">
        <v>56</v>
      </c>
      <c r="O4571" s="4">
        <v>45</v>
      </c>
      <c r="P4571" s="4">
        <v>6</v>
      </c>
      <c r="Q4571" s="4">
        <v>57</v>
      </c>
      <c r="R4571" s="4">
        <v>4</v>
      </c>
      <c r="S4571" s="27">
        <v>141</v>
      </c>
    </row>
    <row r="4572" spans="3:19" ht="25.2" x14ac:dyDescent="0.25">
      <c r="C4572" s="112"/>
      <c r="D4572" s="109"/>
      <c r="E4572" s="9" t="s">
        <v>41</v>
      </c>
      <c r="F4572" s="12"/>
      <c r="G4572" s="8">
        <v>253</v>
      </c>
      <c r="H4572" s="16">
        <v>55</v>
      </c>
      <c r="I4572" s="1">
        <v>33</v>
      </c>
      <c r="J4572" s="1">
        <v>10</v>
      </c>
      <c r="K4572" s="1">
        <v>100</v>
      </c>
      <c r="L4572" s="1">
        <v>65</v>
      </c>
      <c r="M4572" s="1">
        <v>37</v>
      </c>
      <c r="N4572" s="1">
        <v>86</v>
      </c>
      <c r="O4572" s="1">
        <v>43</v>
      </c>
      <c r="P4572" s="1">
        <v>4</v>
      </c>
      <c r="Q4572" s="1">
        <v>80</v>
      </c>
      <c r="R4572" s="1">
        <v>4</v>
      </c>
      <c r="S4572" s="18">
        <v>169</v>
      </c>
    </row>
    <row r="4573" spans="3:19" x14ac:dyDescent="0.25">
      <c r="C4573" s="112"/>
      <c r="D4573" s="109"/>
      <c r="E4573" s="9" t="s">
        <v>42</v>
      </c>
      <c r="F4573" s="12"/>
      <c r="G4573" s="13">
        <v>11</v>
      </c>
      <c r="H4573" s="24">
        <v>3</v>
      </c>
      <c r="I4573" s="3">
        <v>2</v>
      </c>
      <c r="J4573" s="3">
        <v>1</v>
      </c>
      <c r="K4573" s="3">
        <v>5</v>
      </c>
      <c r="L4573" s="3">
        <v>2</v>
      </c>
      <c r="M4573" s="3">
        <v>5</v>
      </c>
      <c r="N4573" s="3">
        <v>4</v>
      </c>
      <c r="O4573" s="3">
        <v>3</v>
      </c>
      <c r="P4573" s="3">
        <v>0</v>
      </c>
      <c r="Q4573" s="3">
        <v>4</v>
      </c>
      <c r="R4573" s="3">
        <v>0</v>
      </c>
      <c r="S4573" s="26">
        <v>7</v>
      </c>
    </row>
    <row r="4574" spans="3:19" x14ac:dyDescent="0.25">
      <c r="C4574" s="112"/>
      <c r="D4574" s="109"/>
      <c r="E4574" s="9" t="s">
        <v>43</v>
      </c>
      <c r="F4574" s="12"/>
      <c r="G4574" s="8">
        <v>98</v>
      </c>
      <c r="H4574" s="16">
        <v>24</v>
      </c>
      <c r="I4574" s="1">
        <v>10</v>
      </c>
      <c r="J4574" s="1">
        <v>4</v>
      </c>
      <c r="K4574" s="1">
        <v>41</v>
      </c>
      <c r="L4574" s="1">
        <v>19</v>
      </c>
      <c r="M4574" s="1">
        <v>15</v>
      </c>
      <c r="N4574" s="1">
        <v>32</v>
      </c>
      <c r="O4574" s="1">
        <v>20</v>
      </c>
      <c r="P4574" s="1">
        <v>5</v>
      </c>
      <c r="Q4574" s="1">
        <v>25</v>
      </c>
      <c r="R4574" s="1">
        <v>2</v>
      </c>
      <c r="S4574" s="18">
        <v>71</v>
      </c>
    </row>
    <row r="4575" spans="3:19" x14ac:dyDescent="0.25">
      <c r="C4575" s="112"/>
      <c r="D4575" s="109"/>
      <c r="E4575" s="9" t="s">
        <v>44</v>
      </c>
      <c r="F4575" s="12"/>
      <c r="G4575" s="13">
        <v>31</v>
      </c>
      <c r="H4575" s="24">
        <v>7</v>
      </c>
      <c r="I4575" s="3">
        <v>2</v>
      </c>
      <c r="J4575" s="3">
        <v>1</v>
      </c>
      <c r="K4575" s="3">
        <v>8</v>
      </c>
      <c r="L4575" s="3">
        <v>5</v>
      </c>
      <c r="M4575" s="3">
        <v>5</v>
      </c>
      <c r="N4575" s="3">
        <v>12</v>
      </c>
      <c r="O4575" s="3">
        <v>7</v>
      </c>
      <c r="P4575" s="3">
        <v>2</v>
      </c>
      <c r="Q4575" s="3">
        <v>11</v>
      </c>
      <c r="R4575" s="3">
        <v>0</v>
      </c>
      <c r="S4575" s="26">
        <v>20</v>
      </c>
    </row>
    <row r="4576" spans="3:19" ht="25.2" x14ac:dyDescent="0.25">
      <c r="C4576" s="112"/>
      <c r="D4576" s="109"/>
      <c r="E4576" s="9" t="s">
        <v>45</v>
      </c>
      <c r="F4576" s="12"/>
      <c r="G4576" s="13">
        <v>23</v>
      </c>
      <c r="H4576" s="24">
        <v>8</v>
      </c>
      <c r="I4576" s="3">
        <v>3</v>
      </c>
      <c r="J4576" s="3">
        <v>3</v>
      </c>
      <c r="K4576" s="3">
        <v>10</v>
      </c>
      <c r="L4576" s="3">
        <v>4</v>
      </c>
      <c r="M4576" s="3">
        <v>4</v>
      </c>
      <c r="N4576" s="3">
        <v>9</v>
      </c>
      <c r="O4576" s="3">
        <v>6</v>
      </c>
      <c r="P4576" s="3">
        <v>0</v>
      </c>
      <c r="Q4576" s="3">
        <v>3</v>
      </c>
      <c r="R4576" s="3">
        <v>0</v>
      </c>
      <c r="S4576" s="26">
        <v>20</v>
      </c>
    </row>
    <row r="4577" spans="3:19" x14ac:dyDescent="0.25">
      <c r="C4577" s="112"/>
      <c r="D4577" s="109"/>
      <c r="E4577" s="9" t="s">
        <v>38</v>
      </c>
      <c r="F4577" s="12"/>
      <c r="G4577" s="13">
        <v>14</v>
      </c>
      <c r="H4577" s="24">
        <v>3</v>
      </c>
      <c r="I4577" s="3">
        <v>5</v>
      </c>
      <c r="J4577" s="3">
        <v>0</v>
      </c>
      <c r="K4577" s="3">
        <v>4</v>
      </c>
      <c r="L4577" s="3">
        <v>4</v>
      </c>
      <c r="M4577" s="3">
        <v>2</v>
      </c>
      <c r="N4577" s="3">
        <v>6</v>
      </c>
      <c r="O4577" s="3">
        <v>4</v>
      </c>
      <c r="P4577" s="3">
        <v>0</v>
      </c>
      <c r="Q4577" s="3">
        <v>3</v>
      </c>
      <c r="R4577" s="3">
        <v>0</v>
      </c>
      <c r="S4577" s="26">
        <v>11</v>
      </c>
    </row>
    <row r="4578" spans="3:19" x14ac:dyDescent="0.25">
      <c r="C4578" s="108" t="s">
        <v>46</v>
      </c>
      <c r="D4578" s="106" t="s">
        <v>21</v>
      </c>
      <c r="E4578" s="10" t="s">
        <v>47</v>
      </c>
      <c r="F4578" s="11"/>
      <c r="G4578" s="14">
        <v>815</v>
      </c>
      <c r="H4578" s="25">
        <v>163</v>
      </c>
      <c r="I4578" s="4">
        <v>107</v>
      </c>
      <c r="J4578" s="4">
        <v>21</v>
      </c>
      <c r="K4578" s="4">
        <v>318</v>
      </c>
      <c r="L4578" s="4">
        <v>217</v>
      </c>
      <c r="M4578" s="4">
        <v>160</v>
      </c>
      <c r="N4578" s="4">
        <v>257</v>
      </c>
      <c r="O4578" s="4">
        <v>154</v>
      </c>
      <c r="P4578" s="4">
        <v>25</v>
      </c>
      <c r="Q4578" s="4">
        <v>240</v>
      </c>
      <c r="R4578" s="4">
        <v>10</v>
      </c>
      <c r="S4578" s="27">
        <v>565</v>
      </c>
    </row>
    <row r="4579" spans="3:19" ht="25.2" x14ac:dyDescent="0.25">
      <c r="C4579" s="112"/>
      <c r="D4579" s="107"/>
      <c r="E4579" s="9" t="s">
        <v>48</v>
      </c>
      <c r="F4579" s="12"/>
      <c r="G4579" s="8">
        <v>86</v>
      </c>
      <c r="H4579" s="16">
        <v>21</v>
      </c>
      <c r="I4579" s="1">
        <v>12</v>
      </c>
      <c r="J4579" s="1">
        <v>2</v>
      </c>
      <c r="K4579" s="1">
        <v>43</v>
      </c>
      <c r="L4579" s="1">
        <v>15</v>
      </c>
      <c r="M4579" s="1">
        <v>21</v>
      </c>
      <c r="N4579" s="1">
        <v>33</v>
      </c>
      <c r="O4579" s="1">
        <v>19</v>
      </c>
      <c r="P4579" s="1">
        <v>2</v>
      </c>
      <c r="Q4579" s="1">
        <v>19</v>
      </c>
      <c r="R4579" s="1">
        <v>0</v>
      </c>
      <c r="S4579" s="18">
        <v>67</v>
      </c>
    </row>
    <row r="4580" spans="3:19" x14ac:dyDescent="0.25">
      <c r="C4580" s="112"/>
      <c r="D4580" s="107"/>
      <c r="E4580" s="9" t="s">
        <v>49</v>
      </c>
      <c r="F4580" s="12"/>
      <c r="G4580" s="13">
        <v>46</v>
      </c>
      <c r="H4580" s="24">
        <v>13</v>
      </c>
      <c r="I4580" s="3">
        <v>10</v>
      </c>
      <c r="J4580" s="3">
        <v>2</v>
      </c>
      <c r="K4580" s="3">
        <v>22</v>
      </c>
      <c r="L4580" s="3">
        <v>14</v>
      </c>
      <c r="M4580" s="3">
        <v>14</v>
      </c>
      <c r="N4580" s="3">
        <v>18</v>
      </c>
      <c r="O4580" s="3">
        <v>13</v>
      </c>
      <c r="P4580" s="3">
        <v>0</v>
      </c>
      <c r="Q4580" s="3">
        <v>8</v>
      </c>
      <c r="R4580" s="3">
        <v>1</v>
      </c>
      <c r="S4580" s="26">
        <v>37</v>
      </c>
    </row>
    <row r="4581" spans="3:19" ht="25.2" x14ac:dyDescent="0.25">
      <c r="C4581" s="112"/>
      <c r="D4581" s="107"/>
      <c r="E4581" s="9" t="s">
        <v>50</v>
      </c>
      <c r="F4581" s="12"/>
      <c r="G4581" s="8">
        <v>95</v>
      </c>
      <c r="H4581" s="16">
        <v>26</v>
      </c>
      <c r="I4581" s="1">
        <v>17</v>
      </c>
      <c r="J4581" s="1">
        <v>5</v>
      </c>
      <c r="K4581" s="1">
        <v>26</v>
      </c>
      <c r="L4581" s="1">
        <v>24</v>
      </c>
      <c r="M4581" s="1">
        <v>18</v>
      </c>
      <c r="N4581" s="1">
        <v>31</v>
      </c>
      <c r="O4581" s="1">
        <v>22</v>
      </c>
      <c r="P4581" s="1">
        <v>5</v>
      </c>
      <c r="Q4581" s="1">
        <v>25</v>
      </c>
      <c r="R4581" s="1">
        <v>2</v>
      </c>
      <c r="S4581" s="18">
        <v>68</v>
      </c>
    </row>
    <row r="4582" spans="3:19" ht="25.2" x14ac:dyDescent="0.25">
      <c r="C4582" s="112"/>
      <c r="D4582" s="107"/>
      <c r="E4582" s="9" t="s">
        <v>51</v>
      </c>
      <c r="F4582" s="12"/>
      <c r="G4582" s="13">
        <v>30</v>
      </c>
      <c r="H4582" s="24">
        <v>6</v>
      </c>
      <c r="I4582" s="3">
        <v>9</v>
      </c>
      <c r="J4582" s="3">
        <v>0</v>
      </c>
      <c r="K4582" s="3">
        <v>10</v>
      </c>
      <c r="L4582" s="3">
        <v>5</v>
      </c>
      <c r="M4582" s="3">
        <v>4</v>
      </c>
      <c r="N4582" s="3">
        <v>7</v>
      </c>
      <c r="O4582" s="3">
        <v>6</v>
      </c>
      <c r="P4582" s="3">
        <v>1</v>
      </c>
      <c r="Q4582" s="3">
        <v>9</v>
      </c>
      <c r="R4582" s="3">
        <v>1</v>
      </c>
      <c r="S4582" s="26">
        <v>20</v>
      </c>
    </row>
    <row r="4583" spans="3:19" x14ac:dyDescent="0.25">
      <c r="C4583" s="112"/>
      <c r="D4583" s="107"/>
      <c r="E4583" s="9" t="s">
        <v>52</v>
      </c>
      <c r="F4583" s="12"/>
      <c r="G4583" s="13">
        <v>8</v>
      </c>
      <c r="H4583" s="24">
        <v>3</v>
      </c>
      <c r="I4583" s="3">
        <v>1</v>
      </c>
      <c r="J4583" s="3">
        <v>2</v>
      </c>
      <c r="K4583" s="3">
        <v>4</v>
      </c>
      <c r="L4583" s="3">
        <v>3</v>
      </c>
      <c r="M4583" s="3">
        <v>3</v>
      </c>
      <c r="N4583" s="3">
        <v>1</v>
      </c>
      <c r="O4583" s="3">
        <v>2</v>
      </c>
      <c r="P4583" s="3">
        <v>0</v>
      </c>
      <c r="Q4583" s="3">
        <v>1</v>
      </c>
      <c r="R4583" s="3">
        <v>0</v>
      </c>
      <c r="S4583" s="26">
        <v>7</v>
      </c>
    </row>
    <row r="4584" spans="3:19" x14ac:dyDescent="0.25">
      <c r="C4584" s="112"/>
      <c r="D4584" s="107"/>
      <c r="E4584" s="9" t="s">
        <v>53</v>
      </c>
      <c r="F4584" s="12"/>
      <c r="G4584" s="13">
        <v>23</v>
      </c>
      <c r="H4584" s="24">
        <v>4</v>
      </c>
      <c r="I4584" s="3">
        <v>6</v>
      </c>
      <c r="J4584" s="3">
        <v>2</v>
      </c>
      <c r="K4584" s="3">
        <v>8</v>
      </c>
      <c r="L4584" s="3">
        <v>4</v>
      </c>
      <c r="M4584" s="3">
        <v>3</v>
      </c>
      <c r="N4584" s="3">
        <v>7</v>
      </c>
      <c r="O4584" s="3">
        <v>4</v>
      </c>
      <c r="P4584" s="3">
        <v>2</v>
      </c>
      <c r="Q4584" s="3">
        <v>9</v>
      </c>
      <c r="R4584" s="3">
        <v>0</v>
      </c>
      <c r="S4584" s="26">
        <v>14</v>
      </c>
    </row>
    <row r="4585" spans="3:19" x14ac:dyDescent="0.25">
      <c r="C4585" s="112"/>
      <c r="D4585" s="107"/>
      <c r="E4585" s="9" t="s">
        <v>38</v>
      </c>
      <c r="F4585" s="12"/>
      <c r="G4585" s="13">
        <v>1</v>
      </c>
      <c r="H4585" s="24">
        <v>0</v>
      </c>
      <c r="I4585" s="3">
        <v>0</v>
      </c>
      <c r="J4585" s="3">
        <v>0</v>
      </c>
      <c r="K4585" s="3">
        <v>0</v>
      </c>
      <c r="L4585" s="3">
        <v>0</v>
      </c>
      <c r="M4585" s="3">
        <v>0</v>
      </c>
      <c r="N4585" s="3">
        <v>0</v>
      </c>
      <c r="O4585" s="3">
        <v>0</v>
      </c>
      <c r="P4585" s="3">
        <v>1</v>
      </c>
      <c r="Q4585" s="3">
        <v>0</v>
      </c>
      <c r="R4585" s="3">
        <v>0</v>
      </c>
      <c r="S4585" s="26">
        <v>1</v>
      </c>
    </row>
    <row r="4586" spans="3:19" x14ac:dyDescent="0.25">
      <c r="C4586" s="112"/>
      <c r="D4586" s="107"/>
      <c r="E4586" s="9" t="s">
        <v>54</v>
      </c>
      <c r="F4586" s="12"/>
      <c r="G4586" s="8">
        <v>901</v>
      </c>
      <c r="H4586" s="16">
        <v>184</v>
      </c>
      <c r="I4586" s="1">
        <v>119</v>
      </c>
      <c r="J4586" s="1">
        <v>23</v>
      </c>
      <c r="K4586" s="1">
        <v>361</v>
      </c>
      <c r="L4586" s="1">
        <v>232</v>
      </c>
      <c r="M4586" s="1">
        <v>181</v>
      </c>
      <c r="N4586" s="1">
        <v>290</v>
      </c>
      <c r="O4586" s="1">
        <v>173</v>
      </c>
      <c r="P4586" s="1">
        <v>27</v>
      </c>
      <c r="Q4586" s="1">
        <v>259</v>
      </c>
      <c r="R4586" s="1">
        <v>10</v>
      </c>
      <c r="S4586" s="18">
        <v>632</v>
      </c>
    </row>
    <row r="4587" spans="3:19" x14ac:dyDescent="0.25">
      <c r="C4587" s="112"/>
      <c r="D4587" s="107"/>
      <c r="E4587" s="9" t="s">
        <v>55</v>
      </c>
      <c r="F4587" s="12"/>
      <c r="G4587" s="8">
        <v>171</v>
      </c>
      <c r="H4587" s="16">
        <v>45</v>
      </c>
      <c r="I4587" s="1">
        <v>36</v>
      </c>
      <c r="J4587" s="1">
        <v>7</v>
      </c>
      <c r="K4587" s="1">
        <v>58</v>
      </c>
      <c r="L4587" s="1">
        <v>43</v>
      </c>
      <c r="M4587" s="1">
        <v>36</v>
      </c>
      <c r="N4587" s="1">
        <v>56</v>
      </c>
      <c r="O4587" s="1">
        <v>41</v>
      </c>
      <c r="P4587" s="1">
        <v>6</v>
      </c>
      <c r="Q4587" s="1">
        <v>42</v>
      </c>
      <c r="R4587" s="1">
        <v>4</v>
      </c>
      <c r="S4587" s="18">
        <v>125</v>
      </c>
    </row>
    <row r="4588" spans="3:19" x14ac:dyDescent="0.25">
      <c r="C4588" s="108" t="s">
        <v>56</v>
      </c>
      <c r="D4588" s="106" t="s">
        <v>21</v>
      </c>
      <c r="E4588" s="10" t="s">
        <v>57</v>
      </c>
      <c r="F4588" s="11"/>
      <c r="G4588" s="14">
        <v>465</v>
      </c>
      <c r="H4588" s="25">
        <v>113</v>
      </c>
      <c r="I4588" s="4">
        <v>79</v>
      </c>
      <c r="J4588" s="4">
        <v>16</v>
      </c>
      <c r="K4588" s="4">
        <v>198</v>
      </c>
      <c r="L4588" s="4">
        <v>132</v>
      </c>
      <c r="M4588" s="4">
        <v>107</v>
      </c>
      <c r="N4588" s="4">
        <v>167</v>
      </c>
      <c r="O4588" s="4">
        <v>100</v>
      </c>
      <c r="P4588" s="4">
        <v>12</v>
      </c>
      <c r="Q4588" s="4">
        <v>108</v>
      </c>
      <c r="R4588" s="4">
        <v>3</v>
      </c>
      <c r="S4588" s="27">
        <v>354</v>
      </c>
    </row>
    <row r="4589" spans="3:19" x14ac:dyDescent="0.25">
      <c r="C4589" s="112"/>
      <c r="D4589" s="107"/>
      <c r="E4589" s="9" t="s">
        <v>58</v>
      </c>
      <c r="F4589" s="12"/>
      <c r="G4589" s="8">
        <v>396</v>
      </c>
      <c r="H4589" s="16">
        <v>84</v>
      </c>
      <c r="I4589" s="1">
        <v>59</v>
      </c>
      <c r="J4589" s="1">
        <v>13</v>
      </c>
      <c r="K4589" s="1">
        <v>154</v>
      </c>
      <c r="L4589" s="1">
        <v>96</v>
      </c>
      <c r="M4589" s="1">
        <v>85</v>
      </c>
      <c r="N4589" s="1">
        <v>116</v>
      </c>
      <c r="O4589" s="1">
        <v>77</v>
      </c>
      <c r="P4589" s="1">
        <v>15</v>
      </c>
      <c r="Q4589" s="1">
        <v>112</v>
      </c>
      <c r="R4589" s="1">
        <v>5</v>
      </c>
      <c r="S4589" s="18">
        <v>279</v>
      </c>
    </row>
    <row r="4590" spans="3:19" x14ac:dyDescent="0.25">
      <c r="C4590" s="112"/>
      <c r="D4590" s="107"/>
      <c r="E4590" s="9" t="s">
        <v>59</v>
      </c>
      <c r="F4590" s="12"/>
      <c r="G4590" s="8">
        <v>90</v>
      </c>
      <c r="H4590" s="16">
        <v>15</v>
      </c>
      <c r="I4590" s="1">
        <v>8</v>
      </c>
      <c r="J4590" s="1">
        <v>0</v>
      </c>
      <c r="K4590" s="1">
        <v>28</v>
      </c>
      <c r="L4590" s="1">
        <v>16</v>
      </c>
      <c r="M4590" s="1">
        <v>9</v>
      </c>
      <c r="N4590" s="1">
        <v>26</v>
      </c>
      <c r="O4590" s="1">
        <v>17</v>
      </c>
      <c r="P4590" s="1">
        <v>2</v>
      </c>
      <c r="Q4590" s="1">
        <v>34</v>
      </c>
      <c r="R4590" s="1">
        <v>2</v>
      </c>
      <c r="S4590" s="18">
        <v>54</v>
      </c>
    </row>
    <row r="4591" spans="3:19" x14ac:dyDescent="0.25">
      <c r="C4591" s="112"/>
      <c r="D4591" s="107"/>
      <c r="E4591" s="9" t="s">
        <v>60</v>
      </c>
      <c r="F4591" s="12"/>
      <c r="G4591" s="8">
        <v>153</v>
      </c>
      <c r="H4591" s="16">
        <v>24</v>
      </c>
      <c r="I4591" s="1">
        <v>16</v>
      </c>
      <c r="J4591" s="1">
        <v>5</v>
      </c>
      <c r="K4591" s="1">
        <v>51</v>
      </c>
      <c r="L4591" s="1">
        <v>38</v>
      </c>
      <c r="M4591" s="1">
        <v>22</v>
      </c>
      <c r="N4591" s="1">
        <v>45</v>
      </c>
      <c r="O4591" s="1">
        <v>26</v>
      </c>
      <c r="P4591" s="1">
        <v>7</v>
      </c>
      <c r="Q4591" s="1">
        <v>57</v>
      </c>
      <c r="R4591" s="1">
        <v>4</v>
      </c>
      <c r="S4591" s="18">
        <v>92</v>
      </c>
    </row>
    <row r="4592" spans="3:19" x14ac:dyDescent="0.25">
      <c r="C4592" s="108" t="s">
        <v>61</v>
      </c>
      <c r="D4592" s="106" t="s">
        <v>21</v>
      </c>
      <c r="E4592" s="10" t="s">
        <v>62</v>
      </c>
      <c r="F4592" s="11"/>
      <c r="G4592" s="14">
        <v>205</v>
      </c>
      <c r="H4592" s="25">
        <v>44</v>
      </c>
      <c r="I4592" s="4">
        <v>36</v>
      </c>
      <c r="J4592" s="4">
        <v>5</v>
      </c>
      <c r="K4592" s="4">
        <v>65</v>
      </c>
      <c r="L4592" s="4">
        <v>47</v>
      </c>
      <c r="M4592" s="4">
        <v>40</v>
      </c>
      <c r="N4592" s="4">
        <v>57</v>
      </c>
      <c r="O4592" s="4">
        <v>36</v>
      </c>
      <c r="P4592" s="4">
        <v>6</v>
      </c>
      <c r="Q4592" s="4">
        <v>61</v>
      </c>
      <c r="R4592" s="4">
        <v>5</v>
      </c>
      <c r="S4592" s="27">
        <v>139</v>
      </c>
    </row>
    <row r="4593" spans="2:19" x14ac:dyDescent="0.25">
      <c r="C4593" s="109"/>
      <c r="D4593" s="107"/>
      <c r="E4593" s="9" t="s">
        <v>63</v>
      </c>
      <c r="F4593" s="12"/>
      <c r="G4593" s="8">
        <v>256</v>
      </c>
      <c r="H4593" s="16">
        <v>49</v>
      </c>
      <c r="I4593" s="1">
        <v>32</v>
      </c>
      <c r="J4593" s="1">
        <v>10</v>
      </c>
      <c r="K4593" s="1">
        <v>112</v>
      </c>
      <c r="L4593" s="1">
        <v>67</v>
      </c>
      <c r="M4593" s="1">
        <v>57</v>
      </c>
      <c r="N4593" s="1">
        <v>93</v>
      </c>
      <c r="O4593" s="1">
        <v>49</v>
      </c>
      <c r="P4593" s="1">
        <v>3</v>
      </c>
      <c r="Q4593" s="1">
        <v>77</v>
      </c>
      <c r="R4593" s="1">
        <v>2</v>
      </c>
      <c r="S4593" s="18">
        <v>177</v>
      </c>
    </row>
    <row r="4594" spans="2:19" x14ac:dyDescent="0.25">
      <c r="C4594" s="109"/>
      <c r="D4594" s="107"/>
      <c r="E4594" s="9" t="s">
        <v>64</v>
      </c>
      <c r="F4594" s="12"/>
      <c r="G4594" s="8">
        <v>404</v>
      </c>
      <c r="H4594" s="16">
        <v>85</v>
      </c>
      <c r="I4594" s="1">
        <v>58</v>
      </c>
      <c r="J4594" s="1">
        <v>15</v>
      </c>
      <c r="K4594" s="1">
        <v>141</v>
      </c>
      <c r="L4594" s="1">
        <v>98</v>
      </c>
      <c r="M4594" s="1">
        <v>76</v>
      </c>
      <c r="N4594" s="1">
        <v>124</v>
      </c>
      <c r="O4594" s="1">
        <v>72</v>
      </c>
      <c r="P4594" s="1">
        <v>18</v>
      </c>
      <c r="Q4594" s="1">
        <v>116</v>
      </c>
      <c r="R4594" s="1">
        <v>5</v>
      </c>
      <c r="S4594" s="18">
        <v>283</v>
      </c>
    </row>
    <row r="4595" spans="2:19" x14ac:dyDescent="0.25">
      <c r="C4595" s="113"/>
      <c r="D4595" s="110"/>
      <c r="E4595" s="56" t="s">
        <v>65</v>
      </c>
      <c r="F4595" s="48"/>
      <c r="G4595" s="61">
        <v>239</v>
      </c>
      <c r="H4595" s="65">
        <v>58</v>
      </c>
      <c r="I4595" s="35">
        <v>36</v>
      </c>
      <c r="J4595" s="35">
        <v>4</v>
      </c>
      <c r="K4595" s="35">
        <v>113</v>
      </c>
      <c r="L4595" s="35">
        <v>70</v>
      </c>
      <c r="M4595" s="35">
        <v>50</v>
      </c>
      <c r="N4595" s="35">
        <v>80</v>
      </c>
      <c r="O4595" s="35">
        <v>63</v>
      </c>
      <c r="P4595" s="35">
        <v>9</v>
      </c>
      <c r="Q4595" s="35">
        <v>57</v>
      </c>
      <c r="R4595" s="35">
        <v>2</v>
      </c>
      <c r="S4595" s="66">
        <v>180</v>
      </c>
    </row>
    <row r="4597" spans="2:19" x14ac:dyDescent="0.25">
      <c r="B4597" s="54" t="str">
        <f xml:space="preserve"> HYPERLINK("#'目次'!B61", "[55]")</f>
        <v>[55]</v>
      </c>
      <c r="C4597" s="42" t="s">
        <v>681</v>
      </c>
    </row>
    <row r="4598" spans="2:19" x14ac:dyDescent="0.25">
      <c r="C4598" s="42" t="s">
        <v>682</v>
      </c>
    </row>
    <row r="4600" spans="2:19" x14ac:dyDescent="0.25">
      <c r="C4600" s="42" t="s">
        <v>14</v>
      </c>
    </row>
    <row r="4601" spans="2:19" x14ac:dyDescent="0.25">
      <c r="C4601" s="102"/>
      <c r="D4601" s="103"/>
      <c r="E4601" s="103"/>
      <c r="F4601" s="103"/>
      <c r="G4601" s="53" t="s">
        <v>15</v>
      </c>
      <c r="H4601" s="50" t="s">
        <v>62</v>
      </c>
      <c r="I4601" s="21" t="s">
        <v>63</v>
      </c>
      <c r="J4601" s="21" t="s">
        <v>64</v>
      </c>
      <c r="K4601" s="57" t="s">
        <v>65</v>
      </c>
    </row>
    <row r="4602" spans="2:19" x14ac:dyDescent="0.25">
      <c r="C4602" s="104"/>
      <c r="D4602" s="105"/>
      <c r="E4602" s="105"/>
      <c r="F4602" s="105"/>
      <c r="G4602" s="47"/>
      <c r="H4602" s="60"/>
      <c r="I4602" s="22"/>
      <c r="J4602" s="22"/>
      <c r="K4602" s="55"/>
    </row>
    <row r="4603" spans="2:19" x14ac:dyDescent="0.25">
      <c r="C4603" s="52"/>
      <c r="D4603" s="49"/>
      <c r="E4603" s="46" t="s">
        <v>15</v>
      </c>
      <c r="F4603" s="51"/>
      <c r="G4603" s="59">
        <v>1104</v>
      </c>
      <c r="H4603" s="31">
        <v>205</v>
      </c>
      <c r="I4603" s="31">
        <v>256</v>
      </c>
      <c r="J4603" s="31">
        <v>404</v>
      </c>
      <c r="K4603" s="67">
        <v>239</v>
      </c>
    </row>
    <row r="4604" spans="2:19" x14ac:dyDescent="0.25">
      <c r="C4604" s="111" t="s">
        <v>20</v>
      </c>
      <c r="D4604" s="106" t="s">
        <v>21</v>
      </c>
      <c r="E4604" s="10" t="s">
        <v>22</v>
      </c>
      <c r="F4604" s="11"/>
      <c r="G4604" s="14">
        <v>543</v>
      </c>
      <c r="H4604" s="25">
        <v>99</v>
      </c>
      <c r="I4604" s="4">
        <v>126</v>
      </c>
      <c r="J4604" s="4">
        <v>201</v>
      </c>
      <c r="K4604" s="27">
        <v>117</v>
      </c>
    </row>
    <row r="4605" spans="2:19" x14ac:dyDescent="0.25">
      <c r="C4605" s="112"/>
      <c r="D4605" s="107"/>
      <c r="E4605" s="9" t="s">
        <v>23</v>
      </c>
      <c r="F4605" s="12"/>
      <c r="G4605" s="8">
        <v>561</v>
      </c>
      <c r="H4605" s="16">
        <v>106</v>
      </c>
      <c r="I4605" s="1">
        <v>130</v>
      </c>
      <c r="J4605" s="1">
        <v>203</v>
      </c>
      <c r="K4605" s="18">
        <v>122</v>
      </c>
    </row>
    <row r="4606" spans="2:19" x14ac:dyDescent="0.25">
      <c r="C4606" s="108" t="s">
        <v>24</v>
      </c>
      <c r="D4606" s="108" t="s">
        <v>25</v>
      </c>
      <c r="E4606" s="10" t="s">
        <v>26</v>
      </c>
      <c r="F4606" s="11"/>
      <c r="G4606" s="14">
        <v>261</v>
      </c>
      <c r="H4606" s="25">
        <v>45</v>
      </c>
      <c r="I4606" s="4">
        <v>56</v>
      </c>
      <c r="J4606" s="4">
        <v>102</v>
      </c>
      <c r="K4606" s="27">
        <v>58</v>
      </c>
    </row>
    <row r="4607" spans="2:19" x14ac:dyDescent="0.25">
      <c r="C4607" s="112"/>
      <c r="D4607" s="109"/>
      <c r="E4607" s="9" t="s">
        <v>27</v>
      </c>
      <c r="F4607" s="12"/>
      <c r="G4607" s="8">
        <v>267</v>
      </c>
      <c r="H4607" s="16">
        <v>56</v>
      </c>
      <c r="I4607" s="1">
        <v>60</v>
      </c>
      <c r="J4607" s="1">
        <v>92</v>
      </c>
      <c r="K4607" s="18">
        <v>59</v>
      </c>
    </row>
    <row r="4608" spans="2:19" x14ac:dyDescent="0.25">
      <c r="C4608" s="112"/>
      <c r="D4608" s="109"/>
      <c r="E4608" s="9" t="s">
        <v>28</v>
      </c>
      <c r="F4608" s="12"/>
      <c r="G4608" s="8">
        <v>261</v>
      </c>
      <c r="H4608" s="16">
        <v>43</v>
      </c>
      <c r="I4608" s="1">
        <v>73</v>
      </c>
      <c r="J4608" s="1">
        <v>92</v>
      </c>
      <c r="K4608" s="18">
        <v>53</v>
      </c>
    </row>
    <row r="4609" spans="3:11" x14ac:dyDescent="0.25">
      <c r="C4609" s="112"/>
      <c r="D4609" s="109"/>
      <c r="E4609" s="9" t="s">
        <v>29</v>
      </c>
      <c r="F4609" s="12"/>
      <c r="G4609" s="8">
        <v>195</v>
      </c>
      <c r="H4609" s="16">
        <v>38</v>
      </c>
      <c r="I4609" s="1">
        <v>41</v>
      </c>
      <c r="J4609" s="1">
        <v>82</v>
      </c>
      <c r="K4609" s="18">
        <v>34</v>
      </c>
    </row>
    <row r="4610" spans="3:11" x14ac:dyDescent="0.25">
      <c r="C4610" s="112"/>
      <c r="D4610" s="109"/>
      <c r="E4610" s="9" t="s">
        <v>30</v>
      </c>
      <c r="F4610" s="12"/>
      <c r="G4610" s="8">
        <v>120</v>
      </c>
      <c r="H4610" s="16">
        <v>23</v>
      </c>
      <c r="I4610" s="1">
        <v>26</v>
      </c>
      <c r="J4610" s="1">
        <v>36</v>
      </c>
      <c r="K4610" s="18">
        <v>35</v>
      </c>
    </row>
    <row r="4611" spans="3:11" x14ac:dyDescent="0.25">
      <c r="C4611" s="112"/>
      <c r="D4611" s="109"/>
      <c r="E4611" s="9" t="s">
        <v>31</v>
      </c>
      <c r="F4611" s="12"/>
      <c r="G4611" s="8">
        <v>843</v>
      </c>
      <c r="H4611" s="16">
        <v>160</v>
      </c>
      <c r="I4611" s="1">
        <v>200</v>
      </c>
      <c r="J4611" s="1">
        <v>302</v>
      </c>
      <c r="K4611" s="18">
        <v>181</v>
      </c>
    </row>
    <row r="4612" spans="3:11" x14ac:dyDescent="0.25">
      <c r="C4612" s="112"/>
      <c r="D4612" s="109"/>
      <c r="E4612" s="9" t="s">
        <v>32</v>
      </c>
      <c r="F4612" s="12"/>
      <c r="G4612" s="8">
        <v>315</v>
      </c>
      <c r="H4612" s="16">
        <v>61</v>
      </c>
      <c r="I4612" s="1">
        <v>67</v>
      </c>
      <c r="J4612" s="1">
        <v>118</v>
      </c>
      <c r="K4612" s="18">
        <v>69</v>
      </c>
    </row>
    <row r="4613" spans="3:11" x14ac:dyDescent="0.25">
      <c r="C4613" s="112"/>
      <c r="D4613" s="108" t="s">
        <v>22</v>
      </c>
      <c r="E4613" s="10" t="s">
        <v>26</v>
      </c>
      <c r="F4613" s="11"/>
      <c r="G4613" s="14">
        <v>120</v>
      </c>
      <c r="H4613" s="25">
        <v>21</v>
      </c>
      <c r="I4613" s="4">
        <v>23</v>
      </c>
      <c r="J4613" s="4">
        <v>45</v>
      </c>
      <c r="K4613" s="27">
        <v>31</v>
      </c>
    </row>
    <row r="4614" spans="3:11" x14ac:dyDescent="0.25">
      <c r="C4614" s="112"/>
      <c r="D4614" s="109"/>
      <c r="E4614" s="9" t="s">
        <v>27</v>
      </c>
      <c r="F4614" s="12"/>
      <c r="G4614" s="8">
        <v>159</v>
      </c>
      <c r="H4614" s="16">
        <v>31</v>
      </c>
      <c r="I4614" s="1">
        <v>37</v>
      </c>
      <c r="J4614" s="1">
        <v>58</v>
      </c>
      <c r="K4614" s="18">
        <v>33</v>
      </c>
    </row>
    <row r="4615" spans="3:11" x14ac:dyDescent="0.25">
      <c r="C4615" s="112"/>
      <c r="D4615" s="109"/>
      <c r="E4615" s="9" t="s">
        <v>28</v>
      </c>
      <c r="F4615" s="12"/>
      <c r="G4615" s="8">
        <v>113</v>
      </c>
      <c r="H4615" s="16">
        <v>19</v>
      </c>
      <c r="I4615" s="1">
        <v>34</v>
      </c>
      <c r="J4615" s="1">
        <v>40</v>
      </c>
      <c r="K4615" s="18">
        <v>20</v>
      </c>
    </row>
    <row r="4616" spans="3:11" x14ac:dyDescent="0.25">
      <c r="C4616" s="112"/>
      <c r="D4616" s="109"/>
      <c r="E4616" s="9" t="s">
        <v>29</v>
      </c>
      <c r="F4616" s="12"/>
      <c r="G4616" s="8">
        <v>94</v>
      </c>
      <c r="H4616" s="16">
        <v>18</v>
      </c>
      <c r="I4616" s="1">
        <v>19</v>
      </c>
      <c r="J4616" s="1">
        <v>39</v>
      </c>
      <c r="K4616" s="18">
        <v>18</v>
      </c>
    </row>
    <row r="4617" spans="3:11" x14ac:dyDescent="0.25">
      <c r="C4617" s="112"/>
      <c r="D4617" s="109"/>
      <c r="E4617" s="9" t="s">
        <v>30</v>
      </c>
      <c r="F4617" s="12"/>
      <c r="G4617" s="8">
        <v>57</v>
      </c>
      <c r="H4617" s="16">
        <v>10</v>
      </c>
      <c r="I4617" s="1">
        <v>13</v>
      </c>
      <c r="J4617" s="1">
        <v>19</v>
      </c>
      <c r="K4617" s="18">
        <v>15</v>
      </c>
    </row>
    <row r="4618" spans="3:11" x14ac:dyDescent="0.25">
      <c r="C4618" s="112"/>
      <c r="D4618" s="109"/>
      <c r="E4618" s="9" t="s">
        <v>31</v>
      </c>
      <c r="F4618" s="12"/>
      <c r="G4618" s="8">
        <v>423</v>
      </c>
      <c r="H4618" s="16">
        <v>78</v>
      </c>
      <c r="I4618" s="1">
        <v>103</v>
      </c>
      <c r="J4618" s="1">
        <v>156</v>
      </c>
      <c r="K4618" s="18">
        <v>86</v>
      </c>
    </row>
    <row r="4619" spans="3:11" x14ac:dyDescent="0.25">
      <c r="C4619" s="112"/>
      <c r="D4619" s="109"/>
      <c r="E4619" s="9" t="s">
        <v>32</v>
      </c>
      <c r="F4619" s="12"/>
      <c r="G4619" s="8">
        <v>151</v>
      </c>
      <c r="H4619" s="16">
        <v>28</v>
      </c>
      <c r="I4619" s="1">
        <v>32</v>
      </c>
      <c r="J4619" s="1">
        <v>58</v>
      </c>
      <c r="K4619" s="18">
        <v>33</v>
      </c>
    </row>
    <row r="4620" spans="3:11" x14ac:dyDescent="0.25">
      <c r="C4620" s="112"/>
      <c r="D4620" s="108" t="s">
        <v>23</v>
      </c>
      <c r="E4620" s="10" t="s">
        <v>26</v>
      </c>
      <c r="F4620" s="11"/>
      <c r="G4620" s="14">
        <v>141</v>
      </c>
      <c r="H4620" s="25">
        <v>24</v>
      </c>
      <c r="I4620" s="4">
        <v>33</v>
      </c>
      <c r="J4620" s="4">
        <v>57</v>
      </c>
      <c r="K4620" s="27">
        <v>27</v>
      </c>
    </row>
    <row r="4621" spans="3:11" x14ac:dyDescent="0.25">
      <c r="C4621" s="112"/>
      <c r="D4621" s="109"/>
      <c r="E4621" s="9" t="s">
        <v>27</v>
      </c>
      <c r="F4621" s="12"/>
      <c r="G4621" s="8">
        <v>108</v>
      </c>
      <c r="H4621" s="16">
        <v>25</v>
      </c>
      <c r="I4621" s="1">
        <v>23</v>
      </c>
      <c r="J4621" s="1">
        <v>34</v>
      </c>
      <c r="K4621" s="18">
        <v>26</v>
      </c>
    </row>
    <row r="4622" spans="3:11" x14ac:dyDescent="0.25">
      <c r="C4622" s="112"/>
      <c r="D4622" s="109"/>
      <c r="E4622" s="9" t="s">
        <v>28</v>
      </c>
      <c r="F4622" s="12"/>
      <c r="G4622" s="8">
        <v>148</v>
      </c>
      <c r="H4622" s="16">
        <v>24</v>
      </c>
      <c r="I4622" s="1">
        <v>39</v>
      </c>
      <c r="J4622" s="1">
        <v>52</v>
      </c>
      <c r="K4622" s="18">
        <v>33</v>
      </c>
    </row>
    <row r="4623" spans="3:11" x14ac:dyDescent="0.25">
      <c r="C4623" s="112"/>
      <c r="D4623" s="109"/>
      <c r="E4623" s="9" t="s">
        <v>29</v>
      </c>
      <c r="F4623" s="12"/>
      <c r="G4623" s="8">
        <v>101</v>
      </c>
      <c r="H4623" s="16">
        <v>20</v>
      </c>
      <c r="I4623" s="1">
        <v>22</v>
      </c>
      <c r="J4623" s="1">
        <v>43</v>
      </c>
      <c r="K4623" s="18">
        <v>16</v>
      </c>
    </row>
    <row r="4624" spans="3:11" x14ac:dyDescent="0.25">
      <c r="C4624" s="112"/>
      <c r="D4624" s="109"/>
      <c r="E4624" s="9" t="s">
        <v>30</v>
      </c>
      <c r="F4624" s="12"/>
      <c r="G4624" s="8">
        <v>63</v>
      </c>
      <c r="H4624" s="16">
        <v>13</v>
      </c>
      <c r="I4624" s="1">
        <v>13</v>
      </c>
      <c r="J4624" s="1">
        <v>17</v>
      </c>
      <c r="K4624" s="18">
        <v>20</v>
      </c>
    </row>
    <row r="4625" spans="3:11" x14ac:dyDescent="0.25">
      <c r="C4625" s="112"/>
      <c r="D4625" s="109"/>
      <c r="E4625" s="9" t="s">
        <v>31</v>
      </c>
      <c r="F4625" s="12"/>
      <c r="G4625" s="8">
        <v>420</v>
      </c>
      <c r="H4625" s="16">
        <v>82</v>
      </c>
      <c r="I4625" s="1">
        <v>97</v>
      </c>
      <c r="J4625" s="1">
        <v>146</v>
      </c>
      <c r="K4625" s="18">
        <v>95</v>
      </c>
    </row>
    <row r="4626" spans="3:11" x14ac:dyDescent="0.25">
      <c r="C4626" s="112"/>
      <c r="D4626" s="109"/>
      <c r="E4626" s="9" t="s">
        <v>32</v>
      </c>
      <c r="F4626" s="12"/>
      <c r="G4626" s="8">
        <v>164</v>
      </c>
      <c r="H4626" s="16">
        <v>33</v>
      </c>
      <c r="I4626" s="1">
        <v>35</v>
      </c>
      <c r="J4626" s="1">
        <v>60</v>
      </c>
      <c r="K4626" s="18">
        <v>36</v>
      </c>
    </row>
    <row r="4627" spans="3:11" ht="25.2" x14ac:dyDescent="0.25">
      <c r="C4627" s="108" t="s">
        <v>33</v>
      </c>
      <c r="D4627" s="108" t="s">
        <v>25</v>
      </c>
      <c r="E4627" s="10" t="s">
        <v>34</v>
      </c>
      <c r="F4627" s="11"/>
      <c r="G4627" s="14">
        <v>93</v>
      </c>
      <c r="H4627" s="25">
        <v>17</v>
      </c>
      <c r="I4627" s="4">
        <v>26</v>
      </c>
      <c r="J4627" s="4">
        <v>24</v>
      </c>
      <c r="K4627" s="27">
        <v>26</v>
      </c>
    </row>
    <row r="4628" spans="3:11" ht="25.2" x14ac:dyDescent="0.25">
      <c r="C4628" s="112"/>
      <c r="D4628" s="109"/>
      <c r="E4628" s="9" t="s">
        <v>35</v>
      </c>
      <c r="F4628" s="12"/>
      <c r="G4628" s="8">
        <v>623</v>
      </c>
      <c r="H4628" s="16">
        <v>112</v>
      </c>
      <c r="I4628" s="1">
        <v>145</v>
      </c>
      <c r="J4628" s="1">
        <v>237</v>
      </c>
      <c r="K4628" s="18">
        <v>129</v>
      </c>
    </row>
    <row r="4629" spans="3:11" ht="25.2" x14ac:dyDescent="0.25">
      <c r="C4629" s="112"/>
      <c r="D4629" s="109"/>
      <c r="E4629" s="9" t="s">
        <v>36</v>
      </c>
      <c r="F4629" s="12"/>
      <c r="G4629" s="8">
        <v>207</v>
      </c>
      <c r="H4629" s="16">
        <v>44</v>
      </c>
      <c r="I4629" s="1">
        <v>49</v>
      </c>
      <c r="J4629" s="1">
        <v>68</v>
      </c>
      <c r="K4629" s="18">
        <v>46</v>
      </c>
    </row>
    <row r="4630" spans="3:11" ht="25.2" x14ac:dyDescent="0.25">
      <c r="C4630" s="112"/>
      <c r="D4630" s="109"/>
      <c r="E4630" s="9" t="s">
        <v>37</v>
      </c>
      <c r="F4630" s="12"/>
      <c r="G4630" s="8">
        <v>178</v>
      </c>
      <c r="H4630" s="16">
        <v>32</v>
      </c>
      <c r="I4630" s="1">
        <v>36</v>
      </c>
      <c r="J4630" s="1">
        <v>72</v>
      </c>
      <c r="K4630" s="18">
        <v>38</v>
      </c>
    </row>
    <row r="4631" spans="3:11" x14ac:dyDescent="0.25">
      <c r="C4631" s="112"/>
      <c r="D4631" s="109"/>
      <c r="E4631" s="9" t="s">
        <v>38</v>
      </c>
      <c r="F4631" s="12"/>
      <c r="G4631" s="13">
        <v>3</v>
      </c>
      <c r="H4631" s="24">
        <v>0</v>
      </c>
      <c r="I4631" s="3">
        <v>0</v>
      </c>
      <c r="J4631" s="3">
        <v>3</v>
      </c>
      <c r="K4631" s="26">
        <v>0</v>
      </c>
    </row>
    <row r="4632" spans="3:11" ht="25.2" x14ac:dyDescent="0.25">
      <c r="C4632" s="112"/>
      <c r="D4632" s="108" t="s">
        <v>22</v>
      </c>
      <c r="E4632" s="10" t="s">
        <v>34</v>
      </c>
      <c r="F4632" s="11"/>
      <c r="G4632" s="40">
        <v>48</v>
      </c>
      <c r="H4632" s="44">
        <v>10</v>
      </c>
      <c r="I4632" s="19">
        <v>12</v>
      </c>
      <c r="J4632" s="19">
        <v>15</v>
      </c>
      <c r="K4632" s="45">
        <v>11</v>
      </c>
    </row>
    <row r="4633" spans="3:11" ht="25.2" x14ac:dyDescent="0.25">
      <c r="C4633" s="112"/>
      <c r="D4633" s="109"/>
      <c r="E4633" s="9" t="s">
        <v>35</v>
      </c>
      <c r="F4633" s="12"/>
      <c r="G4633" s="8">
        <v>365</v>
      </c>
      <c r="H4633" s="16">
        <v>55</v>
      </c>
      <c r="I4633" s="1">
        <v>86</v>
      </c>
      <c r="J4633" s="1">
        <v>139</v>
      </c>
      <c r="K4633" s="18">
        <v>85</v>
      </c>
    </row>
    <row r="4634" spans="3:11" ht="25.2" x14ac:dyDescent="0.25">
      <c r="C4634" s="112"/>
      <c r="D4634" s="109"/>
      <c r="E4634" s="9" t="s">
        <v>36</v>
      </c>
      <c r="F4634" s="12"/>
      <c r="G4634" s="8">
        <v>80</v>
      </c>
      <c r="H4634" s="16">
        <v>22</v>
      </c>
      <c r="I4634" s="1">
        <v>21</v>
      </c>
      <c r="J4634" s="1">
        <v>26</v>
      </c>
      <c r="K4634" s="18">
        <v>11</v>
      </c>
    </row>
    <row r="4635" spans="3:11" ht="25.2" x14ac:dyDescent="0.25">
      <c r="C4635" s="112"/>
      <c r="D4635" s="109"/>
      <c r="E4635" s="9" t="s">
        <v>37</v>
      </c>
      <c r="F4635" s="12"/>
      <c r="G4635" s="13">
        <v>49</v>
      </c>
      <c r="H4635" s="24">
        <v>12</v>
      </c>
      <c r="I4635" s="3">
        <v>7</v>
      </c>
      <c r="J4635" s="3">
        <v>20</v>
      </c>
      <c r="K4635" s="26">
        <v>10</v>
      </c>
    </row>
    <row r="4636" spans="3:11" x14ac:dyDescent="0.25">
      <c r="C4636" s="112"/>
      <c r="D4636" s="109"/>
      <c r="E4636" s="9" t="s">
        <v>38</v>
      </c>
      <c r="F4636" s="12"/>
      <c r="G4636" s="13">
        <v>1</v>
      </c>
      <c r="H4636" s="24">
        <v>0</v>
      </c>
      <c r="I4636" s="3">
        <v>0</v>
      </c>
      <c r="J4636" s="3">
        <v>1</v>
      </c>
      <c r="K4636" s="26">
        <v>0</v>
      </c>
    </row>
    <row r="4637" spans="3:11" ht="25.2" x14ac:dyDescent="0.25">
      <c r="C4637" s="112"/>
      <c r="D4637" s="108" t="s">
        <v>23</v>
      </c>
      <c r="E4637" s="10" t="s">
        <v>34</v>
      </c>
      <c r="F4637" s="11"/>
      <c r="G4637" s="40">
        <v>45</v>
      </c>
      <c r="H4637" s="44">
        <v>7</v>
      </c>
      <c r="I4637" s="19">
        <v>14</v>
      </c>
      <c r="J4637" s="19">
        <v>9</v>
      </c>
      <c r="K4637" s="45">
        <v>15</v>
      </c>
    </row>
    <row r="4638" spans="3:11" ht="25.2" x14ac:dyDescent="0.25">
      <c r="C4638" s="112"/>
      <c r="D4638" s="109"/>
      <c r="E4638" s="9" t="s">
        <v>35</v>
      </c>
      <c r="F4638" s="12"/>
      <c r="G4638" s="8">
        <v>258</v>
      </c>
      <c r="H4638" s="16">
        <v>57</v>
      </c>
      <c r="I4638" s="1">
        <v>59</v>
      </c>
      <c r="J4638" s="1">
        <v>98</v>
      </c>
      <c r="K4638" s="18">
        <v>44</v>
      </c>
    </row>
    <row r="4639" spans="3:11" ht="25.2" x14ac:dyDescent="0.25">
      <c r="C4639" s="112"/>
      <c r="D4639" s="109"/>
      <c r="E4639" s="9" t="s">
        <v>36</v>
      </c>
      <c r="F4639" s="12"/>
      <c r="G4639" s="8">
        <v>127</v>
      </c>
      <c r="H4639" s="16">
        <v>22</v>
      </c>
      <c r="I4639" s="1">
        <v>28</v>
      </c>
      <c r="J4639" s="1">
        <v>42</v>
      </c>
      <c r="K4639" s="18">
        <v>35</v>
      </c>
    </row>
    <row r="4640" spans="3:11" ht="25.2" x14ac:dyDescent="0.25">
      <c r="C4640" s="112"/>
      <c r="D4640" s="109"/>
      <c r="E4640" s="9" t="s">
        <v>37</v>
      </c>
      <c r="F4640" s="12"/>
      <c r="G4640" s="8">
        <v>129</v>
      </c>
      <c r="H4640" s="16">
        <v>20</v>
      </c>
      <c r="I4640" s="1">
        <v>29</v>
      </c>
      <c r="J4640" s="1">
        <v>52</v>
      </c>
      <c r="K4640" s="18">
        <v>28</v>
      </c>
    </row>
    <row r="4641" spans="3:11" x14ac:dyDescent="0.25">
      <c r="C4641" s="112"/>
      <c r="D4641" s="109"/>
      <c r="E4641" s="9" t="s">
        <v>38</v>
      </c>
      <c r="F4641" s="12"/>
      <c r="G4641" s="13">
        <v>2</v>
      </c>
      <c r="H4641" s="24">
        <v>0</v>
      </c>
      <c r="I4641" s="3">
        <v>0</v>
      </c>
      <c r="J4641" s="3">
        <v>2</v>
      </c>
      <c r="K4641" s="26">
        <v>0</v>
      </c>
    </row>
    <row r="4642" spans="3:11" ht="25.2" x14ac:dyDescent="0.25">
      <c r="C4642" s="108" t="s">
        <v>39</v>
      </c>
      <c r="D4642" s="108" t="s">
        <v>25</v>
      </c>
      <c r="E4642" s="10" t="s">
        <v>40</v>
      </c>
      <c r="F4642" s="11"/>
      <c r="G4642" s="14">
        <v>320</v>
      </c>
      <c r="H4642" s="25">
        <v>67</v>
      </c>
      <c r="I4642" s="4">
        <v>79</v>
      </c>
      <c r="J4642" s="4">
        <v>97</v>
      </c>
      <c r="K4642" s="27">
        <v>77</v>
      </c>
    </row>
    <row r="4643" spans="3:11" ht="25.2" x14ac:dyDescent="0.25">
      <c r="C4643" s="112"/>
      <c r="D4643" s="109"/>
      <c r="E4643" s="9" t="s">
        <v>41</v>
      </c>
      <c r="F4643" s="12"/>
      <c r="G4643" s="8">
        <v>604</v>
      </c>
      <c r="H4643" s="16">
        <v>110</v>
      </c>
      <c r="I4643" s="1">
        <v>142</v>
      </c>
      <c r="J4643" s="1">
        <v>227</v>
      </c>
      <c r="K4643" s="18">
        <v>125</v>
      </c>
    </row>
    <row r="4644" spans="3:11" x14ac:dyDescent="0.25">
      <c r="C4644" s="112"/>
      <c r="D4644" s="109"/>
      <c r="E4644" s="9" t="s">
        <v>42</v>
      </c>
      <c r="F4644" s="12"/>
      <c r="G4644" s="13">
        <v>20</v>
      </c>
      <c r="H4644" s="24">
        <v>2</v>
      </c>
      <c r="I4644" s="3">
        <v>2</v>
      </c>
      <c r="J4644" s="3">
        <v>12</v>
      </c>
      <c r="K4644" s="26">
        <v>4</v>
      </c>
    </row>
    <row r="4645" spans="3:11" x14ac:dyDescent="0.25">
      <c r="C4645" s="112"/>
      <c r="D4645" s="109"/>
      <c r="E4645" s="9" t="s">
        <v>43</v>
      </c>
      <c r="F4645" s="12"/>
      <c r="G4645" s="8">
        <v>162</v>
      </c>
      <c r="H4645" s="16">
        <v>38</v>
      </c>
      <c r="I4645" s="1">
        <v>30</v>
      </c>
      <c r="J4645" s="1">
        <v>61</v>
      </c>
      <c r="K4645" s="18">
        <v>33</v>
      </c>
    </row>
    <row r="4646" spans="3:11" x14ac:dyDescent="0.25">
      <c r="C4646" s="112"/>
      <c r="D4646" s="109"/>
      <c r="E4646" s="9" t="s">
        <v>44</v>
      </c>
      <c r="F4646" s="12"/>
      <c r="G4646" s="8">
        <v>50</v>
      </c>
      <c r="H4646" s="16">
        <v>9</v>
      </c>
      <c r="I4646" s="1">
        <v>10</v>
      </c>
      <c r="J4646" s="1">
        <v>22</v>
      </c>
      <c r="K4646" s="18">
        <v>9</v>
      </c>
    </row>
    <row r="4647" spans="3:11" ht="25.2" x14ac:dyDescent="0.25">
      <c r="C4647" s="112"/>
      <c r="D4647" s="109"/>
      <c r="E4647" s="9" t="s">
        <v>45</v>
      </c>
      <c r="F4647" s="12"/>
      <c r="G4647" s="8">
        <v>53</v>
      </c>
      <c r="H4647" s="16">
        <v>7</v>
      </c>
      <c r="I4647" s="1">
        <v>11</v>
      </c>
      <c r="J4647" s="1">
        <v>17</v>
      </c>
      <c r="K4647" s="18">
        <v>18</v>
      </c>
    </row>
    <row r="4648" spans="3:11" x14ac:dyDescent="0.25">
      <c r="C4648" s="112"/>
      <c r="D4648" s="109"/>
      <c r="E4648" s="9" t="s">
        <v>38</v>
      </c>
      <c r="F4648" s="12"/>
      <c r="G4648" s="13">
        <v>37</v>
      </c>
      <c r="H4648" s="24">
        <v>3</v>
      </c>
      <c r="I4648" s="3">
        <v>5</v>
      </c>
      <c r="J4648" s="3">
        <v>22</v>
      </c>
      <c r="K4648" s="26">
        <v>7</v>
      </c>
    </row>
    <row r="4649" spans="3:11" ht="25.2" x14ac:dyDescent="0.25">
      <c r="C4649" s="112"/>
      <c r="D4649" s="108" t="s">
        <v>22</v>
      </c>
      <c r="E4649" s="10" t="s">
        <v>40</v>
      </c>
      <c r="F4649" s="11"/>
      <c r="G4649" s="14">
        <v>118</v>
      </c>
      <c r="H4649" s="25">
        <v>34</v>
      </c>
      <c r="I4649" s="4">
        <v>30</v>
      </c>
      <c r="J4649" s="4">
        <v>33</v>
      </c>
      <c r="K4649" s="27">
        <v>21</v>
      </c>
    </row>
    <row r="4650" spans="3:11" ht="25.2" x14ac:dyDescent="0.25">
      <c r="C4650" s="112"/>
      <c r="D4650" s="109"/>
      <c r="E4650" s="9" t="s">
        <v>41</v>
      </c>
      <c r="F4650" s="12"/>
      <c r="G4650" s="8">
        <v>351</v>
      </c>
      <c r="H4650" s="16">
        <v>54</v>
      </c>
      <c r="I4650" s="1">
        <v>84</v>
      </c>
      <c r="J4650" s="1">
        <v>132</v>
      </c>
      <c r="K4650" s="18">
        <v>81</v>
      </c>
    </row>
    <row r="4651" spans="3:11" x14ac:dyDescent="0.25">
      <c r="C4651" s="112"/>
      <c r="D4651" s="109"/>
      <c r="E4651" s="9" t="s">
        <v>42</v>
      </c>
      <c r="F4651" s="12"/>
      <c r="G4651" s="13">
        <v>9</v>
      </c>
      <c r="H4651" s="24">
        <v>0</v>
      </c>
      <c r="I4651" s="3">
        <v>0</v>
      </c>
      <c r="J4651" s="3">
        <v>7</v>
      </c>
      <c r="K4651" s="26">
        <v>2</v>
      </c>
    </row>
    <row r="4652" spans="3:11" x14ac:dyDescent="0.25">
      <c r="C4652" s="112"/>
      <c r="D4652" s="109"/>
      <c r="E4652" s="9" t="s">
        <v>43</v>
      </c>
      <c r="F4652" s="12"/>
      <c r="G4652" s="8">
        <v>64</v>
      </c>
      <c r="H4652" s="16">
        <v>18</v>
      </c>
      <c r="I4652" s="1">
        <v>11</v>
      </c>
      <c r="J4652" s="1">
        <v>25</v>
      </c>
      <c r="K4652" s="18">
        <v>10</v>
      </c>
    </row>
    <row r="4653" spans="3:11" x14ac:dyDescent="0.25">
      <c r="C4653" s="112"/>
      <c r="D4653" s="109"/>
      <c r="E4653" s="9" t="s">
        <v>44</v>
      </c>
      <c r="F4653" s="12"/>
      <c r="G4653" s="13">
        <v>19</v>
      </c>
      <c r="H4653" s="24">
        <v>2</v>
      </c>
      <c r="I4653" s="3">
        <v>3</v>
      </c>
      <c r="J4653" s="3">
        <v>12</v>
      </c>
      <c r="K4653" s="26">
        <v>2</v>
      </c>
    </row>
    <row r="4654" spans="3:11" ht="25.2" x14ac:dyDescent="0.25">
      <c r="C4654" s="112"/>
      <c r="D4654" s="109"/>
      <c r="E4654" s="9" t="s">
        <v>45</v>
      </c>
      <c r="F4654" s="12"/>
      <c r="G4654" s="13">
        <v>30</v>
      </c>
      <c r="H4654" s="24">
        <v>4</v>
      </c>
      <c r="I4654" s="3">
        <v>6</v>
      </c>
      <c r="J4654" s="3">
        <v>12</v>
      </c>
      <c r="K4654" s="26">
        <v>8</v>
      </c>
    </row>
    <row r="4655" spans="3:11" x14ac:dyDescent="0.25">
      <c r="C4655" s="112"/>
      <c r="D4655" s="109"/>
      <c r="E4655" s="9" t="s">
        <v>38</v>
      </c>
      <c r="F4655" s="12"/>
      <c r="G4655" s="13">
        <v>23</v>
      </c>
      <c r="H4655" s="24">
        <v>2</v>
      </c>
      <c r="I4655" s="3">
        <v>4</v>
      </c>
      <c r="J4655" s="3">
        <v>11</v>
      </c>
      <c r="K4655" s="26">
        <v>6</v>
      </c>
    </row>
    <row r="4656" spans="3:11" ht="25.2" x14ac:dyDescent="0.25">
      <c r="C4656" s="112"/>
      <c r="D4656" s="108" t="s">
        <v>23</v>
      </c>
      <c r="E4656" s="10" t="s">
        <v>40</v>
      </c>
      <c r="F4656" s="11"/>
      <c r="G4656" s="14">
        <v>202</v>
      </c>
      <c r="H4656" s="25">
        <v>33</v>
      </c>
      <c r="I4656" s="4">
        <v>49</v>
      </c>
      <c r="J4656" s="4">
        <v>64</v>
      </c>
      <c r="K4656" s="27">
        <v>56</v>
      </c>
    </row>
    <row r="4657" spans="3:11" ht="25.2" x14ac:dyDescent="0.25">
      <c r="C4657" s="112"/>
      <c r="D4657" s="109"/>
      <c r="E4657" s="9" t="s">
        <v>41</v>
      </c>
      <c r="F4657" s="12"/>
      <c r="G4657" s="8">
        <v>253</v>
      </c>
      <c r="H4657" s="16">
        <v>56</v>
      </c>
      <c r="I4657" s="1">
        <v>58</v>
      </c>
      <c r="J4657" s="1">
        <v>95</v>
      </c>
      <c r="K4657" s="18">
        <v>44</v>
      </c>
    </row>
    <row r="4658" spans="3:11" x14ac:dyDescent="0.25">
      <c r="C4658" s="112"/>
      <c r="D4658" s="109"/>
      <c r="E4658" s="9" t="s">
        <v>42</v>
      </c>
      <c r="F4658" s="12"/>
      <c r="G4658" s="13">
        <v>11</v>
      </c>
      <c r="H4658" s="24">
        <v>2</v>
      </c>
      <c r="I4658" s="3">
        <v>2</v>
      </c>
      <c r="J4658" s="3">
        <v>5</v>
      </c>
      <c r="K4658" s="26">
        <v>2</v>
      </c>
    </row>
    <row r="4659" spans="3:11" x14ac:dyDescent="0.25">
      <c r="C4659" s="112"/>
      <c r="D4659" s="109"/>
      <c r="E4659" s="9" t="s">
        <v>43</v>
      </c>
      <c r="F4659" s="12"/>
      <c r="G4659" s="8">
        <v>98</v>
      </c>
      <c r="H4659" s="16">
        <v>20</v>
      </c>
      <c r="I4659" s="1">
        <v>19</v>
      </c>
      <c r="J4659" s="1">
        <v>36</v>
      </c>
      <c r="K4659" s="18">
        <v>23</v>
      </c>
    </row>
    <row r="4660" spans="3:11" x14ac:dyDescent="0.25">
      <c r="C4660" s="112"/>
      <c r="D4660" s="109"/>
      <c r="E4660" s="9" t="s">
        <v>44</v>
      </c>
      <c r="F4660" s="12"/>
      <c r="G4660" s="13">
        <v>31</v>
      </c>
      <c r="H4660" s="24">
        <v>7</v>
      </c>
      <c r="I4660" s="3">
        <v>7</v>
      </c>
      <c r="J4660" s="3">
        <v>10</v>
      </c>
      <c r="K4660" s="26">
        <v>7</v>
      </c>
    </row>
    <row r="4661" spans="3:11" ht="25.2" x14ac:dyDescent="0.25">
      <c r="C4661" s="112"/>
      <c r="D4661" s="109"/>
      <c r="E4661" s="9" t="s">
        <v>45</v>
      </c>
      <c r="F4661" s="12"/>
      <c r="G4661" s="13">
        <v>23</v>
      </c>
      <c r="H4661" s="24">
        <v>3</v>
      </c>
      <c r="I4661" s="3">
        <v>5</v>
      </c>
      <c r="J4661" s="3">
        <v>5</v>
      </c>
      <c r="K4661" s="26">
        <v>10</v>
      </c>
    </row>
    <row r="4662" spans="3:11" x14ac:dyDescent="0.25">
      <c r="C4662" s="112"/>
      <c r="D4662" s="109"/>
      <c r="E4662" s="9" t="s">
        <v>38</v>
      </c>
      <c r="F4662" s="12"/>
      <c r="G4662" s="13">
        <v>14</v>
      </c>
      <c r="H4662" s="24">
        <v>1</v>
      </c>
      <c r="I4662" s="3">
        <v>1</v>
      </c>
      <c r="J4662" s="3">
        <v>11</v>
      </c>
      <c r="K4662" s="26">
        <v>1</v>
      </c>
    </row>
    <row r="4663" spans="3:11" x14ac:dyDescent="0.25">
      <c r="C4663" s="108" t="s">
        <v>46</v>
      </c>
      <c r="D4663" s="106" t="s">
        <v>21</v>
      </c>
      <c r="E4663" s="10" t="s">
        <v>47</v>
      </c>
      <c r="F4663" s="11"/>
      <c r="G4663" s="14">
        <v>815</v>
      </c>
      <c r="H4663" s="25">
        <v>149</v>
      </c>
      <c r="I4663" s="4">
        <v>190</v>
      </c>
      <c r="J4663" s="4">
        <v>308</v>
      </c>
      <c r="K4663" s="27">
        <v>168</v>
      </c>
    </row>
    <row r="4664" spans="3:11" ht="25.2" x14ac:dyDescent="0.25">
      <c r="C4664" s="112"/>
      <c r="D4664" s="107"/>
      <c r="E4664" s="9" t="s">
        <v>48</v>
      </c>
      <c r="F4664" s="12"/>
      <c r="G4664" s="8">
        <v>86</v>
      </c>
      <c r="H4664" s="16">
        <v>11</v>
      </c>
      <c r="I4664" s="1">
        <v>25</v>
      </c>
      <c r="J4664" s="1">
        <v>29</v>
      </c>
      <c r="K4664" s="18">
        <v>21</v>
      </c>
    </row>
    <row r="4665" spans="3:11" x14ac:dyDescent="0.25">
      <c r="C4665" s="112"/>
      <c r="D4665" s="107"/>
      <c r="E4665" s="9" t="s">
        <v>49</v>
      </c>
      <c r="F4665" s="12"/>
      <c r="G4665" s="13">
        <v>46</v>
      </c>
      <c r="H4665" s="24">
        <v>4</v>
      </c>
      <c r="I4665" s="3">
        <v>5</v>
      </c>
      <c r="J4665" s="3">
        <v>19</v>
      </c>
      <c r="K4665" s="26">
        <v>18</v>
      </c>
    </row>
    <row r="4666" spans="3:11" ht="25.2" x14ac:dyDescent="0.25">
      <c r="C4666" s="112"/>
      <c r="D4666" s="107"/>
      <c r="E4666" s="9" t="s">
        <v>50</v>
      </c>
      <c r="F4666" s="12"/>
      <c r="G4666" s="8">
        <v>95</v>
      </c>
      <c r="H4666" s="16">
        <v>26</v>
      </c>
      <c r="I4666" s="1">
        <v>21</v>
      </c>
      <c r="J4666" s="1">
        <v>29</v>
      </c>
      <c r="K4666" s="18">
        <v>19</v>
      </c>
    </row>
    <row r="4667" spans="3:11" ht="25.2" x14ac:dyDescent="0.25">
      <c r="C4667" s="112"/>
      <c r="D4667" s="107"/>
      <c r="E4667" s="9" t="s">
        <v>51</v>
      </c>
      <c r="F4667" s="12"/>
      <c r="G4667" s="13">
        <v>30</v>
      </c>
      <c r="H4667" s="24">
        <v>7</v>
      </c>
      <c r="I4667" s="3">
        <v>8</v>
      </c>
      <c r="J4667" s="3">
        <v>6</v>
      </c>
      <c r="K4667" s="26">
        <v>9</v>
      </c>
    </row>
    <row r="4668" spans="3:11" x14ac:dyDescent="0.25">
      <c r="C4668" s="112"/>
      <c r="D4668" s="107"/>
      <c r="E4668" s="9" t="s">
        <v>52</v>
      </c>
      <c r="F4668" s="12"/>
      <c r="G4668" s="13">
        <v>8</v>
      </c>
      <c r="H4668" s="24">
        <v>2</v>
      </c>
      <c r="I4668" s="3">
        <v>3</v>
      </c>
      <c r="J4668" s="3">
        <v>3</v>
      </c>
      <c r="K4668" s="26">
        <v>0</v>
      </c>
    </row>
    <row r="4669" spans="3:11" x14ac:dyDescent="0.25">
      <c r="C4669" s="112"/>
      <c r="D4669" s="107"/>
      <c r="E4669" s="9" t="s">
        <v>53</v>
      </c>
      <c r="F4669" s="12"/>
      <c r="G4669" s="13">
        <v>23</v>
      </c>
      <c r="H4669" s="24">
        <v>5</v>
      </c>
      <c r="I4669" s="3">
        <v>4</v>
      </c>
      <c r="J4669" s="3">
        <v>10</v>
      </c>
      <c r="K4669" s="26">
        <v>4</v>
      </c>
    </row>
    <row r="4670" spans="3:11" x14ac:dyDescent="0.25">
      <c r="C4670" s="112"/>
      <c r="D4670" s="107"/>
      <c r="E4670" s="9" t="s">
        <v>38</v>
      </c>
      <c r="F4670" s="12"/>
      <c r="G4670" s="13">
        <v>1</v>
      </c>
      <c r="H4670" s="24">
        <v>1</v>
      </c>
      <c r="I4670" s="3">
        <v>0</v>
      </c>
      <c r="J4670" s="3">
        <v>0</v>
      </c>
      <c r="K4670" s="26">
        <v>0</v>
      </c>
    </row>
    <row r="4671" spans="3:11" x14ac:dyDescent="0.25">
      <c r="C4671" s="112"/>
      <c r="D4671" s="107"/>
      <c r="E4671" s="9" t="s">
        <v>54</v>
      </c>
      <c r="F4671" s="12"/>
      <c r="G4671" s="8">
        <v>901</v>
      </c>
      <c r="H4671" s="16">
        <v>160</v>
      </c>
      <c r="I4671" s="1">
        <v>215</v>
      </c>
      <c r="J4671" s="1">
        <v>337</v>
      </c>
      <c r="K4671" s="18">
        <v>189</v>
      </c>
    </row>
    <row r="4672" spans="3:11" x14ac:dyDescent="0.25">
      <c r="C4672" s="112"/>
      <c r="D4672" s="107"/>
      <c r="E4672" s="9" t="s">
        <v>55</v>
      </c>
      <c r="F4672" s="12"/>
      <c r="G4672" s="8">
        <v>171</v>
      </c>
      <c r="H4672" s="16">
        <v>37</v>
      </c>
      <c r="I4672" s="1">
        <v>34</v>
      </c>
      <c r="J4672" s="1">
        <v>54</v>
      </c>
      <c r="K4672" s="18">
        <v>46</v>
      </c>
    </row>
    <row r="4673" spans="2:11" x14ac:dyDescent="0.25">
      <c r="C4673" s="108" t="s">
        <v>56</v>
      </c>
      <c r="D4673" s="106" t="s">
        <v>21</v>
      </c>
      <c r="E4673" s="10" t="s">
        <v>57</v>
      </c>
      <c r="F4673" s="11"/>
      <c r="G4673" s="14">
        <v>465</v>
      </c>
      <c r="H4673" s="25">
        <v>97</v>
      </c>
      <c r="I4673" s="4">
        <v>69</v>
      </c>
      <c r="J4673" s="4">
        <v>142</v>
      </c>
      <c r="K4673" s="27">
        <v>157</v>
      </c>
    </row>
    <row r="4674" spans="2:11" x14ac:dyDescent="0.25">
      <c r="C4674" s="112"/>
      <c r="D4674" s="107"/>
      <c r="E4674" s="9" t="s">
        <v>58</v>
      </c>
      <c r="F4674" s="12"/>
      <c r="G4674" s="8">
        <v>396</v>
      </c>
      <c r="H4674" s="16">
        <v>75</v>
      </c>
      <c r="I4674" s="1">
        <v>102</v>
      </c>
      <c r="J4674" s="1">
        <v>161</v>
      </c>
      <c r="K4674" s="18">
        <v>58</v>
      </c>
    </row>
    <row r="4675" spans="2:11" x14ac:dyDescent="0.25">
      <c r="C4675" s="112"/>
      <c r="D4675" s="107"/>
      <c r="E4675" s="9" t="s">
        <v>59</v>
      </c>
      <c r="F4675" s="12"/>
      <c r="G4675" s="8">
        <v>90</v>
      </c>
      <c r="H4675" s="16">
        <v>16</v>
      </c>
      <c r="I4675" s="1">
        <v>25</v>
      </c>
      <c r="J4675" s="1">
        <v>41</v>
      </c>
      <c r="K4675" s="18">
        <v>8</v>
      </c>
    </row>
    <row r="4676" spans="2:11" x14ac:dyDescent="0.25">
      <c r="C4676" s="112"/>
      <c r="D4676" s="107"/>
      <c r="E4676" s="9" t="s">
        <v>60</v>
      </c>
      <c r="F4676" s="12"/>
      <c r="G4676" s="8">
        <v>153</v>
      </c>
      <c r="H4676" s="16">
        <v>17</v>
      </c>
      <c r="I4676" s="1">
        <v>60</v>
      </c>
      <c r="J4676" s="1">
        <v>60</v>
      </c>
      <c r="K4676" s="18">
        <v>16</v>
      </c>
    </row>
    <row r="4677" spans="2:11" x14ac:dyDescent="0.25">
      <c r="C4677" s="108" t="s">
        <v>61</v>
      </c>
      <c r="D4677" s="106" t="s">
        <v>21</v>
      </c>
      <c r="E4677" s="10" t="s">
        <v>62</v>
      </c>
      <c r="F4677" s="11"/>
      <c r="G4677" s="14">
        <v>205</v>
      </c>
      <c r="H4677" s="25">
        <v>205</v>
      </c>
      <c r="I4677" s="4">
        <v>0</v>
      </c>
      <c r="J4677" s="4">
        <v>0</v>
      </c>
      <c r="K4677" s="27">
        <v>0</v>
      </c>
    </row>
    <row r="4678" spans="2:11" x14ac:dyDescent="0.25">
      <c r="C4678" s="109"/>
      <c r="D4678" s="107"/>
      <c r="E4678" s="9" t="s">
        <v>63</v>
      </c>
      <c r="F4678" s="12"/>
      <c r="G4678" s="8">
        <v>256</v>
      </c>
      <c r="H4678" s="16">
        <v>0</v>
      </c>
      <c r="I4678" s="1">
        <v>256</v>
      </c>
      <c r="J4678" s="1">
        <v>0</v>
      </c>
      <c r="K4678" s="18">
        <v>0</v>
      </c>
    </row>
    <row r="4679" spans="2:11" x14ac:dyDescent="0.25">
      <c r="C4679" s="109"/>
      <c r="D4679" s="107"/>
      <c r="E4679" s="9" t="s">
        <v>64</v>
      </c>
      <c r="F4679" s="12"/>
      <c r="G4679" s="8">
        <v>404</v>
      </c>
      <c r="H4679" s="16">
        <v>0</v>
      </c>
      <c r="I4679" s="1">
        <v>0</v>
      </c>
      <c r="J4679" s="1">
        <v>404</v>
      </c>
      <c r="K4679" s="18">
        <v>0</v>
      </c>
    </row>
    <row r="4680" spans="2:11" x14ac:dyDescent="0.25">
      <c r="C4680" s="113"/>
      <c r="D4680" s="110"/>
      <c r="E4680" s="56" t="s">
        <v>65</v>
      </c>
      <c r="F4680" s="48"/>
      <c r="G4680" s="61">
        <v>239</v>
      </c>
      <c r="H4680" s="65">
        <v>0</v>
      </c>
      <c r="I4680" s="35">
        <v>0</v>
      </c>
      <c r="J4680" s="35">
        <v>0</v>
      </c>
      <c r="K4680" s="66">
        <v>239</v>
      </c>
    </row>
    <row r="4682" spans="2:11" x14ac:dyDescent="0.25">
      <c r="B4682" s="54" t="str">
        <f xml:space="preserve"> HYPERLINK("#'目次'!B62", "[56]")</f>
        <v>[56]</v>
      </c>
      <c r="C4682" s="42" t="s">
        <v>686</v>
      </c>
    </row>
    <row r="4683" spans="2:11" x14ac:dyDescent="0.25">
      <c r="C4683" s="42" t="s">
        <v>682</v>
      </c>
    </row>
    <row r="4685" spans="2:11" x14ac:dyDescent="0.25">
      <c r="C4685" s="42" t="s">
        <v>14</v>
      </c>
    </row>
    <row r="4686" spans="2:11" ht="37.799999999999997" x14ac:dyDescent="0.25">
      <c r="C4686" s="102"/>
      <c r="D4686" s="103"/>
      <c r="E4686" s="103"/>
      <c r="F4686" s="103"/>
      <c r="G4686" s="53" t="s">
        <v>15</v>
      </c>
      <c r="H4686" s="50" t="s">
        <v>57</v>
      </c>
      <c r="I4686" s="21" t="s">
        <v>58</v>
      </c>
      <c r="J4686" s="21" t="s">
        <v>59</v>
      </c>
      <c r="K4686" s="57" t="s">
        <v>60</v>
      </c>
    </row>
    <row r="4687" spans="2:11" x14ac:dyDescent="0.25">
      <c r="C4687" s="104"/>
      <c r="D4687" s="105"/>
      <c r="E4687" s="105"/>
      <c r="F4687" s="105"/>
      <c r="G4687" s="47"/>
      <c r="H4687" s="60"/>
      <c r="I4687" s="22"/>
      <c r="J4687" s="22"/>
      <c r="K4687" s="55"/>
    </row>
    <row r="4688" spans="2:11" x14ac:dyDescent="0.25">
      <c r="C4688" s="52"/>
      <c r="D4688" s="49"/>
      <c r="E4688" s="46" t="s">
        <v>15</v>
      </c>
      <c r="F4688" s="51"/>
      <c r="G4688" s="59">
        <v>1104</v>
      </c>
      <c r="H4688" s="31">
        <v>465</v>
      </c>
      <c r="I4688" s="31">
        <v>396</v>
      </c>
      <c r="J4688" s="31">
        <v>90</v>
      </c>
      <c r="K4688" s="67">
        <v>153</v>
      </c>
    </row>
    <row r="4689" spans="3:11" x14ac:dyDescent="0.25">
      <c r="C4689" s="111" t="s">
        <v>20</v>
      </c>
      <c r="D4689" s="106" t="s">
        <v>21</v>
      </c>
      <c r="E4689" s="10" t="s">
        <v>22</v>
      </c>
      <c r="F4689" s="11"/>
      <c r="G4689" s="14">
        <v>543</v>
      </c>
      <c r="H4689" s="25">
        <v>243</v>
      </c>
      <c r="I4689" s="4">
        <v>183</v>
      </c>
      <c r="J4689" s="4">
        <v>43</v>
      </c>
      <c r="K4689" s="27">
        <v>74</v>
      </c>
    </row>
    <row r="4690" spans="3:11" x14ac:dyDescent="0.25">
      <c r="C4690" s="112"/>
      <c r="D4690" s="107"/>
      <c r="E4690" s="9" t="s">
        <v>23</v>
      </c>
      <c r="F4690" s="12"/>
      <c r="G4690" s="8">
        <v>561</v>
      </c>
      <c r="H4690" s="16">
        <v>222</v>
      </c>
      <c r="I4690" s="1">
        <v>213</v>
      </c>
      <c r="J4690" s="1">
        <v>47</v>
      </c>
      <c r="K4690" s="18">
        <v>79</v>
      </c>
    </row>
    <row r="4691" spans="3:11" x14ac:dyDescent="0.25">
      <c r="C4691" s="108" t="s">
        <v>24</v>
      </c>
      <c r="D4691" s="108" t="s">
        <v>25</v>
      </c>
      <c r="E4691" s="10" t="s">
        <v>26</v>
      </c>
      <c r="F4691" s="11"/>
      <c r="G4691" s="14">
        <v>261</v>
      </c>
      <c r="H4691" s="25">
        <v>108</v>
      </c>
      <c r="I4691" s="4">
        <v>103</v>
      </c>
      <c r="J4691" s="4">
        <v>17</v>
      </c>
      <c r="K4691" s="27">
        <v>33</v>
      </c>
    </row>
    <row r="4692" spans="3:11" x14ac:dyDescent="0.25">
      <c r="C4692" s="112"/>
      <c r="D4692" s="109"/>
      <c r="E4692" s="9" t="s">
        <v>27</v>
      </c>
      <c r="F4692" s="12"/>
      <c r="G4692" s="8">
        <v>267</v>
      </c>
      <c r="H4692" s="16">
        <v>94</v>
      </c>
      <c r="I4692" s="1">
        <v>104</v>
      </c>
      <c r="J4692" s="1">
        <v>30</v>
      </c>
      <c r="K4692" s="18">
        <v>39</v>
      </c>
    </row>
    <row r="4693" spans="3:11" x14ac:dyDescent="0.25">
      <c r="C4693" s="112"/>
      <c r="D4693" s="109"/>
      <c r="E4693" s="9" t="s">
        <v>28</v>
      </c>
      <c r="F4693" s="12"/>
      <c r="G4693" s="8">
        <v>261</v>
      </c>
      <c r="H4693" s="16">
        <v>118</v>
      </c>
      <c r="I4693" s="1">
        <v>80</v>
      </c>
      <c r="J4693" s="1">
        <v>22</v>
      </c>
      <c r="K4693" s="18">
        <v>41</v>
      </c>
    </row>
    <row r="4694" spans="3:11" x14ac:dyDescent="0.25">
      <c r="C4694" s="112"/>
      <c r="D4694" s="109"/>
      <c r="E4694" s="9" t="s">
        <v>29</v>
      </c>
      <c r="F4694" s="12"/>
      <c r="G4694" s="8">
        <v>195</v>
      </c>
      <c r="H4694" s="16">
        <v>89</v>
      </c>
      <c r="I4694" s="1">
        <v>71</v>
      </c>
      <c r="J4694" s="1">
        <v>12</v>
      </c>
      <c r="K4694" s="18">
        <v>23</v>
      </c>
    </row>
    <row r="4695" spans="3:11" x14ac:dyDescent="0.25">
      <c r="C4695" s="112"/>
      <c r="D4695" s="109"/>
      <c r="E4695" s="9" t="s">
        <v>30</v>
      </c>
      <c r="F4695" s="12"/>
      <c r="G4695" s="8">
        <v>120</v>
      </c>
      <c r="H4695" s="16">
        <v>56</v>
      </c>
      <c r="I4695" s="1">
        <v>38</v>
      </c>
      <c r="J4695" s="1">
        <v>9</v>
      </c>
      <c r="K4695" s="18">
        <v>17</v>
      </c>
    </row>
    <row r="4696" spans="3:11" x14ac:dyDescent="0.25">
      <c r="C4696" s="112"/>
      <c r="D4696" s="109"/>
      <c r="E4696" s="9" t="s">
        <v>31</v>
      </c>
      <c r="F4696" s="12"/>
      <c r="G4696" s="8">
        <v>843</v>
      </c>
      <c r="H4696" s="16">
        <v>357</v>
      </c>
      <c r="I4696" s="1">
        <v>293</v>
      </c>
      <c r="J4696" s="1">
        <v>73</v>
      </c>
      <c r="K4696" s="18">
        <v>120</v>
      </c>
    </row>
    <row r="4697" spans="3:11" x14ac:dyDescent="0.25">
      <c r="C4697" s="112"/>
      <c r="D4697" s="109"/>
      <c r="E4697" s="9" t="s">
        <v>32</v>
      </c>
      <c r="F4697" s="12"/>
      <c r="G4697" s="8">
        <v>315</v>
      </c>
      <c r="H4697" s="16">
        <v>145</v>
      </c>
      <c r="I4697" s="1">
        <v>109</v>
      </c>
      <c r="J4697" s="1">
        <v>21</v>
      </c>
      <c r="K4697" s="18">
        <v>40</v>
      </c>
    </row>
    <row r="4698" spans="3:11" x14ac:dyDescent="0.25">
      <c r="C4698" s="112"/>
      <c r="D4698" s="108" t="s">
        <v>22</v>
      </c>
      <c r="E4698" s="10" t="s">
        <v>26</v>
      </c>
      <c r="F4698" s="11"/>
      <c r="G4698" s="14">
        <v>120</v>
      </c>
      <c r="H4698" s="25">
        <v>60</v>
      </c>
      <c r="I4698" s="4">
        <v>43</v>
      </c>
      <c r="J4698" s="4">
        <v>8</v>
      </c>
      <c r="K4698" s="27">
        <v>9</v>
      </c>
    </row>
    <row r="4699" spans="3:11" x14ac:dyDescent="0.25">
      <c r="C4699" s="112"/>
      <c r="D4699" s="109"/>
      <c r="E4699" s="9" t="s">
        <v>27</v>
      </c>
      <c r="F4699" s="12"/>
      <c r="G4699" s="8">
        <v>159</v>
      </c>
      <c r="H4699" s="16">
        <v>61</v>
      </c>
      <c r="I4699" s="1">
        <v>58</v>
      </c>
      <c r="J4699" s="1">
        <v>18</v>
      </c>
      <c r="K4699" s="18">
        <v>22</v>
      </c>
    </row>
    <row r="4700" spans="3:11" x14ac:dyDescent="0.25">
      <c r="C4700" s="112"/>
      <c r="D4700" s="109"/>
      <c r="E4700" s="9" t="s">
        <v>28</v>
      </c>
      <c r="F4700" s="12"/>
      <c r="G4700" s="8">
        <v>113</v>
      </c>
      <c r="H4700" s="16">
        <v>52</v>
      </c>
      <c r="I4700" s="1">
        <v>30</v>
      </c>
      <c r="J4700" s="1">
        <v>10</v>
      </c>
      <c r="K4700" s="18">
        <v>21</v>
      </c>
    </row>
    <row r="4701" spans="3:11" x14ac:dyDescent="0.25">
      <c r="C4701" s="112"/>
      <c r="D4701" s="109"/>
      <c r="E4701" s="9" t="s">
        <v>29</v>
      </c>
      <c r="F4701" s="12"/>
      <c r="G4701" s="8">
        <v>94</v>
      </c>
      <c r="H4701" s="16">
        <v>44</v>
      </c>
      <c r="I4701" s="1">
        <v>32</v>
      </c>
      <c r="J4701" s="1">
        <v>4</v>
      </c>
      <c r="K4701" s="18">
        <v>14</v>
      </c>
    </row>
    <row r="4702" spans="3:11" x14ac:dyDescent="0.25">
      <c r="C4702" s="112"/>
      <c r="D4702" s="109"/>
      <c r="E4702" s="9" t="s">
        <v>30</v>
      </c>
      <c r="F4702" s="12"/>
      <c r="G4702" s="8">
        <v>57</v>
      </c>
      <c r="H4702" s="16">
        <v>26</v>
      </c>
      <c r="I4702" s="1">
        <v>20</v>
      </c>
      <c r="J4702" s="1">
        <v>3</v>
      </c>
      <c r="K4702" s="18">
        <v>8</v>
      </c>
    </row>
    <row r="4703" spans="3:11" x14ac:dyDescent="0.25">
      <c r="C4703" s="112"/>
      <c r="D4703" s="109"/>
      <c r="E4703" s="9" t="s">
        <v>31</v>
      </c>
      <c r="F4703" s="12"/>
      <c r="G4703" s="8">
        <v>423</v>
      </c>
      <c r="H4703" s="16">
        <v>183</v>
      </c>
      <c r="I4703" s="1">
        <v>140</v>
      </c>
      <c r="J4703" s="1">
        <v>35</v>
      </c>
      <c r="K4703" s="18">
        <v>65</v>
      </c>
    </row>
    <row r="4704" spans="3:11" x14ac:dyDescent="0.25">
      <c r="C4704" s="112"/>
      <c r="D4704" s="109"/>
      <c r="E4704" s="9" t="s">
        <v>32</v>
      </c>
      <c r="F4704" s="12"/>
      <c r="G4704" s="8">
        <v>151</v>
      </c>
      <c r="H4704" s="16">
        <v>70</v>
      </c>
      <c r="I4704" s="1">
        <v>52</v>
      </c>
      <c r="J4704" s="1">
        <v>7</v>
      </c>
      <c r="K4704" s="18">
        <v>22</v>
      </c>
    </row>
    <row r="4705" spans="3:11" x14ac:dyDescent="0.25">
      <c r="C4705" s="112"/>
      <c r="D4705" s="108" t="s">
        <v>23</v>
      </c>
      <c r="E4705" s="10" t="s">
        <v>26</v>
      </c>
      <c r="F4705" s="11"/>
      <c r="G4705" s="14">
        <v>141</v>
      </c>
      <c r="H4705" s="25">
        <v>48</v>
      </c>
      <c r="I4705" s="4">
        <v>60</v>
      </c>
      <c r="J4705" s="4">
        <v>9</v>
      </c>
      <c r="K4705" s="27">
        <v>24</v>
      </c>
    </row>
    <row r="4706" spans="3:11" x14ac:dyDescent="0.25">
      <c r="C4706" s="112"/>
      <c r="D4706" s="109"/>
      <c r="E4706" s="9" t="s">
        <v>27</v>
      </c>
      <c r="F4706" s="12"/>
      <c r="G4706" s="8">
        <v>108</v>
      </c>
      <c r="H4706" s="16">
        <v>33</v>
      </c>
      <c r="I4706" s="1">
        <v>46</v>
      </c>
      <c r="J4706" s="1">
        <v>12</v>
      </c>
      <c r="K4706" s="18">
        <v>17</v>
      </c>
    </row>
    <row r="4707" spans="3:11" x14ac:dyDescent="0.25">
      <c r="C4707" s="112"/>
      <c r="D4707" s="109"/>
      <c r="E4707" s="9" t="s">
        <v>28</v>
      </c>
      <c r="F4707" s="12"/>
      <c r="G4707" s="8">
        <v>148</v>
      </c>
      <c r="H4707" s="16">
        <v>66</v>
      </c>
      <c r="I4707" s="1">
        <v>50</v>
      </c>
      <c r="J4707" s="1">
        <v>12</v>
      </c>
      <c r="K4707" s="18">
        <v>20</v>
      </c>
    </row>
    <row r="4708" spans="3:11" x14ac:dyDescent="0.25">
      <c r="C4708" s="112"/>
      <c r="D4708" s="109"/>
      <c r="E4708" s="9" t="s">
        <v>29</v>
      </c>
      <c r="F4708" s="12"/>
      <c r="G4708" s="8">
        <v>101</v>
      </c>
      <c r="H4708" s="16">
        <v>45</v>
      </c>
      <c r="I4708" s="1">
        <v>39</v>
      </c>
      <c r="J4708" s="1">
        <v>8</v>
      </c>
      <c r="K4708" s="18">
        <v>9</v>
      </c>
    </row>
    <row r="4709" spans="3:11" x14ac:dyDescent="0.25">
      <c r="C4709" s="112"/>
      <c r="D4709" s="109"/>
      <c r="E4709" s="9" t="s">
        <v>30</v>
      </c>
      <c r="F4709" s="12"/>
      <c r="G4709" s="8">
        <v>63</v>
      </c>
      <c r="H4709" s="16">
        <v>30</v>
      </c>
      <c r="I4709" s="1">
        <v>18</v>
      </c>
      <c r="J4709" s="1">
        <v>6</v>
      </c>
      <c r="K4709" s="18">
        <v>9</v>
      </c>
    </row>
    <row r="4710" spans="3:11" x14ac:dyDescent="0.25">
      <c r="C4710" s="112"/>
      <c r="D4710" s="109"/>
      <c r="E4710" s="9" t="s">
        <v>31</v>
      </c>
      <c r="F4710" s="12"/>
      <c r="G4710" s="8">
        <v>420</v>
      </c>
      <c r="H4710" s="16">
        <v>174</v>
      </c>
      <c r="I4710" s="1">
        <v>153</v>
      </c>
      <c r="J4710" s="1">
        <v>38</v>
      </c>
      <c r="K4710" s="18">
        <v>55</v>
      </c>
    </row>
    <row r="4711" spans="3:11" x14ac:dyDescent="0.25">
      <c r="C4711" s="112"/>
      <c r="D4711" s="109"/>
      <c r="E4711" s="9" t="s">
        <v>32</v>
      </c>
      <c r="F4711" s="12"/>
      <c r="G4711" s="8">
        <v>164</v>
      </c>
      <c r="H4711" s="16">
        <v>75</v>
      </c>
      <c r="I4711" s="1">
        <v>57</v>
      </c>
      <c r="J4711" s="1">
        <v>14</v>
      </c>
      <c r="K4711" s="18">
        <v>18</v>
      </c>
    </row>
    <row r="4712" spans="3:11" ht="25.2" x14ac:dyDescent="0.25">
      <c r="C4712" s="108" t="s">
        <v>33</v>
      </c>
      <c r="D4712" s="108" t="s">
        <v>25</v>
      </c>
      <c r="E4712" s="10" t="s">
        <v>34</v>
      </c>
      <c r="F4712" s="11"/>
      <c r="G4712" s="14">
        <v>93</v>
      </c>
      <c r="H4712" s="25">
        <v>48</v>
      </c>
      <c r="I4712" s="4">
        <v>33</v>
      </c>
      <c r="J4712" s="4">
        <v>3</v>
      </c>
      <c r="K4712" s="27">
        <v>9</v>
      </c>
    </row>
    <row r="4713" spans="3:11" ht="25.2" x14ac:dyDescent="0.25">
      <c r="C4713" s="112"/>
      <c r="D4713" s="109"/>
      <c r="E4713" s="9" t="s">
        <v>35</v>
      </c>
      <c r="F4713" s="12"/>
      <c r="G4713" s="8">
        <v>623</v>
      </c>
      <c r="H4713" s="16">
        <v>245</v>
      </c>
      <c r="I4713" s="1">
        <v>227</v>
      </c>
      <c r="J4713" s="1">
        <v>49</v>
      </c>
      <c r="K4713" s="18">
        <v>102</v>
      </c>
    </row>
    <row r="4714" spans="3:11" ht="25.2" x14ac:dyDescent="0.25">
      <c r="C4714" s="112"/>
      <c r="D4714" s="109"/>
      <c r="E4714" s="9" t="s">
        <v>36</v>
      </c>
      <c r="F4714" s="12"/>
      <c r="G4714" s="8">
        <v>207</v>
      </c>
      <c r="H4714" s="16">
        <v>91</v>
      </c>
      <c r="I4714" s="1">
        <v>73</v>
      </c>
      <c r="J4714" s="1">
        <v>24</v>
      </c>
      <c r="K4714" s="18">
        <v>19</v>
      </c>
    </row>
    <row r="4715" spans="3:11" ht="25.2" x14ac:dyDescent="0.25">
      <c r="C4715" s="112"/>
      <c r="D4715" s="109"/>
      <c r="E4715" s="9" t="s">
        <v>37</v>
      </c>
      <c r="F4715" s="12"/>
      <c r="G4715" s="8">
        <v>178</v>
      </c>
      <c r="H4715" s="16">
        <v>80</v>
      </c>
      <c r="I4715" s="1">
        <v>61</v>
      </c>
      <c r="J4715" s="1">
        <v>14</v>
      </c>
      <c r="K4715" s="18">
        <v>23</v>
      </c>
    </row>
    <row r="4716" spans="3:11" x14ac:dyDescent="0.25">
      <c r="C4716" s="112"/>
      <c r="D4716" s="109"/>
      <c r="E4716" s="9" t="s">
        <v>38</v>
      </c>
      <c r="F4716" s="12"/>
      <c r="G4716" s="13">
        <v>3</v>
      </c>
      <c r="H4716" s="24">
        <v>1</v>
      </c>
      <c r="I4716" s="3">
        <v>2</v>
      </c>
      <c r="J4716" s="3">
        <v>0</v>
      </c>
      <c r="K4716" s="26">
        <v>0</v>
      </c>
    </row>
    <row r="4717" spans="3:11" ht="25.2" x14ac:dyDescent="0.25">
      <c r="C4717" s="112"/>
      <c r="D4717" s="108" t="s">
        <v>22</v>
      </c>
      <c r="E4717" s="10" t="s">
        <v>34</v>
      </c>
      <c r="F4717" s="11"/>
      <c r="G4717" s="40">
        <v>48</v>
      </c>
      <c r="H4717" s="44">
        <v>25</v>
      </c>
      <c r="I4717" s="19">
        <v>17</v>
      </c>
      <c r="J4717" s="19">
        <v>1</v>
      </c>
      <c r="K4717" s="45">
        <v>5</v>
      </c>
    </row>
    <row r="4718" spans="3:11" ht="25.2" x14ac:dyDescent="0.25">
      <c r="C4718" s="112"/>
      <c r="D4718" s="109"/>
      <c r="E4718" s="9" t="s">
        <v>35</v>
      </c>
      <c r="F4718" s="12"/>
      <c r="G4718" s="8">
        <v>365</v>
      </c>
      <c r="H4718" s="16">
        <v>159</v>
      </c>
      <c r="I4718" s="1">
        <v>125</v>
      </c>
      <c r="J4718" s="1">
        <v>28</v>
      </c>
      <c r="K4718" s="18">
        <v>53</v>
      </c>
    </row>
    <row r="4719" spans="3:11" ht="25.2" x14ac:dyDescent="0.25">
      <c r="C4719" s="112"/>
      <c r="D4719" s="109"/>
      <c r="E4719" s="9" t="s">
        <v>36</v>
      </c>
      <c r="F4719" s="12"/>
      <c r="G4719" s="8">
        <v>80</v>
      </c>
      <c r="H4719" s="16">
        <v>34</v>
      </c>
      <c r="I4719" s="1">
        <v>27</v>
      </c>
      <c r="J4719" s="1">
        <v>10</v>
      </c>
      <c r="K4719" s="18">
        <v>9</v>
      </c>
    </row>
    <row r="4720" spans="3:11" ht="25.2" x14ac:dyDescent="0.25">
      <c r="C4720" s="112"/>
      <c r="D4720" s="109"/>
      <c r="E4720" s="9" t="s">
        <v>37</v>
      </c>
      <c r="F4720" s="12"/>
      <c r="G4720" s="13">
        <v>49</v>
      </c>
      <c r="H4720" s="24">
        <v>24</v>
      </c>
      <c r="I4720" s="3">
        <v>14</v>
      </c>
      <c r="J4720" s="3">
        <v>4</v>
      </c>
      <c r="K4720" s="26">
        <v>7</v>
      </c>
    </row>
    <row r="4721" spans="3:11" x14ac:dyDescent="0.25">
      <c r="C4721" s="112"/>
      <c r="D4721" s="109"/>
      <c r="E4721" s="9" t="s">
        <v>38</v>
      </c>
      <c r="F4721" s="12"/>
      <c r="G4721" s="13">
        <v>1</v>
      </c>
      <c r="H4721" s="24">
        <v>1</v>
      </c>
      <c r="I4721" s="3">
        <v>0</v>
      </c>
      <c r="J4721" s="3">
        <v>0</v>
      </c>
      <c r="K4721" s="26">
        <v>0</v>
      </c>
    </row>
    <row r="4722" spans="3:11" ht="25.2" x14ac:dyDescent="0.25">
      <c r="C4722" s="112"/>
      <c r="D4722" s="108" t="s">
        <v>23</v>
      </c>
      <c r="E4722" s="10" t="s">
        <v>34</v>
      </c>
      <c r="F4722" s="11"/>
      <c r="G4722" s="40">
        <v>45</v>
      </c>
      <c r="H4722" s="44">
        <v>23</v>
      </c>
      <c r="I4722" s="19">
        <v>16</v>
      </c>
      <c r="J4722" s="19">
        <v>2</v>
      </c>
      <c r="K4722" s="45">
        <v>4</v>
      </c>
    </row>
    <row r="4723" spans="3:11" ht="25.2" x14ac:dyDescent="0.25">
      <c r="C4723" s="112"/>
      <c r="D4723" s="109"/>
      <c r="E4723" s="9" t="s">
        <v>35</v>
      </c>
      <c r="F4723" s="12"/>
      <c r="G4723" s="8">
        <v>258</v>
      </c>
      <c r="H4723" s="16">
        <v>86</v>
      </c>
      <c r="I4723" s="1">
        <v>102</v>
      </c>
      <c r="J4723" s="1">
        <v>21</v>
      </c>
      <c r="K4723" s="18">
        <v>49</v>
      </c>
    </row>
    <row r="4724" spans="3:11" ht="25.2" x14ac:dyDescent="0.25">
      <c r="C4724" s="112"/>
      <c r="D4724" s="109"/>
      <c r="E4724" s="9" t="s">
        <v>36</v>
      </c>
      <c r="F4724" s="12"/>
      <c r="G4724" s="8">
        <v>127</v>
      </c>
      <c r="H4724" s="16">
        <v>57</v>
      </c>
      <c r="I4724" s="1">
        <v>46</v>
      </c>
      <c r="J4724" s="1">
        <v>14</v>
      </c>
      <c r="K4724" s="18">
        <v>10</v>
      </c>
    </row>
    <row r="4725" spans="3:11" ht="25.2" x14ac:dyDescent="0.25">
      <c r="C4725" s="112"/>
      <c r="D4725" s="109"/>
      <c r="E4725" s="9" t="s">
        <v>37</v>
      </c>
      <c r="F4725" s="12"/>
      <c r="G4725" s="8">
        <v>129</v>
      </c>
      <c r="H4725" s="16">
        <v>56</v>
      </c>
      <c r="I4725" s="1">
        <v>47</v>
      </c>
      <c r="J4725" s="1">
        <v>10</v>
      </c>
      <c r="K4725" s="18">
        <v>16</v>
      </c>
    </row>
    <row r="4726" spans="3:11" x14ac:dyDescent="0.25">
      <c r="C4726" s="112"/>
      <c r="D4726" s="109"/>
      <c r="E4726" s="9" t="s">
        <v>38</v>
      </c>
      <c r="F4726" s="12"/>
      <c r="G4726" s="13">
        <v>2</v>
      </c>
      <c r="H4726" s="24">
        <v>0</v>
      </c>
      <c r="I4726" s="3">
        <v>2</v>
      </c>
      <c r="J4726" s="3">
        <v>0</v>
      </c>
      <c r="K4726" s="26">
        <v>0</v>
      </c>
    </row>
    <row r="4727" spans="3:11" ht="25.2" x14ac:dyDescent="0.25">
      <c r="C4727" s="108" t="s">
        <v>39</v>
      </c>
      <c r="D4727" s="108" t="s">
        <v>25</v>
      </c>
      <c r="E4727" s="10" t="s">
        <v>40</v>
      </c>
      <c r="F4727" s="11"/>
      <c r="G4727" s="14">
        <v>320</v>
      </c>
      <c r="H4727" s="25">
        <v>145</v>
      </c>
      <c r="I4727" s="4">
        <v>111</v>
      </c>
      <c r="J4727" s="4">
        <v>27</v>
      </c>
      <c r="K4727" s="27">
        <v>37</v>
      </c>
    </row>
    <row r="4728" spans="3:11" ht="25.2" x14ac:dyDescent="0.25">
      <c r="C4728" s="112"/>
      <c r="D4728" s="109"/>
      <c r="E4728" s="9" t="s">
        <v>41</v>
      </c>
      <c r="F4728" s="12"/>
      <c r="G4728" s="8">
        <v>604</v>
      </c>
      <c r="H4728" s="16">
        <v>228</v>
      </c>
      <c r="I4728" s="1">
        <v>226</v>
      </c>
      <c r="J4728" s="1">
        <v>50</v>
      </c>
      <c r="K4728" s="18">
        <v>100</v>
      </c>
    </row>
    <row r="4729" spans="3:11" x14ac:dyDescent="0.25">
      <c r="C4729" s="112"/>
      <c r="D4729" s="109"/>
      <c r="E4729" s="9" t="s">
        <v>42</v>
      </c>
      <c r="F4729" s="12"/>
      <c r="G4729" s="13">
        <v>20</v>
      </c>
      <c r="H4729" s="24">
        <v>10</v>
      </c>
      <c r="I4729" s="3">
        <v>8</v>
      </c>
      <c r="J4729" s="3">
        <v>1</v>
      </c>
      <c r="K4729" s="26">
        <v>1</v>
      </c>
    </row>
    <row r="4730" spans="3:11" x14ac:dyDescent="0.25">
      <c r="C4730" s="112"/>
      <c r="D4730" s="109"/>
      <c r="E4730" s="9" t="s">
        <v>43</v>
      </c>
      <c r="F4730" s="12"/>
      <c r="G4730" s="8">
        <v>162</v>
      </c>
      <c r="H4730" s="16">
        <v>82</v>
      </c>
      <c r="I4730" s="1">
        <v>59</v>
      </c>
      <c r="J4730" s="1">
        <v>6</v>
      </c>
      <c r="K4730" s="18">
        <v>15</v>
      </c>
    </row>
    <row r="4731" spans="3:11" x14ac:dyDescent="0.25">
      <c r="C4731" s="112"/>
      <c r="D4731" s="109"/>
      <c r="E4731" s="9" t="s">
        <v>44</v>
      </c>
      <c r="F4731" s="12"/>
      <c r="G4731" s="8">
        <v>50</v>
      </c>
      <c r="H4731" s="16">
        <v>23</v>
      </c>
      <c r="I4731" s="1">
        <v>16</v>
      </c>
      <c r="J4731" s="1">
        <v>7</v>
      </c>
      <c r="K4731" s="18">
        <v>4</v>
      </c>
    </row>
    <row r="4732" spans="3:11" ht="25.2" x14ac:dyDescent="0.25">
      <c r="C4732" s="112"/>
      <c r="D4732" s="109"/>
      <c r="E4732" s="9" t="s">
        <v>45</v>
      </c>
      <c r="F4732" s="12"/>
      <c r="G4732" s="8">
        <v>53</v>
      </c>
      <c r="H4732" s="16">
        <v>26</v>
      </c>
      <c r="I4732" s="1">
        <v>18</v>
      </c>
      <c r="J4732" s="1">
        <v>2</v>
      </c>
      <c r="K4732" s="18">
        <v>7</v>
      </c>
    </row>
    <row r="4733" spans="3:11" x14ac:dyDescent="0.25">
      <c r="C4733" s="112"/>
      <c r="D4733" s="109"/>
      <c r="E4733" s="9" t="s">
        <v>38</v>
      </c>
      <c r="F4733" s="12"/>
      <c r="G4733" s="13">
        <v>37</v>
      </c>
      <c r="H4733" s="24">
        <v>23</v>
      </c>
      <c r="I4733" s="3">
        <v>9</v>
      </c>
      <c r="J4733" s="3">
        <v>1</v>
      </c>
      <c r="K4733" s="26">
        <v>4</v>
      </c>
    </row>
    <row r="4734" spans="3:11" ht="25.2" x14ac:dyDescent="0.25">
      <c r="C4734" s="112"/>
      <c r="D4734" s="108" t="s">
        <v>22</v>
      </c>
      <c r="E4734" s="10" t="s">
        <v>40</v>
      </c>
      <c r="F4734" s="11"/>
      <c r="G4734" s="14">
        <v>118</v>
      </c>
      <c r="H4734" s="25">
        <v>57</v>
      </c>
      <c r="I4734" s="4">
        <v>37</v>
      </c>
      <c r="J4734" s="4">
        <v>8</v>
      </c>
      <c r="K4734" s="27">
        <v>16</v>
      </c>
    </row>
    <row r="4735" spans="3:11" ht="25.2" x14ac:dyDescent="0.25">
      <c r="C4735" s="112"/>
      <c r="D4735" s="109"/>
      <c r="E4735" s="9" t="s">
        <v>41</v>
      </c>
      <c r="F4735" s="12"/>
      <c r="G4735" s="8">
        <v>351</v>
      </c>
      <c r="H4735" s="16">
        <v>148</v>
      </c>
      <c r="I4735" s="1">
        <v>122</v>
      </c>
      <c r="J4735" s="1">
        <v>29</v>
      </c>
      <c r="K4735" s="18">
        <v>52</v>
      </c>
    </row>
    <row r="4736" spans="3:11" x14ac:dyDescent="0.25">
      <c r="C4736" s="112"/>
      <c r="D4736" s="109"/>
      <c r="E4736" s="9" t="s">
        <v>42</v>
      </c>
      <c r="F4736" s="12"/>
      <c r="G4736" s="13">
        <v>9</v>
      </c>
      <c r="H4736" s="24">
        <v>4</v>
      </c>
      <c r="I4736" s="3">
        <v>5</v>
      </c>
      <c r="J4736" s="3">
        <v>0</v>
      </c>
      <c r="K4736" s="26">
        <v>0</v>
      </c>
    </row>
    <row r="4737" spans="3:11" x14ac:dyDescent="0.25">
      <c r="C4737" s="112"/>
      <c r="D4737" s="109"/>
      <c r="E4737" s="9" t="s">
        <v>43</v>
      </c>
      <c r="F4737" s="12"/>
      <c r="G4737" s="8">
        <v>64</v>
      </c>
      <c r="H4737" s="16">
        <v>36</v>
      </c>
      <c r="I4737" s="1">
        <v>18</v>
      </c>
      <c r="J4737" s="1">
        <v>4</v>
      </c>
      <c r="K4737" s="18">
        <v>6</v>
      </c>
    </row>
    <row r="4738" spans="3:11" x14ac:dyDescent="0.25">
      <c r="C4738" s="112"/>
      <c r="D4738" s="109"/>
      <c r="E4738" s="9" t="s">
        <v>44</v>
      </c>
      <c r="F4738" s="12"/>
      <c r="G4738" s="13">
        <v>19</v>
      </c>
      <c r="H4738" s="24">
        <v>9</v>
      </c>
      <c r="I4738" s="3">
        <v>4</v>
      </c>
      <c r="J4738" s="3">
        <v>2</v>
      </c>
      <c r="K4738" s="26">
        <v>4</v>
      </c>
    </row>
    <row r="4739" spans="3:11" ht="25.2" x14ac:dyDescent="0.25">
      <c r="C4739" s="112"/>
      <c r="D4739" s="109"/>
      <c r="E4739" s="9" t="s">
        <v>45</v>
      </c>
      <c r="F4739" s="12"/>
      <c r="G4739" s="13">
        <v>30</v>
      </c>
      <c r="H4739" s="24">
        <v>13</v>
      </c>
      <c r="I4739" s="3">
        <v>13</v>
      </c>
      <c r="J4739" s="3">
        <v>1</v>
      </c>
      <c r="K4739" s="26">
        <v>3</v>
      </c>
    </row>
    <row r="4740" spans="3:11" x14ac:dyDescent="0.25">
      <c r="C4740" s="112"/>
      <c r="D4740" s="109"/>
      <c r="E4740" s="9" t="s">
        <v>38</v>
      </c>
      <c r="F4740" s="12"/>
      <c r="G4740" s="13">
        <v>23</v>
      </c>
      <c r="H4740" s="24">
        <v>17</v>
      </c>
      <c r="I4740" s="3">
        <v>4</v>
      </c>
      <c r="J4740" s="3">
        <v>1</v>
      </c>
      <c r="K4740" s="26">
        <v>1</v>
      </c>
    </row>
    <row r="4741" spans="3:11" ht="25.2" x14ac:dyDescent="0.25">
      <c r="C4741" s="112"/>
      <c r="D4741" s="108" t="s">
        <v>23</v>
      </c>
      <c r="E4741" s="10" t="s">
        <v>40</v>
      </c>
      <c r="F4741" s="11"/>
      <c r="G4741" s="14">
        <v>202</v>
      </c>
      <c r="H4741" s="25">
        <v>88</v>
      </c>
      <c r="I4741" s="4">
        <v>74</v>
      </c>
      <c r="J4741" s="4">
        <v>19</v>
      </c>
      <c r="K4741" s="27">
        <v>21</v>
      </c>
    </row>
    <row r="4742" spans="3:11" ht="25.2" x14ac:dyDescent="0.25">
      <c r="C4742" s="112"/>
      <c r="D4742" s="109"/>
      <c r="E4742" s="9" t="s">
        <v>41</v>
      </c>
      <c r="F4742" s="12"/>
      <c r="G4742" s="8">
        <v>253</v>
      </c>
      <c r="H4742" s="16">
        <v>80</v>
      </c>
      <c r="I4742" s="1">
        <v>104</v>
      </c>
      <c r="J4742" s="1">
        <v>21</v>
      </c>
      <c r="K4742" s="18">
        <v>48</v>
      </c>
    </row>
    <row r="4743" spans="3:11" x14ac:dyDescent="0.25">
      <c r="C4743" s="112"/>
      <c r="D4743" s="109"/>
      <c r="E4743" s="9" t="s">
        <v>42</v>
      </c>
      <c r="F4743" s="12"/>
      <c r="G4743" s="13">
        <v>11</v>
      </c>
      <c r="H4743" s="24">
        <v>6</v>
      </c>
      <c r="I4743" s="3">
        <v>3</v>
      </c>
      <c r="J4743" s="3">
        <v>1</v>
      </c>
      <c r="K4743" s="26">
        <v>1</v>
      </c>
    </row>
    <row r="4744" spans="3:11" x14ac:dyDescent="0.25">
      <c r="C4744" s="112"/>
      <c r="D4744" s="109"/>
      <c r="E4744" s="9" t="s">
        <v>43</v>
      </c>
      <c r="F4744" s="12"/>
      <c r="G4744" s="8">
        <v>98</v>
      </c>
      <c r="H4744" s="16">
        <v>46</v>
      </c>
      <c r="I4744" s="1">
        <v>41</v>
      </c>
      <c r="J4744" s="1">
        <v>2</v>
      </c>
      <c r="K4744" s="18">
        <v>9</v>
      </c>
    </row>
    <row r="4745" spans="3:11" x14ac:dyDescent="0.25">
      <c r="C4745" s="112"/>
      <c r="D4745" s="109"/>
      <c r="E4745" s="9" t="s">
        <v>44</v>
      </c>
      <c r="F4745" s="12"/>
      <c r="G4745" s="13">
        <v>31</v>
      </c>
      <c r="H4745" s="24">
        <v>14</v>
      </c>
      <c r="I4745" s="3">
        <v>12</v>
      </c>
      <c r="J4745" s="3">
        <v>5</v>
      </c>
      <c r="K4745" s="26">
        <v>0</v>
      </c>
    </row>
    <row r="4746" spans="3:11" ht="25.2" x14ac:dyDescent="0.25">
      <c r="C4746" s="112"/>
      <c r="D4746" s="109"/>
      <c r="E4746" s="9" t="s">
        <v>45</v>
      </c>
      <c r="F4746" s="12"/>
      <c r="G4746" s="13">
        <v>23</v>
      </c>
      <c r="H4746" s="24">
        <v>13</v>
      </c>
      <c r="I4746" s="3">
        <v>5</v>
      </c>
      <c r="J4746" s="3">
        <v>1</v>
      </c>
      <c r="K4746" s="26">
        <v>4</v>
      </c>
    </row>
    <row r="4747" spans="3:11" x14ac:dyDescent="0.25">
      <c r="C4747" s="112"/>
      <c r="D4747" s="109"/>
      <c r="E4747" s="9" t="s">
        <v>38</v>
      </c>
      <c r="F4747" s="12"/>
      <c r="G4747" s="13">
        <v>14</v>
      </c>
      <c r="H4747" s="24">
        <v>6</v>
      </c>
      <c r="I4747" s="3">
        <v>5</v>
      </c>
      <c r="J4747" s="3">
        <v>0</v>
      </c>
      <c r="K4747" s="26">
        <v>3</v>
      </c>
    </row>
    <row r="4748" spans="3:11" x14ac:dyDescent="0.25">
      <c r="C4748" s="108" t="s">
        <v>46</v>
      </c>
      <c r="D4748" s="106" t="s">
        <v>21</v>
      </c>
      <c r="E4748" s="10" t="s">
        <v>47</v>
      </c>
      <c r="F4748" s="11"/>
      <c r="G4748" s="14">
        <v>815</v>
      </c>
      <c r="H4748" s="25">
        <v>299</v>
      </c>
      <c r="I4748" s="4">
        <v>312</v>
      </c>
      <c r="J4748" s="4">
        <v>69</v>
      </c>
      <c r="K4748" s="27">
        <v>135</v>
      </c>
    </row>
    <row r="4749" spans="3:11" ht="25.2" x14ac:dyDescent="0.25">
      <c r="C4749" s="112"/>
      <c r="D4749" s="107"/>
      <c r="E4749" s="9" t="s">
        <v>48</v>
      </c>
      <c r="F4749" s="12"/>
      <c r="G4749" s="8">
        <v>86</v>
      </c>
      <c r="H4749" s="16">
        <v>47</v>
      </c>
      <c r="I4749" s="1">
        <v>26</v>
      </c>
      <c r="J4749" s="1">
        <v>7</v>
      </c>
      <c r="K4749" s="18">
        <v>6</v>
      </c>
    </row>
    <row r="4750" spans="3:11" x14ac:dyDescent="0.25">
      <c r="C4750" s="112"/>
      <c r="D4750" s="107"/>
      <c r="E4750" s="9" t="s">
        <v>49</v>
      </c>
      <c r="F4750" s="12"/>
      <c r="G4750" s="13">
        <v>46</v>
      </c>
      <c r="H4750" s="24">
        <v>26</v>
      </c>
      <c r="I4750" s="3">
        <v>18</v>
      </c>
      <c r="J4750" s="3">
        <v>0</v>
      </c>
      <c r="K4750" s="26">
        <v>2</v>
      </c>
    </row>
    <row r="4751" spans="3:11" ht="25.2" x14ac:dyDescent="0.25">
      <c r="C4751" s="112"/>
      <c r="D4751" s="107"/>
      <c r="E4751" s="9" t="s">
        <v>50</v>
      </c>
      <c r="F4751" s="12"/>
      <c r="G4751" s="8">
        <v>95</v>
      </c>
      <c r="H4751" s="16">
        <v>66</v>
      </c>
      <c r="I4751" s="1">
        <v>20</v>
      </c>
      <c r="J4751" s="1">
        <v>7</v>
      </c>
      <c r="K4751" s="18">
        <v>2</v>
      </c>
    </row>
    <row r="4752" spans="3:11" ht="25.2" x14ac:dyDescent="0.25">
      <c r="C4752" s="112"/>
      <c r="D4752" s="107"/>
      <c r="E4752" s="9" t="s">
        <v>51</v>
      </c>
      <c r="F4752" s="12"/>
      <c r="G4752" s="13">
        <v>30</v>
      </c>
      <c r="H4752" s="24">
        <v>15</v>
      </c>
      <c r="I4752" s="3">
        <v>12</v>
      </c>
      <c r="J4752" s="3">
        <v>1</v>
      </c>
      <c r="K4752" s="26">
        <v>2</v>
      </c>
    </row>
    <row r="4753" spans="2:11" x14ac:dyDescent="0.25">
      <c r="C4753" s="112"/>
      <c r="D4753" s="107"/>
      <c r="E4753" s="9" t="s">
        <v>52</v>
      </c>
      <c r="F4753" s="12"/>
      <c r="G4753" s="13">
        <v>8</v>
      </c>
      <c r="H4753" s="24">
        <v>3</v>
      </c>
      <c r="I4753" s="3">
        <v>3</v>
      </c>
      <c r="J4753" s="3">
        <v>2</v>
      </c>
      <c r="K4753" s="26">
        <v>0</v>
      </c>
    </row>
    <row r="4754" spans="2:11" x14ac:dyDescent="0.25">
      <c r="C4754" s="112"/>
      <c r="D4754" s="107"/>
      <c r="E4754" s="9" t="s">
        <v>53</v>
      </c>
      <c r="F4754" s="12"/>
      <c r="G4754" s="13">
        <v>23</v>
      </c>
      <c r="H4754" s="24">
        <v>8</v>
      </c>
      <c r="I4754" s="3">
        <v>5</v>
      </c>
      <c r="J4754" s="3">
        <v>4</v>
      </c>
      <c r="K4754" s="26">
        <v>6</v>
      </c>
    </row>
    <row r="4755" spans="2:11" x14ac:dyDescent="0.25">
      <c r="C4755" s="112"/>
      <c r="D4755" s="107"/>
      <c r="E4755" s="9" t="s">
        <v>38</v>
      </c>
      <c r="F4755" s="12"/>
      <c r="G4755" s="13">
        <v>1</v>
      </c>
      <c r="H4755" s="24">
        <v>1</v>
      </c>
      <c r="I4755" s="3">
        <v>0</v>
      </c>
      <c r="J4755" s="3">
        <v>0</v>
      </c>
      <c r="K4755" s="26">
        <v>0</v>
      </c>
    </row>
    <row r="4756" spans="2:11" x14ac:dyDescent="0.25">
      <c r="C4756" s="112"/>
      <c r="D4756" s="107"/>
      <c r="E4756" s="9" t="s">
        <v>54</v>
      </c>
      <c r="F4756" s="12"/>
      <c r="G4756" s="8">
        <v>901</v>
      </c>
      <c r="H4756" s="16">
        <v>346</v>
      </c>
      <c r="I4756" s="1">
        <v>338</v>
      </c>
      <c r="J4756" s="1">
        <v>76</v>
      </c>
      <c r="K4756" s="18">
        <v>141</v>
      </c>
    </row>
    <row r="4757" spans="2:11" x14ac:dyDescent="0.25">
      <c r="C4757" s="112"/>
      <c r="D4757" s="107"/>
      <c r="E4757" s="9" t="s">
        <v>55</v>
      </c>
      <c r="F4757" s="12"/>
      <c r="G4757" s="8">
        <v>171</v>
      </c>
      <c r="H4757" s="16">
        <v>107</v>
      </c>
      <c r="I4757" s="1">
        <v>50</v>
      </c>
      <c r="J4757" s="1">
        <v>8</v>
      </c>
      <c r="K4757" s="18">
        <v>6</v>
      </c>
    </row>
    <row r="4758" spans="2:11" x14ac:dyDescent="0.25">
      <c r="C4758" s="108" t="s">
        <v>56</v>
      </c>
      <c r="D4758" s="106" t="s">
        <v>21</v>
      </c>
      <c r="E4758" s="10" t="s">
        <v>57</v>
      </c>
      <c r="F4758" s="11"/>
      <c r="G4758" s="14">
        <v>465</v>
      </c>
      <c r="H4758" s="25">
        <v>465</v>
      </c>
      <c r="I4758" s="4">
        <v>0</v>
      </c>
      <c r="J4758" s="4">
        <v>0</v>
      </c>
      <c r="K4758" s="27">
        <v>0</v>
      </c>
    </row>
    <row r="4759" spans="2:11" x14ac:dyDescent="0.25">
      <c r="C4759" s="112"/>
      <c r="D4759" s="107"/>
      <c r="E4759" s="9" t="s">
        <v>58</v>
      </c>
      <c r="F4759" s="12"/>
      <c r="G4759" s="8">
        <v>396</v>
      </c>
      <c r="H4759" s="16">
        <v>0</v>
      </c>
      <c r="I4759" s="1">
        <v>396</v>
      </c>
      <c r="J4759" s="1">
        <v>0</v>
      </c>
      <c r="K4759" s="18">
        <v>0</v>
      </c>
    </row>
    <row r="4760" spans="2:11" x14ac:dyDescent="0.25">
      <c r="C4760" s="112"/>
      <c r="D4760" s="107"/>
      <c r="E4760" s="9" t="s">
        <v>59</v>
      </c>
      <c r="F4760" s="12"/>
      <c r="G4760" s="8">
        <v>90</v>
      </c>
      <c r="H4760" s="16">
        <v>0</v>
      </c>
      <c r="I4760" s="1">
        <v>0</v>
      </c>
      <c r="J4760" s="1">
        <v>90</v>
      </c>
      <c r="K4760" s="18">
        <v>0</v>
      </c>
    </row>
    <row r="4761" spans="2:11" x14ac:dyDescent="0.25">
      <c r="C4761" s="112"/>
      <c r="D4761" s="107"/>
      <c r="E4761" s="9" t="s">
        <v>60</v>
      </c>
      <c r="F4761" s="12"/>
      <c r="G4761" s="8">
        <v>153</v>
      </c>
      <c r="H4761" s="16">
        <v>0</v>
      </c>
      <c r="I4761" s="1">
        <v>0</v>
      </c>
      <c r="J4761" s="1">
        <v>0</v>
      </c>
      <c r="K4761" s="18">
        <v>153</v>
      </c>
    </row>
    <row r="4762" spans="2:11" x14ac:dyDescent="0.25">
      <c r="C4762" s="108" t="s">
        <v>61</v>
      </c>
      <c r="D4762" s="106" t="s">
        <v>21</v>
      </c>
      <c r="E4762" s="10" t="s">
        <v>62</v>
      </c>
      <c r="F4762" s="11"/>
      <c r="G4762" s="14">
        <v>205</v>
      </c>
      <c r="H4762" s="25">
        <v>97</v>
      </c>
      <c r="I4762" s="4">
        <v>75</v>
      </c>
      <c r="J4762" s="4">
        <v>16</v>
      </c>
      <c r="K4762" s="27">
        <v>17</v>
      </c>
    </row>
    <row r="4763" spans="2:11" x14ac:dyDescent="0.25">
      <c r="C4763" s="109"/>
      <c r="D4763" s="107"/>
      <c r="E4763" s="9" t="s">
        <v>63</v>
      </c>
      <c r="F4763" s="12"/>
      <c r="G4763" s="8">
        <v>256</v>
      </c>
      <c r="H4763" s="16">
        <v>69</v>
      </c>
      <c r="I4763" s="1">
        <v>102</v>
      </c>
      <c r="J4763" s="1">
        <v>25</v>
      </c>
      <c r="K4763" s="18">
        <v>60</v>
      </c>
    </row>
    <row r="4764" spans="2:11" x14ac:dyDescent="0.25">
      <c r="C4764" s="109"/>
      <c r="D4764" s="107"/>
      <c r="E4764" s="9" t="s">
        <v>64</v>
      </c>
      <c r="F4764" s="12"/>
      <c r="G4764" s="8">
        <v>404</v>
      </c>
      <c r="H4764" s="16">
        <v>142</v>
      </c>
      <c r="I4764" s="1">
        <v>161</v>
      </c>
      <c r="J4764" s="1">
        <v>41</v>
      </c>
      <c r="K4764" s="18">
        <v>60</v>
      </c>
    </row>
    <row r="4765" spans="2:11" x14ac:dyDescent="0.25">
      <c r="C4765" s="113"/>
      <c r="D4765" s="110"/>
      <c r="E4765" s="56" t="s">
        <v>65</v>
      </c>
      <c r="F4765" s="48"/>
      <c r="G4765" s="61">
        <v>239</v>
      </c>
      <c r="H4765" s="65">
        <v>157</v>
      </c>
      <c r="I4765" s="35">
        <v>58</v>
      </c>
      <c r="J4765" s="35">
        <v>8</v>
      </c>
      <c r="K4765" s="66">
        <v>16</v>
      </c>
    </row>
    <row r="4767" spans="2:11" x14ac:dyDescent="0.25">
      <c r="B4767" s="54" t="str">
        <f xml:space="preserve"> HYPERLINK("#'目次'!B63", "[57]")</f>
        <v>[57]</v>
      </c>
      <c r="C4767" s="42" t="s">
        <v>689</v>
      </c>
    </row>
    <row r="4768" spans="2:11" x14ac:dyDescent="0.25">
      <c r="C4768" s="42" t="s">
        <v>682</v>
      </c>
    </row>
    <row r="4770" spans="3:9" x14ac:dyDescent="0.25">
      <c r="C4770" s="42" t="s">
        <v>14</v>
      </c>
    </row>
    <row r="4771" spans="3:9" x14ac:dyDescent="0.25">
      <c r="C4771" s="102"/>
      <c r="D4771" s="103"/>
      <c r="E4771" s="103"/>
      <c r="F4771" s="103"/>
      <c r="G4771" s="53" t="s">
        <v>15</v>
      </c>
      <c r="H4771" s="50" t="s">
        <v>690</v>
      </c>
      <c r="I4771" s="57" t="s">
        <v>691</v>
      </c>
    </row>
    <row r="4772" spans="3:9" x14ac:dyDescent="0.25">
      <c r="C4772" s="104"/>
      <c r="D4772" s="105"/>
      <c r="E4772" s="105"/>
      <c r="F4772" s="105"/>
      <c r="G4772" s="47"/>
      <c r="H4772" s="60"/>
      <c r="I4772" s="55"/>
    </row>
    <row r="4773" spans="3:9" x14ac:dyDescent="0.25">
      <c r="C4773" s="52"/>
      <c r="D4773" s="49"/>
      <c r="E4773" s="46" t="s">
        <v>15</v>
      </c>
      <c r="F4773" s="51"/>
      <c r="G4773" s="59">
        <v>1104</v>
      </c>
      <c r="H4773" s="31">
        <v>936</v>
      </c>
      <c r="I4773" s="67">
        <v>168</v>
      </c>
    </row>
    <row r="4774" spans="3:9" x14ac:dyDescent="0.25">
      <c r="C4774" s="111" t="s">
        <v>20</v>
      </c>
      <c r="D4774" s="106" t="s">
        <v>21</v>
      </c>
      <c r="E4774" s="10" t="s">
        <v>22</v>
      </c>
      <c r="F4774" s="11"/>
      <c r="G4774" s="14">
        <v>543</v>
      </c>
      <c r="H4774" s="25">
        <v>458</v>
      </c>
      <c r="I4774" s="27">
        <v>85</v>
      </c>
    </row>
    <row r="4775" spans="3:9" x14ac:dyDescent="0.25">
      <c r="C4775" s="112"/>
      <c r="D4775" s="107"/>
      <c r="E4775" s="9" t="s">
        <v>23</v>
      </c>
      <c r="F4775" s="12"/>
      <c r="G4775" s="8">
        <v>561</v>
      </c>
      <c r="H4775" s="16">
        <v>478</v>
      </c>
      <c r="I4775" s="18">
        <v>83</v>
      </c>
    </row>
    <row r="4776" spans="3:9" x14ac:dyDescent="0.25">
      <c r="C4776" s="108" t="s">
        <v>24</v>
      </c>
      <c r="D4776" s="108" t="s">
        <v>25</v>
      </c>
      <c r="E4776" s="10" t="s">
        <v>26</v>
      </c>
      <c r="F4776" s="11"/>
      <c r="G4776" s="14">
        <v>261</v>
      </c>
      <c r="H4776" s="25">
        <v>220</v>
      </c>
      <c r="I4776" s="27">
        <v>41</v>
      </c>
    </row>
    <row r="4777" spans="3:9" x14ac:dyDescent="0.25">
      <c r="C4777" s="112"/>
      <c r="D4777" s="109"/>
      <c r="E4777" s="9" t="s">
        <v>27</v>
      </c>
      <c r="F4777" s="12"/>
      <c r="G4777" s="8">
        <v>267</v>
      </c>
      <c r="H4777" s="16">
        <v>222</v>
      </c>
      <c r="I4777" s="18">
        <v>45</v>
      </c>
    </row>
    <row r="4778" spans="3:9" x14ac:dyDescent="0.25">
      <c r="C4778" s="112"/>
      <c r="D4778" s="109"/>
      <c r="E4778" s="9" t="s">
        <v>28</v>
      </c>
      <c r="F4778" s="12"/>
      <c r="G4778" s="8">
        <v>261</v>
      </c>
      <c r="H4778" s="16">
        <v>221</v>
      </c>
      <c r="I4778" s="18">
        <v>40</v>
      </c>
    </row>
    <row r="4779" spans="3:9" x14ac:dyDescent="0.25">
      <c r="C4779" s="112"/>
      <c r="D4779" s="109"/>
      <c r="E4779" s="9" t="s">
        <v>29</v>
      </c>
      <c r="F4779" s="12"/>
      <c r="G4779" s="8">
        <v>195</v>
      </c>
      <c r="H4779" s="16">
        <v>173</v>
      </c>
      <c r="I4779" s="18">
        <v>22</v>
      </c>
    </row>
    <row r="4780" spans="3:9" x14ac:dyDescent="0.25">
      <c r="C4780" s="112"/>
      <c r="D4780" s="109"/>
      <c r="E4780" s="9" t="s">
        <v>30</v>
      </c>
      <c r="F4780" s="12"/>
      <c r="G4780" s="8">
        <v>120</v>
      </c>
      <c r="H4780" s="16">
        <v>100</v>
      </c>
      <c r="I4780" s="18">
        <v>20</v>
      </c>
    </row>
    <row r="4781" spans="3:9" x14ac:dyDescent="0.25">
      <c r="C4781" s="112"/>
      <c r="D4781" s="109"/>
      <c r="E4781" s="9" t="s">
        <v>31</v>
      </c>
      <c r="F4781" s="12"/>
      <c r="G4781" s="8">
        <v>843</v>
      </c>
      <c r="H4781" s="16">
        <v>716</v>
      </c>
      <c r="I4781" s="18">
        <v>127</v>
      </c>
    </row>
    <row r="4782" spans="3:9" x14ac:dyDescent="0.25">
      <c r="C4782" s="112"/>
      <c r="D4782" s="109"/>
      <c r="E4782" s="9" t="s">
        <v>32</v>
      </c>
      <c r="F4782" s="12"/>
      <c r="G4782" s="8">
        <v>315</v>
      </c>
      <c r="H4782" s="16">
        <v>273</v>
      </c>
      <c r="I4782" s="18">
        <v>42</v>
      </c>
    </row>
    <row r="4783" spans="3:9" x14ac:dyDescent="0.25">
      <c r="C4783" s="112"/>
      <c r="D4783" s="108" t="s">
        <v>22</v>
      </c>
      <c r="E4783" s="10" t="s">
        <v>26</v>
      </c>
      <c r="F4783" s="11"/>
      <c r="G4783" s="14">
        <v>120</v>
      </c>
      <c r="H4783" s="25">
        <v>102</v>
      </c>
      <c r="I4783" s="27">
        <v>18</v>
      </c>
    </row>
    <row r="4784" spans="3:9" x14ac:dyDescent="0.25">
      <c r="C4784" s="112"/>
      <c r="D4784" s="109"/>
      <c r="E4784" s="9" t="s">
        <v>27</v>
      </c>
      <c r="F4784" s="12"/>
      <c r="G4784" s="8">
        <v>159</v>
      </c>
      <c r="H4784" s="16">
        <v>135</v>
      </c>
      <c r="I4784" s="18">
        <v>24</v>
      </c>
    </row>
    <row r="4785" spans="3:9" x14ac:dyDescent="0.25">
      <c r="C4785" s="112"/>
      <c r="D4785" s="109"/>
      <c r="E4785" s="9" t="s">
        <v>28</v>
      </c>
      <c r="F4785" s="12"/>
      <c r="G4785" s="8">
        <v>113</v>
      </c>
      <c r="H4785" s="16">
        <v>93</v>
      </c>
      <c r="I4785" s="18">
        <v>20</v>
      </c>
    </row>
    <row r="4786" spans="3:9" x14ac:dyDescent="0.25">
      <c r="C4786" s="112"/>
      <c r="D4786" s="109"/>
      <c r="E4786" s="9" t="s">
        <v>29</v>
      </c>
      <c r="F4786" s="12"/>
      <c r="G4786" s="8">
        <v>94</v>
      </c>
      <c r="H4786" s="16">
        <v>83</v>
      </c>
      <c r="I4786" s="18">
        <v>11</v>
      </c>
    </row>
    <row r="4787" spans="3:9" x14ac:dyDescent="0.25">
      <c r="C4787" s="112"/>
      <c r="D4787" s="109"/>
      <c r="E4787" s="9" t="s">
        <v>30</v>
      </c>
      <c r="F4787" s="12"/>
      <c r="G4787" s="8">
        <v>57</v>
      </c>
      <c r="H4787" s="16">
        <v>45</v>
      </c>
      <c r="I4787" s="18">
        <v>12</v>
      </c>
    </row>
    <row r="4788" spans="3:9" x14ac:dyDescent="0.25">
      <c r="C4788" s="112"/>
      <c r="D4788" s="109"/>
      <c r="E4788" s="9" t="s">
        <v>31</v>
      </c>
      <c r="F4788" s="12"/>
      <c r="G4788" s="8">
        <v>423</v>
      </c>
      <c r="H4788" s="16">
        <v>356</v>
      </c>
      <c r="I4788" s="18">
        <v>67</v>
      </c>
    </row>
    <row r="4789" spans="3:9" x14ac:dyDescent="0.25">
      <c r="C4789" s="112"/>
      <c r="D4789" s="109"/>
      <c r="E4789" s="9" t="s">
        <v>32</v>
      </c>
      <c r="F4789" s="12"/>
      <c r="G4789" s="8">
        <v>151</v>
      </c>
      <c r="H4789" s="16">
        <v>128</v>
      </c>
      <c r="I4789" s="18">
        <v>23</v>
      </c>
    </row>
    <row r="4790" spans="3:9" x14ac:dyDescent="0.25">
      <c r="C4790" s="112"/>
      <c r="D4790" s="108" t="s">
        <v>23</v>
      </c>
      <c r="E4790" s="10" t="s">
        <v>26</v>
      </c>
      <c r="F4790" s="11"/>
      <c r="G4790" s="14">
        <v>141</v>
      </c>
      <c r="H4790" s="25">
        <v>118</v>
      </c>
      <c r="I4790" s="27">
        <v>23</v>
      </c>
    </row>
    <row r="4791" spans="3:9" x14ac:dyDescent="0.25">
      <c r="C4791" s="112"/>
      <c r="D4791" s="109"/>
      <c r="E4791" s="9" t="s">
        <v>27</v>
      </c>
      <c r="F4791" s="12"/>
      <c r="G4791" s="8">
        <v>108</v>
      </c>
      <c r="H4791" s="16">
        <v>87</v>
      </c>
      <c r="I4791" s="18">
        <v>21</v>
      </c>
    </row>
    <row r="4792" spans="3:9" x14ac:dyDescent="0.25">
      <c r="C4792" s="112"/>
      <c r="D4792" s="109"/>
      <c r="E4792" s="9" t="s">
        <v>28</v>
      </c>
      <c r="F4792" s="12"/>
      <c r="G4792" s="8">
        <v>148</v>
      </c>
      <c r="H4792" s="16">
        <v>128</v>
      </c>
      <c r="I4792" s="18">
        <v>20</v>
      </c>
    </row>
    <row r="4793" spans="3:9" x14ac:dyDescent="0.25">
      <c r="C4793" s="112"/>
      <c r="D4793" s="109"/>
      <c r="E4793" s="9" t="s">
        <v>29</v>
      </c>
      <c r="F4793" s="12"/>
      <c r="G4793" s="8">
        <v>101</v>
      </c>
      <c r="H4793" s="16">
        <v>90</v>
      </c>
      <c r="I4793" s="18">
        <v>11</v>
      </c>
    </row>
    <row r="4794" spans="3:9" x14ac:dyDescent="0.25">
      <c r="C4794" s="112"/>
      <c r="D4794" s="109"/>
      <c r="E4794" s="9" t="s">
        <v>30</v>
      </c>
      <c r="F4794" s="12"/>
      <c r="G4794" s="8">
        <v>63</v>
      </c>
      <c r="H4794" s="16">
        <v>55</v>
      </c>
      <c r="I4794" s="18">
        <v>8</v>
      </c>
    </row>
    <row r="4795" spans="3:9" x14ac:dyDescent="0.25">
      <c r="C4795" s="112"/>
      <c r="D4795" s="109"/>
      <c r="E4795" s="9" t="s">
        <v>31</v>
      </c>
      <c r="F4795" s="12"/>
      <c r="G4795" s="8">
        <v>420</v>
      </c>
      <c r="H4795" s="16">
        <v>360</v>
      </c>
      <c r="I4795" s="18">
        <v>60</v>
      </c>
    </row>
    <row r="4796" spans="3:9" x14ac:dyDescent="0.25">
      <c r="C4796" s="112"/>
      <c r="D4796" s="109"/>
      <c r="E4796" s="9" t="s">
        <v>32</v>
      </c>
      <c r="F4796" s="12"/>
      <c r="G4796" s="8">
        <v>164</v>
      </c>
      <c r="H4796" s="16">
        <v>145</v>
      </c>
      <c r="I4796" s="18">
        <v>19</v>
      </c>
    </row>
    <row r="4797" spans="3:9" ht="25.2" x14ac:dyDescent="0.25">
      <c r="C4797" s="108" t="s">
        <v>33</v>
      </c>
      <c r="D4797" s="108" t="s">
        <v>25</v>
      </c>
      <c r="E4797" s="10" t="s">
        <v>34</v>
      </c>
      <c r="F4797" s="11"/>
      <c r="G4797" s="14">
        <v>93</v>
      </c>
      <c r="H4797" s="25">
        <v>83</v>
      </c>
      <c r="I4797" s="27">
        <v>10</v>
      </c>
    </row>
    <row r="4798" spans="3:9" ht="25.2" x14ac:dyDescent="0.25">
      <c r="C4798" s="112"/>
      <c r="D4798" s="109"/>
      <c r="E4798" s="9" t="s">
        <v>35</v>
      </c>
      <c r="F4798" s="12"/>
      <c r="G4798" s="8">
        <v>623</v>
      </c>
      <c r="H4798" s="16">
        <v>520</v>
      </c>
      <c r="I4798" s="18">
        <v>103</v>
      </c>
    </row>
    <row r="4799" spans="3:9" ht="25.2" x14ac:dyDescent="0.25">
      <c r="C4799" s="112"/>
      <c r="D4799" s="109"/>
      <c r="E4799" s="9" t="s">
        <v>36</v>
      </c>
      <c r="F4799" s="12"/>
      <c r="G4799" s="8">
        <v>207</v>
      </c>
      <c r="H4799" s="16">
        <v>179</v>
      </c>
      <c r="I4799" s="18">
        <v>28</v>
      </c>
    </row>
    <row r="4800" spans="3:9" ht="25.2" x14ac:dyDescent="0.25">
      <c r="C4800" s="112"/>
      <c r="D4800" s="109"/>
      <c r="E4800" s="9" t="s">
        <v>37</v>
      </c>
      <c r="F4800" s="12"/>
      <c r="G4800" s="8">
        <v>178</v>
      </c>
      <c r="H4800" s="16">
        <v>151</v>
      </c>
      <c r="I4800" s="18">
        <v>27</v>
      </c>
    </row>
    <row r="4801" spans="3:9" x14ac:dyDescent="0.25">
      <c r="C4801" s="112"/>
      <c r="D4801" s="109"/>
      <c r="E4801" s="9" t="s">
        <v>38</v>
      </c>
      <c r="F4801" s="12"/>
      <c r="G4801" s="13">
        <v>3</v>
      </c>
      <c r="H4801" s="24">
        <v>3</v>
      </c>
      <c r="I4801" s="26">
        <v>0</v>
      </c>
    </row>
    <row r="4802" spans="3:9" ht="25.2" x14ac:dyDescent="0.25">
      <c r="C4802" s="112"/>
      <c r="D4802" s="108" t="s">
        <v>22</v>
      </c>
      <c r="E4802" s="10" t="s">
        <v>34</v>
      </c>
      <c r="F4802" s="11"/>
      <c r="G4802" s="40">
        <v>48</v>
      </c>
      <c r="H4802" s="44">
        <v>41</v>
      </c>
      <c r="I4802" s="45">
        <v>7</v>
      </c>
    </row>
    <row r="4803" spans="3:9" ht="25.2" x14ac:dyDescent="0.25">
      <c r="C4803" s="112"/>
      <c r="D4803" s="109"/>
      <c r="E4803" s="9" t="s">
        <v>35</v>
      </c>
      <c r="F4803" s="12"/>
      <c r="G4803" s="8">
        <v>365</v>
      </c>
      <c r="H4803" s="16">
        <v>311</v>
      </c>
      <c r="I4803" s="18">
        <v>54</v>
      </c>
    </row>
    <row r="4804" spans="3:9" ht="25.2" x14ac:dyDescent="0.25">
      <c r="C4804" s="112"/>
      <c r="D4804" s="109"/>
      <c r="E4804" s="9" t="s">
        <v>36</v>
      </c>
      <c r="F4804" s="12"/>
      <c r="G4804" s="8">
        <v>80</v>
      </c>
      <c r="H4804" s="16">
        <v>66</v>
      </c>
      <c r="I4804" s="18">
        <v>14</v>
      </c>
    </row>
    <row r="4805" spans="3:9" ht="25.2" x14ac:dyDescent="0.25">
      <c r="C4805" s="112"/>
      <c r="D4805" s="109"/>
      <c r="E4805" s="9" t="s">
        <v>37</v>
      </c>
      <c r="F4805" s="12"/>
      <c r="G4805" s="13">
        <v>49</v>
      </c>
      <c r="H4805" s="24">
        <v>39</v>
      </c>
      <c r="I4805" s="26">
        <v>10</v>
      </c>
    </row>
    <row r="4806" spans="3:9" x14ac:dyDescent="0.25">
      <c r="C4806" s="112"/>
      <c r="D4806" s="109"/>
      <c r="E4806" s="9" t="s">
        <v>38</v>
      </c>
      <c r="F4806" s="12"/>
      <c r="G4806" s="13">
        <v>1</v>
      </c>
      <c r="H4806" s="24">
        <v>1</v>
      </c>
      <c r="I4806" s="26">
        <v>0</v>
      </c>
    </row>
    <row r="4807" spans="3:9" ht="25.2" x14ac:dyDescent="0.25">
      <c r="C4807" s="112"/>
      <c r="D4807" s="108" t="s">
        <v>23</v>
      </c>
      <c r="E4807" s="10" t="s">
        <v>34</v>
      </c>
      <c r="F4807" s="11"/>
      <c r="G4807" s="40">
        <v>45</v>
      </c>
      <c r="H4807" s="44">
        <v>42</v>
      </c>
      <c r="I4807" s="45">
        <v>3</v>
      </c>
    </row>
    <row r="4808" spans="3:9" ht="25.2" x14ac:dyDescent="0.25">
      <c r="C4808" s="112"/>
      <c r="D4808" s="109"/>
      <c r="E4808" s="9" t="s">
        <v>35</v>
      </c>
      <c r="F4808" s="12"/>
      <c r="G4808" s="8">
        <v>258</v>
      </c>
      <c r="H4808" s="16">
        <v>209</v>
      </c>
      <c r="I4808" s="18">
        <v>49</v>
      </c>
    </row>
    <row r="4809" spans="3:9" ht="25.2" x14ac:dyDescent="0.25">
      <c r="C4809" s="112"/>
      <c r="D4809" s="109"/>
      <c r="E4809" s="9" t="s">
        <v>36</v>
      </c>
      <c r="F4809" s="12"/>
      <c r="G4809" s="8">
        <v>127</v>
      </c>
      <c r="H4809" s="16">
        <v>113</v>
      </c>
      <c r="I4809" s="18">
        <v>14</v>
      </c>
    </row>
    <row r="4810" spans="3:9" ht="25.2" x14ac:dyDescent="0.25">
      <c r="C4810" s="112"/>
      <c r="D4810" s="109"/>
      <c r="E4810" s="9" t="s">
        <v>37</v>
      </c>
      <c r="F4810" s="12"/>
      <c r="G4810" s="8">
        <v>129</v>
      </c>
      <c r="H4810" s="16">
        <v>112</v>
      </c>
      <c r="I4810" s="18">
        <v>17</v>
      </c>
    </row>
    <row r="4811" spans="3:9" x14ac:dyDescent="0.25">
      <c r="C4811" s="112"/>
      <c r="D4811" s="109"/>
      <c r="E4811" s="9" t="s">
        <v>38</v>
      </c>
      <c r="F4811" s="12"/>
      <c r="G4811" s="13">
        <v>2</v>
      </c>
      <c r="H4811" s="24">
        <v>2</v>
      </c>
      <c r="I4811" s="26">
        <v>0</v>
      </c>
    </row>
    <row r="4812" spans="3:9" ht="25.2" x14ac:dyDescent="0.25">
      <c r="C4812" s="108" t="s">
        <v>39</v>
      </c>
      <c r="D4812" s="108" t="s">
        <v>25</v>
      </c>
      <c r="E4812" s="10" t="s">
        <v>40</v>
      </c>
      <c r="F4812" s="11"/>
      <c r="G4812" s="14">
        <v>320</v>
      </c>
      <c r="H4812" s="25">
        <v>272</v>
      </c>
      <c r="I4812" s="27">
        <v>48</v>
      </c>
    </row>
    <row r="4813" spans="3:9" ht="25.2" x14ac:dyDescent="0.25">
      <c r="C4813" s="112"/>
      <c r="D4813" s="109"/>
      <c r="E4813" s="9" t="s">
        <v>41</v>
      </c>
      <c r="F4813" s="12"/>
      <c r="G4813" s="8">
        <v>604</v>
      </c>
      <c r="H4813" s="16">
        <v>500</v>
      </c>
      <c r="I4813" s="18">
        <v>104</v>
      </c>
    </row>
    <row r="4814" spans="3:9" x14ac:dyDescent="0.25">
      <c r="C4814" s="112"/>
      <c r="D4814" s="109"/>
      <c r="E4814" s="9" t="s">
        <v>42</v>
      </c>
      <c r="F4814" s="12"/>
      <c r="G4814" s="13">
        <v>20</v>
      </c>
      <c r="H4814" s="24">
        <v>18</v>
      </c>
      <c r="I4814" s="26">
        <v>2</v>
      </c>
    </row>
    <row r="4815" spans="3:9" x14ac:dyDescent="0.25">
      <c r="C4815" s="112"/>
      <c r="D4815" s="109"/>
      <c r="E4815" s="9" t="s">
        <v>43</v>
      </c>
      <c r="F4815" s="12"/>
      <c r="G4815" s="8">
        <v>162</v>
      </c>
      <c r="H4815" s="16">
        <v>149</v>
      </c>
      <c r="I4815" s="18">
        <v>13</v>
      </c>
    </row>
    <row r="4816" spans="3:9" x14ac:dyDescent="0.25">
      <c r="C4816" s="112"/>
      <c r="D4816" s="109"/>
      <c r="E4816" s="9" t="s">
        <v>44</v>
      </c>
      <c r="F4816" s="12"/>
      <c r="G4816" s="8">
        <v>50</v>
      </c>
      <c r="H4816" s="16">
        <v>45</v>
      </c>
      <c r="I4816" s="18">
        <v>5</v>
      </c>
    </row>
    <row r="4817" spans="3:9" ht="25.2" x14ac:dyDescent="0.25">
      <c r="C4817" s="112"/>
      <c r="D4817" s="109"/>
      <c r="E4817" s="9" t="s">
        <v>45</v>
      </c>
      <c r="F4817" s="12"/>
      <c r="G4817" s="8">
        <v>53</v>
      </c>
      <c r="H4817" s="16">
        <v>42</v>
      </c>
      <c r="I4817" s="18">
        <v>11</v>
      </c>
    </row>
    <row r="4818" spans="3:9" x14ac:dyDescent="0.25">
      <c r="C4818" s="112"/>
      <c r="D4818" s="109"/>
      <c r="E4818" s="9" t="s">
        <v>38</v>
      </c>
      <c r="F4818" s="12"/>
      <c r="G4818" s="13">
        <v>37</v>
      </c>
      <c r="H4818" s="24">
        <v>36</v>
      </c>
      <c r="I4818" s="26">
        <v>1</v>
      </c>
    </row>
    <row r="4819" spans="3:9" ht="25.2" x14ac:dyDescent="0.25">
      <c r="C4819" s="112"/>
      <c r="D4819" s="108" t="s">
        <v>22</v>
      </c>
      <c r="E4819" s="10" t="s">
        <v>40</v>
      </c>
      <c r="F4819" s="11"/>
      <c r="G4819" s="14">
        <v>118</v>
      </c>
      <c r="H4819" s="25">
        <v>97</v>
      </c>
      <c r="I4819" s="27">
        <v>21</v>
      </c>
    </row>
    <row r="4820" spans="3:9" ht="25.2" x14ac:dyDescent="0.25">
      <c r="C4820" s="112"/>
      <c r="D4820" s="109"/>
      <c r="E4820" s="9" t="s">
        <v>41</v>
      </c>
      <c r="F4820" s="12"/>
      <c r="G4820" s="8">
        <v>351</v>
      </c>
      <c r="H4820" s="16">
        <v>296</v>
      </c>
      <c r="I4820" s="18">
        <v>55</v>
      </c>
    </row>
    <row r="4821" spans="3:9" x14ac:dyDescent="0.25">
      <c r="C4821" s="112"/>
      <c r="D4821" s="109"/>
      <c r="E4821" s="9" t="s">
        <v>42</v>
      </c>
      <c r="F4821" s="12"/>
      <c r="G4821" s="13">
        <v>9</v>
      </c>
      <c r="H4821" s="24">
        <v>8</v>
      </c>
      <c r="I4821" s="26">
        <v>1</v>
      </c>
    </row>
    <row r="4822" spans="3:9" x14ac:dyDescent="0.25">
      <c r="C4822" s="112"/>
      <c r="D4822" s="109"/>
      <c r="E4822" s="9" t="s">
        <v>43</v>
      </c>
      <c r="F4822" s="12"/>
      <c r="G4822" s="8">
        <v>64</v>
      </c>
      <c r="H4822" s="16">
        <v>57</v>
      </c>
      <c r="I4822" s="18">
        <v>7</v>
      </c>
    </row>
    <row r="4823" spans="3:9" x14ac:dyDescent="0.25">
      <c r="C4823" s="112"/>
      <c r="D4823" s="109"/>
      <c r="E4823" s="9" t="s">
        <v>44</v>
      </c>
      <c r="F4823" s="12"/>
      <c r="G4823" s="13">
        <v>19</v>
      </c>
      <c r="H4823" s="24">
        <v>15</v>
      </c>
      <c r="I4823" s="26">
        <v>4</v>
      </c>
    </row>
    <row r="4824" spans="3:9" ht="25.2" x14ac:dyDescent="0.25">
      <c r="C4824" s="112"/>
      <c r="D4824" s="109"/>
      <c r="E4824" s="9" t="s">
        <v>45</v>
      </c>
      <c r="F4824" s="12"/>
      <c r="G4824" s="13">
        <v>30</v>
      </c>
      <c r="H4824" s="24">
        <v>24</v>
      </c>
      <c r="I4824" s="26">
        <v>6</v>
      </c>
    </row>
    <row r="4825" spans="3:9" x14ac:dyDescent="0.25">
      <c r="C4825" s="112"/>
      <c r="D4825" s="109"/>
      <c r="E4825" s="9" t="s">
        <v>38</v>
      </c>
      <c r="F4825" s="12"/>
      <c r="G4825" s="13">
        <v>23</v>
      </c>
      <c r="H4825" s="24">
        <v>22</v>
      </c>
      <c r="I4825" s="26">
        <v>1</v>
      </c>
    </row>
    <row r="4826" spans="3:9" ht="25.2" x14ac:dyDescent="0.25">
      <c r="C4826" s="112"/>
      <c r="D4826" s="108" t="s">
        <v>23</v>
      </c>
      <c r="E4826" s="10" t="s">
        <v>40</v>
      </c>
      <c r="F4826" s="11"/>
      <c r="G4826" s="14">
        <v>202</v>
      </c>
      <c r="H4826" s="25">
        <v>175</v>
      </c>
      <c r="I4826" s="27">
        <v>27</v>
      </c>
    </row>
    <row r="4827" spans="3:9" ht="25.2" x14ac:dyDescent="0.25">
      <c r="C4827" s="112"/>
      <c r="D4827" s="109"/>
      <c r="E4827" s="9" t="s">
        <v>41</v>
      </c>
      <c r="F4827" s="12"/>
      <c r="G4827" s="8">
        <v>253</v>
      </c>
      <c r="H4827" s="16">
        <v>204</v>
      </c>
      <c r="I4827" s="18">
        <v>49</v>
      </c>
    </row>
    <row r="4828" spans="3:9" x14ac:dyDescent="0.25">
      <c r="C4828" s="112"/>
      <c r="D4828" s="109"/>
      <c r="E4828" s="9" t="s">
        <v>42</v>
      </c>
      <c r="F4828" s="12"/>
      <c r="G4828" s="13">
        <v>11</v>
      </c>
      <c r="H4828" s="24">
        <v>10</v>
      </c>
      <c r="I4828" s="26">
        <v>1</v>
      </c>
    </row>
    <row r="4829" spans="3:9" x14ac:dyDescent="0.25">
      <c r="C4829" s="112"/>
      <c r="D4829" s="109"/>
      <c r="E4829" s="9" t="s">
        <v>43</v>
      </c>
      <c r="F4829" s="12"/>
      <c r="G4829" s="8">
        <v>98</v>
      </c>
      <c r="H4829" s="16">
        <v>92</v>
      </c>
      <c r="I4829" s="18">
        <v>6</v>
      </c>
    </row>
    <row r="4830" spans="3:9" x14ac:dyDescent="0.25">
      <c r="C4830" s="112"/>
      <c r="D4830" s="109"/>
      <c r="E4830" s="9" t="s">
        <v>44</v>
      </c>
      <c r="F4830" s="12"/>
      <c r="G4830" s="13">
        <v>31</v>
      </c>
      <c r="H4830" s="24">
        <v>30</v>
      </c>
      <c r="I4830" s="26">
        <v>1</v>
      </c>
    </row>
    <row r="4831" spans="3:9" ht="25.2" x14ac:dyDescent="0.25">
      <c r="C4831" s="112"/>
      <c r="D4831" s="109"/>
      <c r="E4831" s="9" t="s">
        <v>45</v>
      </c>
      <c r="F4831" s="12"/>
      <c r="G4831" s="13">
        <v>23</v>
      </c>
      <c r="H4831" s="24">
        <v>18</v>
      </c>
      <c r="I4831" s="26">
        <v>5</v>
      </c>
    </row>
    <row r="4832" spans="3:9" x14ac:dyDescent="0.25">
      <c r="C4832" s="112"/>
      <c r="D4832" s="109"/>
      <c r="E4832" s="9" t="s">
        <v>38</v>
      </c>
      <c r="F4832" s="12"/>
      <c r="G4832" s="13">
        <v>14</v>
      </c>
      <c r="H4832" s="24">
        <v>14</v>
      </c>
      <c r="I4832" s="26">
        <v>0</v>
      </c>
    </row>
    <row r="4833" spans="3:9" x14ac:dyDescent="0.25">
      <c r="C4833" s="108" t="s">
        <v>46</v>
      </c>
      <c r="D4833" s="106" t="s">
        <v>21</v>
      </c>
      <c r="E4833" s="10" t="s">
        <v>47</v>
      </c>
      <c r="F4833" s="11"/>
      <c r="G4833" s="14">
        <v>815</v>
      </c>
      <c r="H4833" s="25">
        <v>673</v>
      </c>
      <c r="I4833" s="27">
        <v>142</v>
      </c>
    </row>
    <row r="4834" spans="3:9" ht="25.2" x14ac:dyDescent="0.25">
      <c r="C4834" s="112"/>
      <c r="D4834" s="107"/>
      <c r="E4834" s="9" t="s">
        <v>48</v>
      </c>
      <c r="F4834" s="12"/>
      <c r="G4834" s="8">
        <v>86</v>
      </c>
      <c r="H4834" s="16">
        <v>78</v>
      </c>
      <c r="I4834" s="18">
        <v>8</v>
      </c>
    </row>
    <row r="4835" spans="3:9" x14ac:dyDescent="0.25">
      <c r="C4835" s="112"/>
      <c r="D4835" s="107"/>
      <c r="E4835" s="9" t="s">
        <v>49</v>
      </c>
      <c r="F4835" s="12"/>
      <c r="G4835" s="13">
        <v>46</v>
      </c>
      <c r="H4835" s="24">
        <v>44</v>
      </c>
      <c r="I4835" s="26">
        <v>2</v>
      </c>
    </row>
    <row r="4836" spans="3:9" ht="25.2" x14ac:dyDescent="0.25">
      <c r="C4836" s="112"/>
      <c r="D4836" s="107"/>
      <c r="E4836" s="9" t="s">
        <v>50</v>
      </c>
      <c r="F4836" s="12"/>
      <c r="G4836" s="8">
        <v>95</v>
      </c>
      <c r="H4836" s="16">
        <v>91</v>
      </c>
      <c r="I4836" s="18">
        <v>4</v>
      </c>
    </row>
    <row r="4837" spans="3:9" ht="25.2" x14ac:dyDescent="0.25">
      <c r="C4837" s="112"/>
      <c r="D4837" s="107"/>
      <c r="E4837" s="9" t="s">
        <v>51</v>
      </c>
      <c r="F4837" s="12"/>
      <c r="G4837" s="13">
        <v>30</v>
      </c>
      <c r="H4837" s="24">
        <v>26</v>
      </c>
      <c r="I4837" s="26">
        <v>4</v>
      </c>
    </row>
    <row r="4838" spans="3:9" x14ac:dyDescent="0.25">
      <c r="C4838" s="112"/>
      <c r="D4838" s="107"/>
      <c r="E4838" s="9" t="s">
        <v>52</v>
      </c>
      <c r="F4838" s="12"/>
      <c r="G4838" s="13">
        <v>8</v>
      </c>
      <c r="H4838" s="24">
        <v>7</v>
      </c>
      <c r="I4838" s="26">
        <v>1</v>
      </c>
    </row>
    <row r="4839" spans="3:9" x14ac:dyDescent="0.25">
      <c r="C4839" s="112"/>
      <c r="D4839" s="107"/>
      <c r="E4839" s="9" t="s">
        <v>53</v>
      </c>
      <c r="F4839" s="12"/>
      <c r="G4839" s="13">
        <v>23</v>
      </c>
      <c r="H4839" s="24">
        <v>16</v>
      </c>
      <c r="I4839" s="26">
        <v>7</v>
      </c>
    </row>
    <row r="4840" spans="3:9" x14ac:dyDescent="0.25">
      <c r="C4840" s="112"/>
      <c r="D4840" s="107"/>
      <c r="E4840" s="9" t="s">
        <v>38</v>
      </c>
      <c r="F4840" s="12"/>
      <c r="G4840" s="13">
        <v>1</v>
      </c>
      <c r="H4840" s="24">
        <v>1</v>
      </c>
      <c r="I4840" s="26">
        <v>0</v>
      </c>
    </row>
    <row r="4841" spans="3:9" x14ac:dyDescent="0.25">
      <c r="C4841" s="112"/>
      <c r="D4841" s="107"/>
      <c r="E4841" s="9" t="s">
        <v>54</v>
      </c>
      <c r="F4841" s="12"/>
      <c r="G4841" s="8">
        <v>901</v>
      </c>
      <c r="H4841" s="16">
        <v>751</v>
      </c>
      <c r="I4841" s="18">
        <v>150</v>
      </c>
    </row>
    <row r="4842" spans="3:9" x14ac:dyDescent="0.25">
      <c r="C4842" s="112"/>
      <c r="D4842" s="107"/>
      <c r="E4842" s="9" t="s">
        <v>55</v>
      </c>
      <c r="F4842" s="12"/>
      <c r="G4842" s="8">
        <v>171</v>
      </c>
      <c r="H4842" s="16">
        <v>161</v>
      </c>
      <c r="I4842" s="18">
        <v>10</v>
      </c>
    </row>
    <row r="4843" spans="3:9" x14ac:dyDescent="0.25">
      <c r="C4843" s="108" t="s">
        <v>56</v>
      </c>
      <c r="D4843" s="106" t="s">
        <v>21</v>
      </c>
      <c r="E4843" s="10" t="s">
        <v>57</v>
      </c>
      <c r="F4843" s="11"/>
      <c r="G4843" s="14">
        <v>465</v>
      </c>
      <c r="H4843" s="25">
        <v>464</v>
      </c>
      <c r="I4843" s="27">
        <v>1</v>
      </c>
    </row>
    <row r="4844" spans="3:9" x14ac:dyDescent="0.25">
      <c r="C4844" s="112"/>
      <c r="D4844" s="107"/>
      <c r="E4844" s="9" t="s">
        <v>58</v>
      </c>
      <c r="F4844" s="12"/>
      <c r="G4844" s="8">
        <v>396</v>
      </c>
      <c r="H4844" s="16">
        <v>382</v>
      </c>
      <c r="I4844" s="18">
        <v>14</v>
      </c>
    </row>
    <row r="4845" spans="3:9" x14ac:dyDescent="0.25">
      <c r="C4845" s="112"/>
      <c r="D4845" s="107"/>
      <c r="E4845" s="9" t="s">
        <v>59</v>
      </c>
      <c r="F4845" s="12"/>
      <c r="G4845" s="8">
        <v>90</v>
      </c>
      <c r="H4845" s="16">
        <v>45</v>
      </c>
      <c r="I4845" s="18">
        <v>45</v>
      </c>
    </row>
    <row r="4846" spans="3:9" x14ac:dyDescent="0.25">
      <c r="C4846" s="112"/>
      <c r="D4846" s="107"/>
      <c r="E4846" s="9" t="s">
        <v>60</v>
      </c>
      <c r="F4846" s="12"/>
      <c r="G4846" s="8">
        <v>153</v>
      </c>
      <c r="H4846" s="16">
        <v>45</v>
      </c>
      <c r="I4846" s="18">
        <v>108</v>
      </c>
    </row>
    <row r="4847" spans="3:9" x14ac:dyDescent="0.25">
      <c r="C4847" s="108" t="s">
        <v>61</v>
      </c>
      <c r="D4847" s="106" t="s">
        <v>21</v>
      </c>
      <c r="E4847" s="10" t="s">
        <v>62</v>
      </c>
      <c r="F4847" s="11"/>
      <c r="G4847" s="14">
        <v>205</v>
      </c>
      <c r="H4847" s="25">
        <v>180</v>
      </c>
      <c r="I4847" s="27">
        <v>25</v>
      </c>
    </row>
    <row r="4848" spans="3:9" x14ac:dyDescent="0.25">
      <c r="C4848" s="109"/>
      <c r="D4848" s="107"/>
      <c r="E4848" s="9" t="s">
        <v>63</v>
      </c>
      <c r="F4848" s="12"/>
      <c r="G4848" s="8">
        <v>256</v>
      </c>
      <c r="H4848" s="16">
        <v>187</v>
      </c>
      <c r="I4848" s="18">
        <v>69</v>
      </c>
    </row>
    <row r="4849" spans="2:9" x14ac:dyDescent="0.25">
      <c r="C4849" s="109"/>
      <c r="D4849" s="107"/>
      <c r="E4849" s="9" t="s">
        <v>64</v>
      </c>
      <c r="F4849" s="12"/>
      <c r="G4849" s="8">
        <v>404</v>
      </c>
      <c r="H4849" s="16">
        <v>353</v>
      </c>
      <c r="I4849" s="18">
        <v>51</v>
      </c>
    </row>
    <row r="4850" spans="2:9" x14ac:dyDescent="0.25">
      <c r="C4850" s="113"/>
      <c r="D4850" s="110"/>
      <c r="E4850" s="56" t="s">
        <v>65</v>
      </c>
      <c r="F4850" s="48"/>
      <c r="G4850" s="61">
        <v>239</v>
      </c>
      <c r="H4850" s="65">
        <v>216</v>
      </c>
      <c r="I4850" s="66">
        <v>23</v>
      </c>
    </row>
    <row r="4852" spans="2:9" x14ac:dyDescent="0.25">
      <c r="B4852" s="54" t="str">
        <f xml:space="preserve"> HYPERLINK("#'目次'!B64", "[58]")</f>
        <v>[58]</v>
      </c>
      <c r="C4852" s="42" t="s">
        <v>694</v>
      </c>
    </row>
    <row r="4853" spans="2:9" x14ac:dyDescent="0.25">
      <c r="C4853" s="42" t="s">
        <v>682</v>
      </c>
    </row>
    <row r="4855" spans="2:9" x14ac:dyDescent="0.25">
      <c r="C4855" s="42" t="s">
        <v>14</v>
      </c>
    </row>
    <row r="4856" spans="2:9" x14ac:dyDescent="0.25">
      <c r="C4856" s="102"/>
      <c r="D4856" s="103"/>
      <c r="E4856" s="103"/>
      <c r="F4856" s="103"/>
      <c r="G4856" s="53" t="s">
        <v>15</v>
      </c>
      <c r="H4856" s="50" t="s">
        <v>695</v>
      </c>
      <c r="I4856" s="57" t="s">
        <v>696</v>
      </c>
    </row>
    <row r="4857" spans="2:9" x14ac:dyDescent="0.25">
      <c r="C4857" s="104"/>
      <c r="D4857" s="105"/>
      <c r="E4857" s="105"/>
      <c r="F4857" s="105"/>
      <c r="G4857" s="47"/>
      <c r="H4857" s="60"/>
      <c r="I4857" s="55"/>
    </row>
    <row r="4858" spans="2:9" x14ac:dyDescent="0.25">
      <c r="C4858" s="52"/>
      <c r="D4858" s="49"/>
      <c r="E4858" s="46" t="s">
        <v>15</v>
      </c>
      <c r="F4858" s="51"/>
      <c r="G4858" s="59">
        <v>1104</v>
      </c>
      <c r="H4858" s="31">
        <v>1044</v>
      </c>
      <c r="I4858" s="67">
        <v>60</v>
      </c>
    </row>
    <row r="4859" spans="2:9" x14ac:dyDescent="0.25">
      <c r="C4859" s="111" t="s">
        <v>20</v>
      </c>
      <c r="D4859" s="106" t="s">
        <v>21</v>
      </c>
      <c r="E4859" s="10" t="s">
        <v>22</v>
      </c>
      <c r="F4859" s="11"/>
      <c r="G4859" s="14">
        <v>543</v>
      </c>
      <c r="H4859" s="25">
        <v>516</v>
      </c>
      <c r="I4859" s="27">
        <v>27</v>
      </c>
    </row>
    <row r="4860" spans="2:9" x14ac:dyDescent="0.25">
      <c r="C4860" s="112"/>
      <c r="D4860" s="107"/>
      <c r="E4860" s="9" t="s">
        <v>23</v>
      </c>
      <c r="F4860" s="12"/>
      <c r="G4860" s="8">
        <v>561</v>
      </c>
      <c r="H4860" s="16">
        <v>528</v>
      </c>
      <c r="I4860" s="18">
        <v>33</v>
      </c>
    </row>
    <row r="4861" spans="2:9" x14ac:dyDescent="0.25">
      <c r="C4861" s="108" t="s">
        <v>24</v>
      </c>
      <c r="D4861" s="108" t="s">
        <v>25</v>
      </c>
      <c r="E4861" s="10" t="s">
        <v>26</v>
      </c>
      <c r="F4861" s="11"/>
      <c r="G4861" s="14">
        <v>261</v>
      </c>
      <c r="H4861" s="25">
        <v>256</v>
      </c>
      <c r="I4861" s="27">
        <v>5</v>
      </c>
    </row>
    <row r="4862" spans="2:9" x14ac:dyDescent="0.25">
      <c r="C4862" s="112"/>
      <c r="D4862" s="109"/>
      <c r="E4862" s="9" t="s">
        <v>27</v>
      </c>
      <c r="F4862" s="12"/>
      <c r="G4862" s="8">
        <v>267</v>
      </c>
      <c r="H4862" s="16">
        <v>257</v>
      </c>
      <c r="I4862" s="18">
        <v>10</v>
      </c>
    </row>
    <row r="4863" spans="2:9" x14ac:dyDescent="0.25">
      <c r="C4863" s="112"/>
      <c r="D4863" s="109"/>
      <c r="E4863" s="9" t="s">
        <v>28</v>
      </c>
      <c r="F4863" s="12"/>
      <c r="G4863" s="8">
        <v>261</v>
      </c>
      <c r="H4863" s="16">
        <v>244</v>
      </c>
      <c r="I4863" s="18">
        <v>17</v>
      </c>
    </row>
    <row r="4864" spans="2:9" x14ac:dyDescent="0.25">
      <c r="C4864" s="112"/>
      <c r="D4864" s="109"/>
      <c r="E4864" s="9" t="s">
        <v>29</v>
      </c>
      <c r="F4864" s="12"/>
      <c r="G4864" s="8">
        <v>195</v>
      </c>
      <c r="H4864" s="16">
        <v>185</v>
      </c>
      <c r="I4864" s="18">
        <v>10</v>
      </c>
    </row>
    <row r="4865" spans="3:9" x14ac:dyDescent="0.25">
      <c r="C4865" s="112"/>
      <c r="D4865" s="109"/>
      <c r="E4865" s="9" t="s">
        <v>30</v>
      </c>
      <c r="F4865" s="12"/>
      <c r="G4865" s="8">
        <v>120</v>
      </c>
      <c r="H4865" s="16">
        <v>102</v>
      </c>
      <c r="I4865" s="18">
        <v>18</v>
      </c>
    </row>
    <row r="4866" spans="3:9" x14ac:dyDescent="0.25">
      <c r="C4866" s="112"/>
      <c r="D4866" s="109"/>
      <c r="E4866" s="9" t="s">
        <v>31</v>
      </c>
      <c r="F4866" s="12"/>
      <c r="G4866" s="8">
        <v>843</v>
      </c>
      <c r="H4866" s="16">
        <v>788</v>
      </c>
      <c r="I4866" s="18">
        <v>55</v>
      </c>
    </row>
    <row r="4867" spans="3:9" x14ac:dyDescent="0.25">
      <c r="C4867" s="112"/>
      <c r="D4867" s="109"/>
      <c r="E4867" s="9" t="s">
        <v>32</v>
      </c>
      <c r="F4867" s="12"/>
      <c r="G4867" s="8">
        <v>315</v>
      </c>
      <c r="H4867" s="16">
        <v>287</v>
      </c>
      <c r="I4867" s="18">
        <v>28</v>
      </c>
    </row>
    <row r="4868" spans="3:9" x14ac:dyDescent="0.25">
      <c r="C4868" s="112"/>
      <c r="D4868" s="108" t="s">
        <v>22</v>
      </c>
      <c r="E4868" s="10" t="s">
        <v>26</v>
      </c>
      <c r="F4868" s="11"/>
      <c r="G4868" s="14">
        <v>120</v>
      </c>
      <c r="H4868" s="25">
        <v>119</v>
      </c>
      <c r="I4868" s="27">
        <v>1</v>
      </c>
    </row>
    <row r="4869" spans="3:9" x14ac:dyDescent="0.25">
      <c r="C4869" s="112"/>
      <c r="D4869" s="109"/>
      <c r="E4869" s="9" t="s">
        <v>27</v>
      </c>
      <c r="F4869" s="12"/>
      <c r="G4869" s="8">
        <v>159</v>
      </c>
      <c r="H4869" s="16">
        <v>149</v>
      </c>
      <c r="I4869" s="18">
        <v>10</v>
      </c>
    </row>
    <row r="4870" spans="3:9" x14ac:dyDescent="0.25">
      <c r="C4870" s="112"/>
      <c r="D4870" s="109"/>
      <c r="E4870" s="9" t="s">
        <v>28</v>
      </c>
      <c r="F4870" s="12"/>
      <c r="G4870" s="8">
        <v>113</v>
      </c>
      <c r="H4870" s="16">
        <v>105</v>
      </c>
      <c r="I4870" s="18">
        <v>8</v>
      </c>
    </row>
    <row r="4871" spans="3:9" x14ac:dyDescent="0.25">
      <c r="C4871" s="112"/>
      <c r="D4871" s="109"/>
      <c r="E4871" s="9" t="s">
        <v>29</v>
      </c>
      <c r="F4871" s="12"/>
      <c r="G4871" s="8">
        <v>94</v>
      </c>
      <c r="H4871" s="16">
        <v>90</v>
      </c>
      <c r="I4871" s="18">
        <v>4</v>
      </c>
    </row>
    <row r="4872" spans="3:9" x14ac:dyDescent="0.25">
      <c r="C4872" s="112"/>
      <c r="D4872" s="109"/>
      <c r="E4872" s="9" t="s">
        <v>30</v>
      </c>
      <c r="F4872" s="12"/>
      <c r="G4872" s="8">
        <v>57</v>
      </c>
      <c r="H4872" s="16">
        <v>53</v>
      </c>
      <c r="I4872" s="18">
        <v>4</v>
      </c>
    </row>
    <row r="4873" spans="3:9" x14ac:dyDescent="0.25">
      <c r="C4873" s="112"/>
      <c r="D4873" s="109"/>
      <c r="E4873" s="9" t="s">
        <v>31</v>
      </c>
      <c r="F4873" s="12"/>
      <c r="G4873" s="8">
        <v>423</v>
      </c>
      <c r="H4873" s="16">
        <v>397</v>
      </c>
      <c r="I4873" s="18">
        <v>26</v>
      </c>
    </row>
    <row r="4874" spans="3:9" x14ac:dyDescent="0.25">
      <c r="C4874" s="112"/>
      <c r="D4874" s="109"/>
      <c r="E4874" s="9" t="s">
        <v>32</v>
      </c>
      <c r="F4874" s="12"/>
      <c r="G4874" s="8">
        <v>151</v>
      </c>
      <c r="H4874" s="16">
        <v>143</v>
      </c>
      <c r="I4874" s="18">
        <v>8</v>
      </c>
    </row>
    <row r="4875" spans="3:9" x14ac:dyDescent="0.25">
      <c r="C4875" s="112"/>
      <c r="D4875" s="108" t="s">
        <v>23</v>
      </c>
      <c r="E4875" s="10" t="s">
        <v>26</v>
      </c>
      <c r="F4875" s="11"/>
      <c r="G4875" s="14">
        <v>141</v>
      </c>
      <c r="H4875" s="25">
        <v>137</v>
      </c>
      <c r="I4875" s="27">
        <v>4</v>
      </c>
    </row>
    <row r="4876" spans="3:9" x14ac:dyDescent="0.25">
      <c r="C4876" s="112"/>
      <c r="D4876" s="109"/>
      <c r="E4876" s="9" t="s">
        <v>27</v>
      </c>
      <c r="F4876" s="12"/>
      <c r="G4876" s="8">
        <v>108</v>
      </c>
      <c r="H4876" s="16">
        <v>108</v>
      </c>
      <c r="I4876" s="18">
        <v>0</v>
      </c>
    </row>
    <row r="4877" spans="3:9" x14ac:dyDescent="0.25">
      <c r="C4877" s="112"/>
      <c r="D4877" s="109"/>
      <c r="E4877" s="9" t="s">
        <v>28</v>
      </c>
      <c r="F4877" s="12"/>
      <c r="G4877" s="8">
        <v>148</v>
      </c>
      <c r="H4877" s="16">
        <v>139</v>
      </c>
      <c r="I4877" s="18">
        <v>9</v>
      </c>
    </row>
    <row r="4878" spans="3:9" x14ac:dyDescent="0.25">
      <c r="C4878" s="112"/>
      <c r="D4878" s="109"/>
      <c r="E4878" s="9" t="s">
        <v>29</v>
      </c>
      <c r="F4878" s="12"/>
      <c r="G4878" s="8">
        <v>101</v>
      </c>
      <c r="H4878" s="16">
        <v>95</v>
      </c>
      <c r="I4878" s="18">
        <v>6</v>
      </c>
    </row>
    <row r="4879" spans="3:9" x14ac:dyDescent="0.25">
      <c r="C4879" s="112"/>
      <c r="D4879" s="109"/>
      <c r="E4879" s="9" t="s">
        <v>30</v>
      </c>
      <c r="F4879" s="12"/>
      <c r="G4879" s="8">
        <v>63</v>
      </c>
      <c r="H4879" s="16">
        <v>49</v>
      </c>
      <c r="I4879" s="18">
        <v>14</v>
      </c>
    </row>
    <row r="4880" spans="3:9" x14ac:dyDescent="0.25">
      <c r="C4880" s="112"/>
      <c r="D4880" s="109"/>
      <c r="E4880" s="9" t="s">
        <v>31</v>
      </c>
      <c r="F4880" s="12"/>
      <c r="G4880" s="8">
        <v>420</v>
      </c>
      <c r="H4880" s="16">
        <v>391</v>
      </c>
      <c r="I4880" s="18">
        <v>29</v>
      </c>
    </row>
    <row r="4881" spans="3:9" x14ac:dyDescent="0.25">
      <c r="C4881" s="112"/>
      <c r="D4881" s="109"/>
      <c r="E4881" s="9" t="s">
        <v>32</v>
      </c>
      <c r="F4881" s="12"/>
      <c r="G4881" s="8">
        <v>164</v>
      </c>
      <c r="H4881" s="16">
        <v>144</v>
      </c>
      <c r="I4881" s="18">
        <v>20</v>
      </c>
    </row>
    <row r="4882" spans="3:9" ht="25.2" x14ac:dyDescent="0.25">
      <c r="C4882" s="108" t="s">
        <v>33</v>
      </c>
      <c r="D4882" s="108" t="s">
        <v>25</v>
      </c>
      <c r="E4882" s="10" t="s">
        <v>34</v>
      </c>
      <c r="F4882" s="11"/>
      <c r="G4882" s="14">
        <v>93</v>
      </c>
      <c r="H4882" s="25">
        <v>78</v>
      </c>
      <c r="I4882" s="27">
        <v>15</v>
      </c>
    </row>
    <row r="4883" spans="3:9" ht="25.2" x14ac:dyDescent="0.25">
      <c r="C4883" s="112"/>
      <c r="D4883" s="109"/>
      <c r="E4883" s="9" t="s">
        <v>35</v>
      </c>
      <c r="F4883" s="12"/>
      <c r="G4883" s="8">
        <v>623</v>
      </c>
      <c r="H4883" s="16">
        <v>608</v>
      </c>
      <c r="I4883" s="18">
        <v>15</v>
      </c>
    </row>
    <row r="4884" spans="3:9" ht="25.2" x14ac:dyDescent="0.25">
      <c r="C4884" s="112"/>
      <c r="D4884" s="109"/>
      <c r="E4884" s="9" t="s">
        <v>36</v>
      </c>
      <c r="F4884" s="12"/>
      <c r="G4884" s="8">
        <v>207</v>
      </c>
      <c r="H4884" s="16">
        <v>201</v>
      </c>
      <c r="I4884" s="18">
        <v>6</v>
      </c>
    </row>
    <row r="4885" spans="3:9" ht="25.2" x14ac:dyDescent="0.25">
      <c r="C4885" s="112"/>
      <c r="D4885" s="109"/>
      <c r="E4885" s="9" t="s">
        <v>37</v>
      </c>
      <c r="F4885" s="12"/>
      <c r="G4885" s="8">
        <v>178</v>
      </c>
      <c r="H4885" s="16">
        <v>155</v>
      </c>
      <c r="I4885" s="18">
        <v>23</v>
      </c>
    </row>
    <row r="4886" spans="3:9" x14ac:dyDescent="0.25">
      <c r="C4886" s="112"/>
      <c r="D4886" s="109"/>
      <c r="E4886" s="9" t="s">
        <v>38</v>
      </c>
      <c r="F4886" s="12"/>
      <c r="G4886" s="13">
        <v>3</v>
      </c>
      <c r="H4886" s="24">
        <v>2</v>
      </c>
      <c r="I4886" s="26">
        <v>1</v>
      </c>
    </row>
    <row r="4887" spans="3:9" ht="25.2" x14ac:dyDescent="0.25">
      <c r="C4887" s="112"/>
      <c r="D4887" s="108" t="s">
        <v>22</v>
      </c>
      <c r="E4887" s="10" t="s">
        <v>34</v>
      </c>
      <c r="F4887" s="11"/>
      <c r="G4887" s="40">
        <v>48</v>
      </c>
      <c r="H4887" s="44">
        <v>38</v>
      </c>
      <c r="I4887" s="45">
        <v>10</v>
      </c>
    </row>
    <row r="4888" spans="3:9" ht="25.2" x14ac:dyDescent="0.25">
      <c r="C4888" s="112"/>
      <c r="D4888" s="109"/>
      <c r="E4888" s="9" t="s">
        <v>35</v>
      </c>
      <c r="F4888" s="12"/>
      <c r="G4888" s="8">
        <v>365</v>
      </c>
      <c r="H4888" s="16">
        <v>356</v>
      </c>
      <c r="I4888" s="18">
        <v>9</v>
      </c>
    </row>
    <row r="4889" spans="3:9" ht="25.2" x14ac:dyDescent="0.25">
      <c r="C4889" s="112"/>
      <c r="D4889" s="109"/>
      <c r="E4889" s="9" t="s">
        <v>36</v>
      </c>
      <c r="F4889" s="12"/>
      <c r="G4889" s="8">
        <v>80</v>
      </c>
      <c r="H4889" s="16">
        <v>78</v>
      </c>
      <c r="I4889" s="18">
        <v>2</v>
      </c>
    </row>
    <row r="4890" spans="3:9" ht="25.2" x14ac:dyDescent="0.25">
      <c r="C4890" s="112"/>
      <c r="D4890" s="109"/>
      <c r="E4890" s="9" t="s">
        <v>37</v>
      </c>
      <c r="F4890" s="12"/>
      <c r="G4890" s="13">
        <v>49</v>
      </c>
      <c r="H4890" s="24">
        <v>44</v>
      </c>
      <c r="I4890" s="26">
        <v>5</v>
      </c>
    </row>
    <row r="4891" spans="3:9" x14ac:dyDescent="0.25">
      <c r="C4891" s="112"/>
      <c r="D4891" s="109"/>
      <c r="E4891" s="9" t="s">
        <v>38</v>
      </c>
      <c r="F4891" s="12"/>
      <c r="G4891" s="13">
        <v>1</v>
      </c>
      <c r="H4891" s="24">
        <v>0</v>
      </c>
      <c r="I4891" s="26">
        <v>1</v>
      </c>
    </row>
    <row r="4892" spans="3:9" ht="25.2" x14ac:dyDescent="0.25">
      <c r="C4892" s="112"/>
      <c r="D4892" s="108" t="s">
        <v>23</v>
      </c>
      <c r="E4892" s="10" t="s">
        <v>34</v>
      </c>
      <c r="F4892" s="11"/>
      <c r="G4892" s="40">
        <v>45</v>
      </c>
      <c r="H4892" s="44">
        <v>40</v>
      </c>
      <c r="I4892" s="45">
        <v>5</v>
      </c>
    </row>
    <row r="4893" spans="3:9" ht="25.2" x14ac:dyDescent="0.25">
      <c r="C4893" s="112"/>
      <c r="D4893" s="109"/>
      <c r="E4893" s="9" t="s">
        <v>35</v>
      </c>
      <c r="F4893" s="12"/>
      <c r="G4893" s="8">
        <v>258</v>
      </c>
      <c r="H4893" s="16">
        <v>252</v>
      </c>
      <c r="I4893" s="18">
        <v>6</v>
      </c>
    </row>
    <row r="4894" spans="3:9" ht="25.2" x14ac:dyDescent="0.25">
      <c r="C4894" s="112"/>
      <c r="D4894" s="109"/>
      <c r="E4894" s="9" t="s">
        <v>36</v>
      </c>
      <c r="F4894" s="12"/>
      <c r="G4894" s="8">
        <v>127</v>
      </c>
      <c r="H4894" s="16">
        <v>123</v>
      </c>
      <c r="I4894" s="18">
        <v>4</v>
      </c>
    </row>
    <row r="4895" spans="3:9" ht="25.2" x14ac:dyDescent="0.25">
      <c r="C4895" s="112"/>
      <c r="D4895" s="109"/>
      <c r="E4895" s="9" t="s">
        <v>37</v>
      </c>
      <c r="F4895" s="12"/>
      <c r="G4895" s="8">
        <v>129</v>
      </c>
      <c r="H4895" s="16">
        <v>111</v>
      </c>
      <c r="I4895" s="18">
        <v>18</v>
      </c>
    </row>
    <row r="4896" spans="3:9" x14ac:dyDescent="0.25">
      <c r="C4896" s="112"/>
      <c r="D4896" s="109"/>
      <c r="E4896" s="9" t="s">
        <v>38</v>
      </c>
      <c r="F4896" s="12"/>
      <c r="G4896" s="13">
        <v>2</v>
      </c>
      <c r="H4896" s="24">
        <v>2</v>
      </c>
      <c r="I4896" s="26">
        <v>0</v>
      </c>
    </row>
    <row r="4897" spans="3:9" ht="25.2" x14ac:dyDescent="0.25">
      <c r="C4897" s="108" t="s">
        <v>39</v>
      </c>
      <c r="D4897" s="108" t="s">
        <v>25</v>
      </c>
      <c r="E4897" s="10" t="s">
        <v>40</v>
      </c>
      <c r="F4897" s="11"/>
      <c r="G4897" s="14">
        <v>320</v>
      </c>
      <c r="H4897" s="25">
        <v>292</v>
      </c>
      <c r="I4897" s="27">
        <v>28</v>
      </c>
    </row>
    <row r="4898" spans="3:9" ht="25.2" x14ac:dyDescent="0.25">
      <c r="C4898" s="112"/>
      <c r="D4898" s="109"/>
      <c r="E4898" s="9" t="s">
        <v>41</v>
      </c>
      <c r="F4898" s="12"/>
      <c r="G4898" s="8">
        <v>604</v>
      </c>
      <c r="H4898" s="16">
        <v>593</v>
      </c>
      <c r="I4898" s="18">
        <v>11</v>
      </c>
    </row>
    <row r="4899" spans="3:9" x14ac:dyDescent="0.25">
      <c r="C4899" s="112"/>
      <c r="D4899" s="109"/>
      <c r="E4899" s="9" t="s">
        <v>42</v>
      </c>
      <c r="F4899" s="12"/>
      <c r="G4899" s="13">
        <v>20</v>
      </c>
      <c r="H4899" s="24">
        <v>18</v>
      </c>
      <c r="I4899" s="26">
        <v>2</v>
      </c>
    </row>
    <row r="4900" spans="3:9" x14ac:dyDescent="0.25">
      <c r="C4900" s="112"/>
      <c r="D4900" s="109"/>
      <c r="E4900" s="9" t="s">
        <v>43</v>
      </c>
      <c r="F4900" s="12"/>
      <c r="G4900" s="8">
        <v>162</v>
      </c>
      <c r="H4900" s="16">
        <v>158</v>
      </c>
      <c r="I4900" s="18">
        <v>4</v>
      </c>
    </row>
    <row r="4901" spans="3:9" x14ac:dyDescent="0.25">
      <c r="C4901" s="112"/>
      <c r="D4901" s="109"/>
      <c r="E4901" s="9" t="s">
        <v>44</v>
      </c>
      <c r="F4901" s="12"/>
      <c r="G4901" s="8">
        <v>50</v>
      </c>
      <c r="H4901" s="16">
        <v>46</v>
      </c>
      <c r="I4901" s="18">
        <v>4</v>
      </c>
    </row>
    <row r="4902" spans="3:9" ht="25.2" x14ac:dyDescent="0.25">
      <c r="C4902" s="112"/>
      <c r="D4902" s="109"/>
      <c r="E4902" s="9" t="s">
        <v>45</v>
      </c>
      <c r="F4902" s="12"/>
      <c r="G4902" s="8">
        <v>53</v>
      </c>
      <c r="H4902" s="16">
        <v>48</v>
      </c>
      <c r="I4902" s="18">
        <v>5</v>
      </c>
    </row>
    <row r="4903" spans="3:9" x14ac:dyDescent="0.25">
      <c r="C4903" s="112"/>
      <c r="D4903" s="109"/>
      <c r="E4903" s="9" t="s">
        <v>38</v>
      </c>
      <c r="F4903" s="12"/>
      <c r="G4903" s="13">
        <v>37</v>
      </c>
      <c r="H4903" s="24">
        <v>28</v>
      </c>
      <c r="I4903" s="26">
        <v>9</v>
      </c>
    </row>
    <row r="4904" spans="3:9" ht="25.2" x14ac:dyDescent="0.25">
      <c r="C4904" s="112"/>
      <c r="D4904" s="108" t="s">
        <v>22</v>
      </c>
      <c r="E4904" s="10" t="s">
        <v>40</v>
      </c>
      <c r="F4904" s="11"/>
      <c r="G4904" s="14">
        <v>118</v>
      </c>
      <c r="H4904" s="25">
        <v>107</v>
      </c>
      <c r="I4904" s="27">
        <v>11</v>
      </c>
    </row>
    <row r="4905" spans="3:9" ht="25.2" x14ac:dyDescent="0.25">
      <c r="C4905" s="112"/>
      <c r="D4905" s="109"/>
      <c r="E4905" s="9" t="s">
        <v>41</v>
      </c>
      <c r="F4905" s="12"/>
      <c r="G4905" s="8">
        <v>351</v>
      </c>
      <c r="H4905" s="16">
        <v>345</v>
      </c>
      <c r="I4905" s="18">
        <v>6</v>
      </c>
    </row>
    <row r="4906" spans="3:9" x14ac:dyDescent="0.25">
      <c r="C4906" s="112"/>
      <c r="D4906" s="109"/>
      <c r="E4906" s="9" t="s">
        <v>42</v>
      </c>
      <c r="F4906" s="12"/>
      <c r="G4906" s="13">
        <v>9</v>
      </c>
      <c r="H4906" s="24">
        <v>9</v>
      </c>
      <c r="I4906" s="26">
        <v>0</v>
      </c>
    </row>
    <row r="4907" spans="3:9" x14ac:dyDescent="0.25">
      <c r="C4907" s="112"/>
      <c r="D4907" s="109"/>
      <c r="E4907" s="9" t="s">
        <v>43</v>
      </c>
      <c r="F4907" s="12"/>
      <c r="G4907" s="8">
        <v>64</v>
      </c>
      <c r="H4907" s="16">
        <v>64</v>
      </c>
      <c r="I4907" s="18">
        <v>0</v>
      </c>
    </row>
    <row r="4908" spans="3:9" x14ac:dyDescent="0.25">
      <c r="C4908" s="112"/>
      <c r="D4908" s="109"/>
      <c r="E4908" s="9" t="s">
        <v>44</v>
      </c>
      <c r="F4908" s="12"/>
      <c r="G4908" s="13">
        <v>19</v>
      </c>
      <c r="H4908" s="24">
        <v>17</v>
      </c>
      <c r="I4908" s="26">
        <v>2</v>
      </c>
    </row>
    <row r="4909" spans="3:9" ht="25.2" x14ac:dyDescent="0.25">
      <c r="C4909" s="112"/>
      <c r="D4909" s="109"/>
      <c r="E4909" s="9" t="s">
        <v>45</v>
      </c>
      <c r="F4909" s="12"/>
      <c r="G4909" s="13">
        <v>30</v>
      </c>
      <c r="H4909" s="24">
        <v>26</v>
      </c>
      <c r="I4909" s="26">
        <v>4</v>
      </c>
    </row>
    <row r="4910" spans="3:9" x14ac:dyDescent="0.25">
      <c r="C4910" s="112"/>
      <c r="D4910" s="109"/>
      <c r="E4910" s="9" t="s">
        <v>38</v>
      </c>
      <c r="F4910" s="12"/>
      <c r="G4910" s="13">
        <v>23</v>
      </c>
      <c r="H4910" s="24">
        <v>17</v>
      </c>
      <c r="I4910" s="26">
        <v>6</v>
      </c>
    </row>
    <row r="4911" spans="3:9" ht="25.2" x14ac:dyDescent="0.25">
      <c r="C4911" s="112"/>
      <c r="D4911" s="108" t="s">
        <v>23</v>
      </c>
      <c r="E4911" s="10" t="s">
        <v>40</v>
      </c>
      <c r="F4911" s="11"/>
      <c r="G4911" s="14">
        <v>202</v>
      </c>
      <c r="H4911" s="25">
        <v>185</v>
      </c>
      <c r="I4911" s="27">
        <v>17</v>
      </c>
    </row>
    <row r="4912" spans="3:9" ht="25.2" x14ac:dyDescent="0.25">
      <c r="C4912" s="112"/>
      <c r="D4912" s="109"/>
      <c r="E4912" s="9" t="s">
        <v>41</v>
      </c>
      <c r="F4912" s="12"/>
      <c r="G4912" s="8">
        <v>253</v>
      </c>
      <c r="H4912" s="16">
        <v>248</v>
      </c>
      <c r="I4912" s="18">
        <v>5</v>
      </c>
    </row>
    <row r="4913" spans="3:9" x14ac:dyDescent="0.25">
      <c r="C4913" s="112"/>
      <c r="D4913" s="109"/>
      <c r="E4913" s="9" t="s">
        <v>42</v>
      </c>
      <c r="F4913" s="12"/>
      <c r="G4913" s="13">
        <v>11</v>
      </c>
      <c r="H4913" s="24">
        <v>9</v>
      </c>
      <c r="I4913" s="26">
        <v>2</v>
      </c>
    </row>
    <row r="4914" spans="3:9" x14ac:dyDescent="0.25">
      <c r="C4914" s="112"/>
      <c r="D4914" s="109"/>
      <c r="E4914" s="9" t="s">
        <v>43</v>
      </c>
      <c r="F4914" s="12"/>
      <c r="G4914" s="8">
        <v>98</v>
      </c>
      <c r="H4914" s="16">
        <v>94</v>
      </c>
      <c r="I4914" s="18">
        <v>4</v>
      </c>
    </row>
    <row r="4915" spans="3:9" x14ac:dyDescent="0.25">
      <c r="C4915" s="112"/>
      <c r="D4915" s="109"/>
      <c r="E4915" s="9" t="s">
        <v>44</v>
      </c>
      <c r="F4915" s="12"/>
      <c r="G4915" s="13">
        <v>31</v>
      </c>
      <c r="H4915" s="24">
        <v>29</v>
      </c>
      <c r="I4915" s="26">
        <v>2</v>
      </c>
    </row>
    <row r="4916" spans="3:9" ht="25.2" x14ac:dyDescent="0.25">
      <c r="C4916" s="112"/>
      <c r="D4916" s="109"/>
      <c r="E4916" s="9" t="s">
        <v>45</v>
      </c>
      <c r="F4916" s="12"/>
      <c r="G4916" s="13">
        <v>23</v>
      </c>
      <c r="H4916" s="24">
        <v>22</v>
      </c>
      <c r="I4916" s="26">
        <v>1</v>
      </c>
    </row>
    <row r="4917" spans="3:9" x14ac:dyDescent="0.25">
      <c r="C4917" s="112"/>
      <c r="D4917" s="109"/>
      <c r="E4917" s="9" t="s">
        <v>38</v>
      </c>
      <c r="F4917" s="12"/>
      <c r="G4917" s="13">
        <v>14</v>
      </c>
      <c r="H4917" s="24">
        <v>11</v>
      </c>
      <c r="I4917" s="26">
        <v>3</v>
      </c>
    </row>
    <row r="4918" spans="3:9" x14ac:dyDescent="0.25">
      <c r="C4918" s="108" t="s">
        <v>46</v>
      </c>
      <c r="D4918" s="106" t="s">
        <v>21</v>
      </c>
      <c r="E4918" s="10" t="s">
        <v>47</v>
      </c>
      <c r="F4918" s="11"/>
      <c r="G4918" s="14">
        <v>815</v>
      </c>
      <c r="H4918" s="25">
        <v>782</v>
      </c>
      <c r="I4918" s="27">
        <v>33</v>
      </c>
    </row>
    <row r="4919" spans="3:9" ht="25.2" x14ac:dyDescent="0.25">
      <c r="C4919" s="112"/>
      <c r="D4919" s="107"/>
      <c r="E4919" s="9" t="s">
        <v>48</v>
      </c>
      <c r="F4919" s="12"/>
      <c r="G4919" s="8">
        <v>86</v>
      </c>
      <c r="H4919" s="16">
        <v>80</v>
      </c>
      <c r="I4919" s="18">
        <v>6</v>
      </c>
    </row>
    <row r="4920" spans="3:9" x14ac:dyDescent="0.25">
      <c r="C4920" s="112"/>
      <c r="D4920" s="107"/>
      <c r="E4920" s="9" t="s">
        <v>49</v>
      </c>
      <c r="F4920" s="12"/>
      <c r="G4920" s="13">
        <v>46</v>
      </c>
      <c r="H4920" s="24">
        <v>45</v>
      </c>
      <c r="I4920" s="26">
        <v>1</v>
      </c>
    </row>
    <row r="4921" spans="3:9" ht="25.2" x14ac:dyDescent="0.25">
      <c r="C4921" s="112"/>
      <c r="D4921" s="107"/>
      <c r="E4921" s="9" t="s">
        <v>50</v>
      </c>
      <c r="F4921" s="12"/>
      <c r="G4921" s="8">
        <v>95</v>
      </c>
      <c r="H4921" s="16">
        <v>83</v>
      </c>
      <c r="I4921" s="18">
        <v>12</v>
      </c>
    </row>
    <row r="4922" spans="3:9" ht="25.2" x14ac:dyDescent="0.25">
      <c r="C4922" s="112"/>
      <c r="D4922" s="107"/>
      <c r="E4922" s="9" t="s">
        <v>51</v>
      </c>
      <c r="F4922" s="12"/>
      <c r="G4922" s="13">
        <v>30</v>
      </c>
      <c r="H4922" s="24">
        <v>27</v>
      </c>
      <c r="I4922" s="26">
        <v>3</v>
      </c>
    </row>
    <row r="4923" spans="3:9" x14ac:dyDescent="0.25">
      <c r="C4923" s="112"/>
      <c r="D4923" s="107"/>
      <c r="E4923" s="9" t="s">
        <v>52</v>
      </c>
      <c r="F4923" s="12"/>
      <c r="G4923" s="13">
        <v>8</v>
      </c>
      <c r="H4923" s="24">
        <v>4</v>
      </c>
      <c r="I4923" s="26">
        <v>4</v>
      </c>
    </row>
    <row r="4924" spans="3:9" x14ac:dyDescent="0.25">
      <c r="C4924" s="112"/>
      <c r="D4924" s="107"/>
      <c r="E4924" s="9" t="s">
        <v>53</v>
      </c>
      <c r="F4924" s="12"/>
      <c r="G4924" s="13">
        <v>23</v>
      </c>
      <c r="H4924" s="24">
        <v>22</v>
      </c>
      <c r="I4924" s="26">
        <v>1</v>
      </c>
    </row>
    <row r="4925" spans="3:9" x14ac:dyDescent="0.25">
      <c r="C4925" s="112"/>
      <c r="D4925" s="107"/>
      <c r="E4925" s="9" t="s">
        <v>38</v>
      </c>
      <c r="F4925" s="12"/>
      <c r="G4925" s="13">
        <v>1</v>
      </c>
      <c r="H4925" s="24">
        <v>1</v>
      </c>
      <c r="I4925" s="26">
        <v>0</v>
      </c>
    </row>
    <row r="4926" spans="3:9" x14ac:dyDescent="0.25">
      <c r="C4926" s="112"/>
      <c r="D4926" s="107"/>
      <c r="E4926" s="9" t="s">
        <v>54</v>
      </c>
      <c r="F4926" s="12"/>
      <c r="G4926" s="8">
        <v>901</v>
      </c>
      <c r="H4926" s="16">
        <v>862</v>
      </c>
      <c r="I4926" s="18">
        <v>39</v>
      </c>
    </row>
    <row r="4927" spans="3:9" x14ac:dyDescent="0.25">
      <c r="C4927" s="112"/>
      <c r="D4927" s="107"/>
      <c r="E4927" s="9" t="s">
        <v>55</v>
      </c>
      <c r="F4927" s="12"/>
      <c r="G4927" s="8">
        <v>171</v>
      </c>
      <c r="H4927" s="16">
        <v>155</v>
      </c>
      <c r="I4927" s="18">
        <v>16</v>
      </c>
    </row>
    <row r="4928" spans="3:9" x14ac:dyDescent="0.25">
      <c r="C4928" s="108" t="s">
        <v>56</v>
      </c>
      <c r="D4928" s="106" t="s">
        <v>21</v>
      </c>
      <c r="E4928" s="10" t="s">
        <v>57</v>
      </c>
      <c r="F4928" s="11"/>
      <c r="G4928" s="14">
        <v>465</v>
      </c>
      <c r="H4928" s="25">
        <v>435</v>
      </c>
      <c r="I4928" s="27">
        <v>30</v>
      </c>
    </row>
    <row r="4929" spans="3:9" x14ac:dyDescent="0.25">
      <c r="C4929" s="112"/>
      <c r="D4929" s="107"/>
      <c r="E4929" s="9" t="s">
        <v>58</v>
      </c>
      <c r="F4929" s="12"/>
      <c r="G4929" s="8">
        <v>396</v>
      </c>
      <c r="H4929" s="16">
        <v>376</v>
      </c>
      <c r="I4929" s="18">
        <v>20</v>
      </c>
    </row>
    <row r="4930" spans="3:9" x14ac:dyDescent="0.25">
      <c r="C4930" s="112"/>
      <c r="D4930" s="107"/>
      <c r="E4930" s="9" t="s">
        <v>59</v>
      </c>
      <c r="F4930" s="12"/>
      <c r="G4930" s="8">
        <v>90</v>
      </c>
      <c r="H4930" s="16">
        <v>89</v>
      </c>
      <c r="I4930" s="18">
        <v>1</v>
      </c>
    </row>
    <row r="4931" spans="3:9" x14ac:dyDescent="0.25">
      <c r="C4931" s="112"/>
      <c r="D4931" s="107"/>
      <c r="E4931" s="9" t="s">
        <v>60</v>
      </c>
      <c r="F4931" s="12"/>
      <c r="G4931" s="8">
        <v>153</v>
      </c>
      <c r="H4931" s="16">
        <v>144</v>
      </c>
      <c r="I4931" s="18">
        <v>9</v>
      </c>
    </row>
    <row r="4932" spans="3:9" x14ac:dyDescent="0.25">
      <c r="C4932" s="108" t="s">
        <v>61</v>
      </c>
      <c r="D4932" s="106" t="s">
        <v>21</v>
      </c>
      <c r="E4932" s="10" t="s">
        <v>62</v>
      </c>
      <c r="F4932" s="11"/>
      <c r="G4932" s="14">
        <v>205</v>
      </c>
      <c r="H4932" s="25">
        <v>191</v>
      </c>
      <c r="I4932" s="27">
        <v>14</v>
      </c>
    </row>
    <row r="4933" spans="3:9" x14ac:dyDescent="0.25">
      <c r="C4933" s="109"/>
      <c r="D4933" s="107"/>
      <c r="E4933" s="9" t="s">
        <v>63</v>
      </c>
      <c r="F4933" s="12"/>
      <c r="G4933" s="8">
        <v>256</v>
      </c>
      <c r="H4933" s="16">
        <v>239</v>
      </c>
      <c r="I4933" s="18">
        <v>17</v>
      </c>
    </row>
    <row r="4934" spans="3:9" x14ac:dyDescent="0.25">
      <c r="C4934" s="109"/>
      <c r="D4934" s="107"/>
      <c r="E4934" s="9" t="s">
        <v>64</v>
      </c>
      <c r="F4934" s="12"/>
      <c r="G4934" s="8">
        <v>404</v>
      </c>
      <c r="H4934" s="16">
        <v>384</v>
      </c>
      <c r="I4934" s="18">
        <v>20</v>
      </c>
    </row>
    <row r="4935" spans="3:9" x14ac:dyDescent="0.25">
      <c r="C4935" s="113"/>
      <c r="D4935" s="110"/>
      <c r="E4935" s="56" t="s">
        <v>65</v>
      </c>
      <c r="F4935" s="48"/>
      <c r="G4935" s="61">
        <v>239</v>
      </c>
      <c r="H4935" s="65">
        <v>230</v>
      </c>
      <c r="I4935" s="66">
        <v>9</v>
      </c>
    </row>
  </sheetData>
  <mergeCells count="1218">
    <mergeCell ref="C11:F12"/>
    <mergeCell ref="D14:D15"/>
    <mergeCell ref="D16:D22"/>
    <mergeCell ref="D23:D29"/>
    <mergeCell ref="D30:D36"/>
    <mergeCell ref="D37:D41"/>
    <mergeCell ref="D42:D46"/>
    <mergeCell ref="D47:D51"/>
    <mergeCell ref="D52:D58"/>
    <mergeCell ref="D59:D65"/>
    <mergeCell ref="D66:D72"/>
    <mergeCell ref="D73:D82"/>
    <mergeCell ref="D83:D86"/>
    <mergeCell ref="D87:D90"/>
    <mergeCell ref="C14:C15"/>
    <mergeCell ref="C16:C36"/>
    <mergeCell ref="C37:C51"/>
    <mergeCell ref="C52:C72"/>
    <mergeCell ref="C73:C82"/>
    <mergeCell ref="C83:C86"/>
    <mergeCell ref="C87:C90"/>
    <mergeCell ref="C96:F97"/>
    <mergeCell ref="D99:D100"/>
    <mergeCell ref="D101:D107"/>
    <mergeCell ref="D108:D114"/>
    <mergeCell ref="D115:D121"/>
    <mergeCell ref="D122:D126"/>
    <mergeCell ref="D127:D131"/>
    <mergeCell ref="D132:D136"/>
    <mergeCell ref="D137:D143"/>
    <mergeCell ref="D144:D150"/>
    <mergeCell ref="D151:D157"/>
    <mergeCell ref="D158:D167"/>
    <mergeCell ref="D168:D171"/>
    <mergeCell ref="D172:D175"/>
    <mergeCell ref="C99:C100"/>
    <mergeCell ref="C101:C121"/>
    <mergeCell ref="C122:C136"/>
    <mergeCell ref="C137:C157"/>
    <mergeCell ref="C158:C167"/>
    <mergeCell ref="C168:C171"/>
    <mergeCell ref="C172:C175"/>
    <mergeCell ref="C181:F182"/>
    <mergeCell ref="D184:D185"/>
    <mergeCell ref="D186:D192"/>
    <mergeCell ref="D193:D199"/>
    <mergeCell ref="D200:D206"/>
    <mergeCell ref="D207:D211"/>
    <mergeCell ref="D212:D216"/>
    <mergeCell ref="D217:D221"/>
    <mergeCell ref="D222:D228"/>
    <mergeCell ref="D229:D235"/>
    <mergeCell ref="D236:D242"/>
    <mergeCell ref="D243:D252"/>
    <mergeCell ref="D253:D256"/>
    <mergeCell ref="D257:D260"/>
    <mergeCell ref="C184:C185"/>
    <mergeCell ref="C186:C206"/>
    <mergeCell ref="C207:C221"/>
    <mergeCell ref="C222:C242"/>
    <mergeCell ref="C243:C252"/>
    <mergeCell ref="C253:C256"/>
    <mergeCell ref="C257:C260"/>
    <mergeCell ref="C266:F267"/>
    <mergeCell ref="D269:D270"/>
    <mergeCell ref="D271:D277"/>
    <mergeCell ref="D278:D284"/>
    <mergeCell ref="D285:D291"/>
    <mergeCell ref="D292:D296"/>
    <mergeCell ref="D297:D301"/>
    <mergeCell ref="D302:D306"/>
    <mergeCell ref="D307:D313"/>
    <mergeCell ref="D314:D320"/>
    <mergeCell ref="D321:D327"/>
    <mergeCell ref="D328:D337"/>
    <mergeCell ref="D338:D341"/>
    <mergeCell ref="D342:D345"/>
    <mergeCell ref="C269:C270"/>
    <mergeCell ref="C271:C291"/>
    <mergeCell ref="C292:C306"/>
    <mergeCell ref="C307:C327"/>
    <mergeCell ref="C328:C337"/>
    <mergeCell ref="C338:C341"/>
    <mergeCell ref="C342:C345"/>
    <mergeCell ref="C351:F352"/>
    <mergeCell ref="D354:D355"/>
    <mergeCell ref="D356:D362"/>
    <mergeCell ref="D363:D369"/>
    <mergeCell ref="D370:D376"/>
    <mergeCell ref="D377:D381"/>
    <mergeCell ref="D382:D386"/>
    <mergeCell ref="D387:D391"/>
    <mergeCell ref="D392:D398"/>
    <mergeCell ref="D399:D405"/>
    <mergeCell ref="D406:D412"/>
    <mergeCell ref="D413:D422"/>
    <mergeCell ref="D423:D426"/>
    <mergeCell ref="D427:D430"/>
    <mergeCell ref="C354:C355"/>
    <mergeCell ref="C356:C376"/>
    <mergeCell ref="C377:C391"/>
    <mergeCell ref="C392:C412"/>
    <mergeCell ref="C413:C422"/>
    <mergeCell ref="C423:C426"/>
    <mergeCell ref="C427:C430"/>
    <mergeCell ref="C436:F437"/>
    <mergeCell ref="D439:D440"/>
    <mergeCell ref="D441:D447"/>
    <mergeCell ref="D448:D454"/>
    <mergeCell ref="D455:D461"/>
    <mergeCell ref="D462:D466"/>
    <mergeCell ref="D467:D471"/>
    <mergeCell ref="D472:D476"/>
    <mergeCell ref="D477:D483"/>
    <mergeCell ref="D484:D490"/>
    <mergeCell ref="D491:D497"/>
    <mergeCell ref="D498:D507"/>
    <mergeCell ref="D508:D511"/>
    <mergeCell ref="D512:D515"/>
    <mergeCell ref="C439:C440"/>
    <mergeCell ref="C441:C461"/>
    <mergeCell ref="C462:C476"/>
    <mergeCell ref="C477:C497"/>
    <mergeCell ref="C498:C507"/>
    <mergeCell ref="C508:C511"/>
    <mergeCell ref="C512:C515"/>
    <mergeCell ref="C521:F522"/>
    <mergeCell ref="D524:D525"/>
    <mergeCell ref="D526:D532"/>
    <mergeCell ref="D533:D539"/>
    <mergeCell ref="D540:D546"/>
    <mergeCell ref="D547:D551"/>
    <mergeCell ref="D552:D556"/>
    <mergeCell ref="D557:D561"/>
    <mergeCell ref="D562:D568"/>
    <mergeCell ref="D569:D575"/>
    <mergeCell ref="D576:D582"/>
    <mergeCell ref="D583:D592"/>
    <mergeCell ref="D593:D596"/>
    <mergeCell ref="D597:D600"/>
    <mergeCell ref="C524:C525"/>
    <mergeCell ref="C526:C546"/>
    <mergeCell ref="C547:C561"/>
    <mergeCell ref="C562:C582"/>
    <mergeCell ref="C583:C592"/>
    <mergeCell ref="C593:C596"/>
    <mergeCell ref="C597:C600"/>
    <mergeCell ref="C606:F607"/>
    <mergeCell ref="D609:D610"/>
    <mergeCell ref="D611:D617"/>
    <mergeCell ref="D618:D624"/>
    <mergeCell ref="D625:D631"/>
    <mergeCell ref="D632:D636"/>
    <mergeCell ref="D637:D641"/>
    <mergeCell ref="D642:D646"/>
    <mergeCell ref="D647:D653"/>
    <mergeCell ref="D654:D660"/>
    <mergeCell ref="D661:D667"/>
    <mergeCell ref="D668:D677"/>
    <mergeCell ref="D678:D681"/>
    <mergeCell ref="D682:D685"/>
    <mergeCell ref="C609:C610"/>
    <mergeCell ref="C611:C631"/>
    <mergeCell ref="C632:C646"/>
    <mergeCell ref="C647:C667"/>
    <mergeCell ref="C668:C677"/>
    <mergeCell ref="C678:C681"/>
    <mergeCell ref="C682:C685"/>
    <mergeCell ref="C691:F692"/>
    <mergeCell ref="D694:D695"/>
    <mergeCell ref="D696:D702"/>
    <mergeCell ref="D703:D709"/>
    <mergeCell ref="D710:D716"/>
    <mergeCell ref="D717:D721"/>
    <mergeCell ref="D722:D726"/>
    <mergeCell ref="D727:D731"/>
    <mergeCell ref="D732:D738"/>
    <mergeCell ref="D739:D745"/>
    <mergeCell ref="D746:D752"/>
    <mergeCell ref="D753:D762"/>
    <mergeCell ref="D763:D766"/>
    <mergeCell ref="D767:D770"/>
    <mergeCell ref="C694:C695"/>
    <mergeCell ref="C696:C716"/>
    <mergeCell ref="C717:C731"/>
    <mergeCell ref="C732:C752"/>
    <mergeCell ref="C753:C762"/>
    <mergeCell ref="C763:C766"/>
    <mergeCell ref="C767:C770"/>
    <mergeCell ref="C776:F777"/>
    <mergeCell ref="D779:D780"/>
    <mergeCell ref="D781:D787"/>
    <mergeCell ref="D788:D794"/>
    <mergeCell ref="D795:D801"/>
    <mergeCell ref="D802:D806"/>
    <mergeCell ref="D807:D811"/>
    <mergeCell ref="D812:D816"/>
    <mergeCell ref="D817:D823"/>
    <mergeCell ref="D824:D830"/>
    <mergeCell ref="D831:D837"/>
    <mergeCell ref="D838:D847"/>
    <mergeCell ref="D848:D851"/>
    <mergeCell ref="D852:D855"/>
    <mergeCell ref="C779:C780"/>
    <mergeCell ref="C781:C801"/>
    <mergeCell ref="C802:C816"/>
    <mergeCell ref="C817:C837"/>
    <mergeCell ref="C838:C847"/>
    <mergeCell ref="C848:C851"/>
    <mergeCell ref="C852:C855"/>
    <mergeCell ref="C861:F862"/>
    <mergeCell ref="D864:D865"/>
    <mergeCell ref="D866:D872"/>
    <mergeCell ref="D873:D879"/>
    <mergeCell ref="D880:D886"/>
    <mergeCell ref="D887:D891"/>
    <mergeCell ref="D892:D896"/>
    <mergeCell ref="D897:D901"/>
    <mergeCell ref="D902:D908"/>
    <mergeCell ref="D909:D915"/>
    <mergeCell ref="D916:D922"/>
    <mergeCell ref="D923:D932"/>
    <mergeCell ref="D933:D936"/>
    <mergeCell ref="D937:D940"/>
    <mergeCell ref="C864:C865"/>
    <mergeCell ref="C866:C886"/>
    <mergeCell ref="C887:C901"/>
    <mergeCell ref="C902:C922"/>
    <mergeCell ref="C923:C932"/>
    <mergeCell ref="C933:C936"/>
    <mergeCell ref="C937:C940"/>
    <mergeCell ref="C946:F947"/>
    <mergeCell ref="D949:D950"/>
    <mergeCell ref="D951:D957"/>
    <mergeCell ref="D958:D964"/>
    <mergeCell ref="D965:D971"/>
    <mergeCell ref="D972:D976"/>
    <mergeCell ref="D977:D981"/>
    <mergeCell ref="D982:D986"/>
    <mergeCell ref="D987:D993"/>
    <mergeCell ref="D994:D1000"/>
    <mergeCell ref="D1001:D1007"/>
    <mergeCell ref="D1008:D1017"/>
    <mergeCell ref="D1018:D1021"/>
    <mergeCell ref="D1022:D1025"/>
    <mergeCell ref="C949:C950"/>
    <mergeCell ref="C951:C971"/>
    <mergeCell ref="C972:C986"/>
    <mergeCell ref="C987:C1007"/>
    <mergeCell ref="C1008:C1017"/>
    <mergeCell ref="C1018:C1021"/>
    <mergeCell ref="C1022:C1025"/>
    <mergeCell ref="C1031:F1032"/>
    <mergeCell ref="D1034:D1035"/>
    <mergeCell ref="D1036:D1042"/>
    <mergeCell ref="D1043:D1049"/>
    <mergeCell ref="D1050:D1056"/>
    <mergeCell ref="D1057:D1061"/>
    <mergeCell ref="D1062:D1066"/>
    <mergeCell ref="D1067:D1071"/>
    <mergeCell ref="D1072:D1078"/>
    <mergeCell ref="D1079:D1085"/>
    <mergeCell ref="D1086:D1092"/>
    <mergeCell ref="D1093:D1102"/>
    <mergeCell ref="D1103:D1106"/>
    <mergeCell ref="D1107:D1110"/>
    <mergeCell ref="C1034:C1035"/>
    <mergeCell ref="C1036:C1056"/>
    <mergeCell ref="C1057:C1071"/>
    <mergeCell ref="C1072:C1092"/>
    <mergeCell ref="C1093:C1102"/>
    <mergeCell ref="C1103:C1106"/>
    <mergeCell ref="C1107:C1110"/>
    <mergeCell ref="C1116:F1117"/>
    <mergeCell ref="D1119:D1120"/>
    <mergeCell ref="D1121:D1127"/>
    <mergeCell ref="D1128:D1134"/>
    <mergeCell ref="D1135:D1141"/>
    <mergeCell ref="D1142:D1146"/>
    <mergeCell ref="D1147:D1151"/>
    <mergeCell ref="D1152:D1156"/>
    <mergeCell ref="D1157:D1163"/>
    <mergeCell ref="D1164:D1170"/>
    <mergeCell ref="D1171:D1177"/>
    <mergeCell ref="D1178:D1187"/>
    <mergeCell ref="D1188:D1191"/>
    <mergeCell ref="D1192:D1195"/>
    <mergeCell ref="C1119:C1120"/>
    <mergeCell ref="C1121:C1141"/>
    <mergeCell ref="C1142:C1156"/>
    <mergeCell ref="C1157:C1177"/>
    <mergeCell ref="C1178:C1187"/>
    <mergeCell ref="C1188:C1191"/>
    <mergeCell ref="C1192:C1195"/>
    <mergeCell ref="C1201:F1202"/>
    <mergeCell ref="D1204:D1205"/>
    <mergeCell ref="D1206:D1212"/>
    <mergeCell ref="D1213:D1219"/>
    <mergeCell ref="D1220:D1226"/>
    <mergeCell ref="D1227:D1231"/>
    <mergeCell ref="D1232:D1236"/>
    <mergeCell ref="D1237:D1241"/>
    <mergeCell ref="D1242:D1248"/>
    <mergeCell ref="D1249:D1255"/>
    <mergeCell ref="D1256:D1262"/>
    <mergeCell ref="D1263:D1272"/>
    <mergeCell ref="D1273:D1276"/>
    <mergeCell ref="D1277:D1280"/>
    <mergeCell ref="C1204:C1205"/>
    <mergeCell ref="C1206:C1226"/>
    <mergeCell ref="C1227:C1241"/>
    <mergeCell ref="C1242:C1262"/>
    <mergeCell ref="C1263:C1272"/>
    <mergeCell ref="C1273:C1276"/>
    <mergeCell ref="C1277:C1280"/>
    <mergeCell ref="C1286:F1287"/>
    <mergeCell ref="D1289:D1290"/>
    <mergeCell ref="D1291:D1297"/>
    <mergeCell ref="D1298:D1304"/>
    <mergeCell ref="D1305:D1311"/>
    <mergeCell ref="D1312:D1316"/>
    <mergeCell ref="D1317:D1321"/>
    <mergeCell ref="D1322:D1326"/>
    <mergeCell ref="D1327:D1333"/>
    <mergeCell ref="D1334:D1340"/>
    <mergeCell ref="D1341:D1347"/>
    <mergeCell ref="D1348:D1357"/>
    <mergeCell ref="D1358:D1361"/>
    <mergeCell ref="D1362:D1365"/>
    <mergeCell ref="C1289:C1290"/>
    <mergeCell ref="C1291:C1311"/>
    <mergeCell ref="C1312:C1326"/>
    <mergeCell ref="C1327:C1347"/>
    <mergeCell ref="C1348:C1357"/>
    <mergeCell ref="C1358:C1361"/>
    <mergeCell ref="C1362:C1365"/>
    <mergeCell ref="C1371:F1372"/>
    <mergeCell ref="D1374:D1375"/>
    <mergeCell ref="D1376:D1382"/>
    <mergeCell ref="D1383:D1389"/>
    <mergeCell ref="D1390:D1396"/>
    <mergeCell ref="D1397:D1401"/>
    <mergeCell ref="D1402:D1406"/>
    <mergeCell ref="D1407:D1411"/>
    <mergeCell ref="D1412:D1418"/>
    <mergeCell ref="D1419:D1425"/>
    <mergeCell ref="D1426:D1432"/>
    <mergeCell ref="D1433:D1442"/>
    <mergeCell ref="D1443:D1446"/>
    <mergeCell ref="D1447:D1450"/>
    <mergeCell ref="C1374:C1375"/>
    <mergeCell ref="C1376:C1396"/>
    <mergeCell ref="C1397:C1411"/>
    <mergeCell ref="C1412:C1432"/>
    <mergeCell ref="C1433:C1442"/>
    <mergeCell ref="C1443:C1446"/>
    <mergeCell ref="C1447:C1450"/>
    <mergeCell ref="C1456:F1457"/>
    <mergeCell ref="D1459:D1460"/>
    <mergeCell ref="D1461:D1467"/>
    <mergeCell ref="D1468:D1474"/>
    <mergeCell ref="D1475:D1481"/>
    <mergeCell ref="D1482:D1486"/>
    <mergeCell ref="D1487:D1491"/>
    <mergeCell ref="D1492:D1496"/>
    <mergeCell ref="D1497:D1503"/>
    <mergeCell ref="D1504:D1510"/>
    <mergeCell ref="D1511:D1517"/>
    <mergeCell ref="D1518:D1527"/>
    <mergeCell ref="D1528:D1531"/>
    <mergeCell ref="D1532:D1535"/>
    <mergeCell ref="C1459:C1460"/>
    <mergeCell ref="C1461:C1481"/>
    <mergeCell ref="C1482:C1496"/>
    <mergeCell ref="C1497:C1517"/>
    <mergeCell ref="C1518:C1527"/>
    <mergeCell ref="C1528:C1531"/>
    <mergeCell ref="C1532:C1535"/>
    <mergeCell ref="C1541:F1542"/>
    <mergeCell ref="D1544:D1545"/>
    <mergeCell ref="D1546:D1552"/>
    <mergeCell ref="D1553:D1559"/>
    <mergeCell ref="D1560:D1566"/>
    <mergeCell ref="D1567:D1571"/>
    <mergeCell ref="D1572:D1576"/>
    <mergeCell ref="D1577:D1581"/>
    <mergeCell ref="D1582:D1588"/>
    <mergeCell ref="D1589:D1595"/>
    <mergeCell ref="D1596:D1602"/>
    <mergeCell ref="D1603:D1612"/>
    <mergeCell ref="D1613:D1616"/>
    <mergeCell ref="D1617:D1620"/>
    <mergeCell ref="C1544:C1545"/>
    <mergeCell ref="C1546:C1566"/>
    <mergeCell ref="C1567:C1581"/>
    <mergeCell ref="C1582:C1602"/>
    <mergeCell ref="C1603:C1612"/>
    <mergeCell ref="C1613:C1616"/>
    <mergeCell ref="C1617:C1620"/>
    <mergeCell ref="C1626:F1627"/>
    <mergeCell ref="D1629:D1630"/>
    <mergeCell ref="D1631:D1637"/>
    <mergeCell ref="D1638:D1644"/>
    <mergeCell ref="D1645:D1651"/>
    <mergeCell ref="D1652:D1656"/>
    <mergeCell ref="D1657:D1661"/>
    <mergeCell ref="D1662:D1666"/>
    <mergeCell ref="D1667:D1673"/>
    <mergeCell ref="D1674:D1680"/>
    <mergeCell ref="D1681:D1687"/>
    <mergeCell ref="D1688:D1697"/>
    <mergeCell ref="D1698:D1701"/>
    <mergeCell ref="D1702:D1705"/>
    <mergeCell ref="C1629:C1630"/>
    <mergeCell ref="C1631:C1651"/>
    <mergeCell ref="C1652:C1666"/>
    <mergeCell ref="C1667:C1687"/>
    <mergeCell ref="C1688:C1697"/>
    <mergeCell ref="C1698:C1701"/>
    <mergeCell ref="C1702:C1705"/>
    <mergeCell ref="C1711:F1712"/>
    <mergeCell ref="D1714:D1715"/>
    <mergeCell ref="D1716:D1722"/>
    <mergeCell ref="D1723:D1729"/>
    <mergeCell ref="D1730:D1736"/>
    <mergeCell ref="D1737:D1741"/>
    <mergeCell ref="D1742:D1746"/>
    <mergeCell ref="D1747:D1751"/>
    <mergeCell ref="D1752:D1758"/>
    <mergeCell ref="D1759:D1765"/>
    <mergeCell ref="D1766:D1772"/>
    <mergeCell ref="D1773:D1782"/>
    <mergeCell ref="D1783:D1786"/>
    <mergeCell ref="D1787:D1790"/>
    <mergeCell ref="C1714:C1715"/>
    <mergeCell ref="C1716:C1736"/>
    <mergeCell ref="C1737:C1751"/>
    <mergeCell ref="C1752:C1772"/>
    <mergeCell ref="C1773:C1782"/>
    <mergeCell ref="C1783:C1786"/>
    <mergeCell ref="C1787:C1790"/>
    <mergeCell ref="C1796:F1797"/>
    <mergeCell ref="D1799:D1800"/>
    <mergeCell ref="D1801:D1807"/>
    <mergeCell ref="D1808:D1814"/>
    <mergeCell ref="D1815:D1821"/>
    <mergeCell ref="D1822:D1826"/>
    <mergeCell ref="D1827:D1831"/>
    <mergeCell ref="D1832:D1836"/>
    <mergeCell ref="D1837:D1843"/>
    <mergeCell ref="D1844:D1850"/>
    <mergeCell ref="D1851:D1857"/>
    <mergeCell ref="D1858:D1867"/>
    <mergeCell ref="D1868:D1871"/>
    <mergeCell ref="D1872:D1875"/>
    <mergeCell ref="C1799:C1800"/>
    <mergeCell ref="C1801:C1821"/>
    <mergeCell ref="C1822:C1836"/>
    <mergeCell ref="C1837:C1857"/>
    <mergeCell ref="C1858:C1867"/>
    <mergeCell ref="C1868:C1871"/>
    <mergeCell ref="C1872:C1875"/>
    <mergeCell ref="C1881:F1882"/>
    <mergeCell ref="D1884:D1885"/>
    <mergeCell ref="D1886:D1892"/>
    <mergeCell ref="D1893:D1899"/>
    <mergeCell ref="D1900:D1906"/>
    <mergeCell ref="D1907:D1911"/>
    <mergeCell ref="D1912:D1916"/>
    <mergeCell ref="D1917:D1921"/>
    <mergeCell ref="D1922:D1928"/>
    <mergeCell ref="D1929:D1935"/>
    <mergeCell ref="D1936:D1942"/>
    <mergeCell ref="D1943:D1952"/>
    <mergeCell ref="D1953:D1956"/>
    <mergeCell ref="D1957:D1960"/>
    <mergeCell ref="C1884:C1885"/>
    <mergeCell ref="C1886:C1906"/>
    <mergeCell ref="C1907:C1921"/>
    <mergeCell ref="C1922:C1942"/>
    <mergeCell ref="C1943:C1952"/>
    <mergeCell ref="C1953:C1956"/>
    <mergeCell ref="C1957:C1960"/>
    <mergeCell ref="C1966:F1967"/>
    <mergeCell ref="D1969:D1970"/>
    <mergeCell ref="D1971:D1977"/>
    <mergeCell ref="D1978:D1984"/>
    <mergeCell ref="D1985:D1991"/>
    <mergeCell ref="D1992:D1996"/>
    <mergeCell ref="D1997:D2001"/>
    <mergeCell ref="D2002:D2006"/>
    <mergeCell ref="D2007:D2013"/>
    <mergeCell ref="D2014:D2020"/>
    <mergeCell ref="D2021:D2027"/>
    <mergeCell ref="D2028:D2037"/>
    <mergeCell ref="D2038:D2041"/>
    <mergeCell ref="D2042:D2045"/>
    <mergeCell ref="C1969:C1970"/>
    <mergeCell ref="C1971:C1991"/>
    <mergeCell ref="C1992:C2006"/>
    <mergeCell ref="C2007:C2027"/>
    <mergeCell ref="C2028:C2037"/>
    <mergeCell ref="C2038:C2041"/>
    <mergeCell ref="C2042:C2045"/>
    <mergeCell ref="C2051:F2052"/>
    <mergeCell ref="D2054:D2055"/>
    <mergeCell ref="D2056:D2062"/>
    <mergeCell ref="D2063:D2069"/>
    <mergeCell ref="D2070:D2076"/>
    <mergeCell ref="D2077:D2081"/>
    <mergeCell ref="D2082:D2086"/>
    <mergeCell ref="D2087:D2091"/>
    <mergeCell ref="D2092:D2098"/>
    <mergeCell ref="D2099:D2105"/>
    <mergeCell ref="D2106:D2112"/>
    <mergeCell ref="D2113:D2122"/>
    <mergeCell ref="D2123:D2126"/>
    <mergeCell ref="D2127:D2130"/>
    <mergeCell ref="C2054:C2055"/>
    <mergeCell ref="C2056:C2076"/>
    <mergeCell ref="C2077:C2091"/>
    <mergeCell ref="C2092:C2112"/>
    <mergeCell ref="C2113:C2122"/>
    <mergeCell ref="C2123:C2126"/>
    <mergeCell ref="C2127:C2130"/>
    <mergeCell ref="C2136:F2137"/>
    <mergeCell ref="D2139:D2140"/>
    <mergeCell ref="D2141:D2147"/>
    <mergeCell ref="D2148:D2154"/>
    <mergeCell ref="D2155:D2161"/>
    <mergeCell ref="D2162:D2166"/>
    <mergeCell ref="D2167:D2171"/>
    <mergeCell ref="D2172:D2176"/>
    <mergeCell ref="D2177:D2183"/>
    <mergeCell ref="D2184:D2190"/>
    <mergeCell ref="D2191:D2197"/>
    <mergeCell ref="D2198:D2207"/>
    <mergeCell ref="D2208:D2211"/>
    <mergeCell ref="D2212:D2215"/>
    <mergeCell ref="C2139:C2140"/>
    <mergeCell ref="C2141:C2161"/>
    <mergeCell ref="C2162:C2176"/>
    <mergeCell ref="C2177:C2197"/>
    <mergeCell ref="C2198:C2207"/>
    <mergeCell ref="C2208:C2211"/>
    <mergeCell ref="C2212:C2215"/>
    <mergeCell ref="C2221:F2222"/>
    <mergeCell ref="D2224:D2225"/>
    <mergeCell ref="D2226:D2232"/>
    <mergeCell ref="D2233:D2239"/>
    <mergeCell ref="D2240:D2246"/>
    <mergeCell ref="D2247:D2251"/>
    <mergeCell ref="D2252:D2256"/>
    <mergeCell ref="D2257:D2261"/>
    <mergeCell ref="D2262:D2268"/>
    <mergeCell ref="D2269:D2275"/>
    <mergeCell ref="D2276:D2282"/>
    <mergeCell ref="D2283:D2292"/>
    <mergeCell ref="D2293:D2296"/>
    <mergeCell ref="D2297:D2300"/>
    <mergeCell ref="C2224:C2225"/>
    <mergeCell ref="C2226:C2246"/>
    <mergeCell ref="C2247:C2261"/>
    <mergeCell ref="C2262:C2282"/>
    <mergeCell ref="C2283:C2292"/>
    <mergeCell ref="C2293:C2296"/>
    <mergeCell ref="C2297:C2300"/>
    <mergeCell ref="C2306:F2307"/>
    <mergeCell ref="D2309:D2310"/>
    <mergeCell ref="D2311:D2317"/>
    <mergeCell ref="D2318:D2324"/>
    <mergeCell ref="D2325:D2331"/>
    <mergeCell ref="D2332:D2336"/>
    <mergeCell ref="D2337:D2341"/>
    <mergeCell ref="D2342:D2346"/>
    <mergeCell ref="D2347:D2353"/>
    <mergeCell ref="D2354:D2360"/>
    <mergeCell ref="D2361:D2367"/>
    <mergeCell ref="D2368:D2377"/>
    <mergeCell ref="D2378:D2381"/>
    <mergeCell ref="D2382:D2385"/>
    <mergeCell ref="C2309:C2310"/>
    <mergeCell ref="C2311:C2331"/>
    <mergeCell ref="C2332:C2346"/>
    <mergeCell ref="C2347:C2367"/>
    <mergeCell ref="C2368:C2377"/>
    <mergeCell ref="C2378:C2381"/>
    <mergeCell ref="C2382:C2385"/>
    <mergeCell ref="C2391:F2392"/>
    <mergeCell ref="D2394:D2395"/>
    <mergeCell ref="D2396:D2402"/>
    <mergeCell ref="D2403:D2409"/>
    <mergeCell ref="D2410:D2416"/>
    <mergeCell ref="D2417:D2421"/>
    <mergeCell ref="D2422:D2426"/>
    <mergeCell ref="D2427:D2431"/>
    <mergeCell ref="D2432:D2438"/>
    <mergeCell ref="D2439:D2445"/>
    <mergeCell ref="D2446:D2452"/>
    <mergeCell ref="D2453:D2462"/>
    <mergeCell ref="D2463:D2466"/>
    <mergeCell ref="D2467:D2470"/>
    <mergeCell ref="C2394:C2395"/>
    <mergeCell ref="C2396:C2416"/>
    <mergeCell ref="C2417:C2431"/>
    <mergeCell ref="C2432:C2452"/>
    <mergeCell ref="C2453:C2462"/>
    <mergeCell ref="C2463:C2466"/>
    <mergeCell ref="C2467:C2470"/>
    <mergeCell ref="C2476:F2477"/>
    <mergeCell ref="D2479:D2480"/>
    <mergeCell ref="D2481:D2487"/>
    <mergeCell ref="D2488:D2494"/>
    <mergeCell ref="D2495:D2501"/>
    <mergeCell ref="D2502:D2506"/>
    <mergeCell ref="D2507:D2511"/>
    <mergeCell ref="D2512:D2516"/>
    <mergeCell ref="D2517:D2523"/>
    <mergeCell ref="D2524:D2530"/>
    <mergeCell ref="D2531:D2537"/>
    <mergeCell ref="D2538:D2547"/>
    <mergeCell ref="D2548:D2551"/>
    <mergeCell ref="D2552:D2555"/>
    <mergeCell ref="C2479:C2480"/>
    <mergeCell ref="C2481:C2501"/>
    <mergeCell ref="C2502:C2516"/>
    <mergeCell ref="C2517:C2537"/>
    <mergeCell ref="C2538:C2547"/>
    <mergeCell ref="C2548:C2551"/>
    <mergeCell ref="C2552:C2555"/>
    <mergeCell ref="C2561:F2562"/>
    <mergeCell ref="D2564:D2565"/>
    <mergeCell ref="D2566:D2572"/>
    <mergeCell ref="D2573:D2579"/>
    <mergeCell ref="D2580:D2586"/>
    <mergeCell ref="D2587:D2591"/>
    <mergeCell ref="D2592:D2596"/>
    <mergeCell ref="D2597:D2601"/>
    <mergeCell ref="D2602:D2608"/>
    <mergeCell ref="D2609:D2615"/>
    <mergeCell ref="D2616:D2622"/>
    <mergeCell ref="D2623:D2632"/>
    <mergeCell ref="D2633:D2636"/>
    <mergeCell ref="D2637:D2640"/>
    <mergeCell ref="C2564:C2565"/>
    <mergeCell ref="C2566:C2586"/>
    <mergeCell ref="C2587:C2601"/>
    <mergeCell ref="C2602:C2622"/>
    <mergeCell ref="C2623:C2632"/>
    <mergeCell ref="C2633:C2636"/>
    <mergeCell ref="C2637:C2640"/>
    <mergeCell ref="C2646:F2647"/>
    <mergeCell ref="D2649:D2650"/>
    <mergeCell ref="D2651:D2657"/>
    <mergeCell ref="D2658:D2664"/>
    <mergeCell ref="D2665:D2671"/>
    <mergeCell ref="D2672:D2676"/>
    <mergeCell ref="D2677:D2681"/>
    <mergeCell ref="D2682:D2686"/>
    <mergeCell ref="D2687:D2693"/>
    <mergeCell ref="D2694:D2700"/>
    <mergeCell ref="D2701:D2707"/>
    <mergeCell ref="D2708:D2717"/>
    <mergeCell ref="D2718:D2721"/>
    <mergeCell ref="D2722:D2725"/>
    <mergeCell ref="C2649:C2650"/>
    <mergeCell ref="C2651:C2671"/>
    <mergeCell ref="C2672:C2686"/>
    <mergeCell ref="C2687:C2707"/>
    <mergeCell ref="C2708:C2717"/>
    <mergeCell ref="C2718:C2721"/>
    <mergeCell ref="C2722:C2725"/>
    <mergeCell ref="C2731:F2732"/>
    <mergeCell ref="D2734:D2735"/>
    <mergeCell ref="D2736:D2742"/>
    <mergeCell ref="D2743:D2749"/>
    <mergeCell ref="D2750:D2756"/>
    <mergeCell ref="D2757:D2761"/>
    <mergeCell ref="D2762:D2766"/>
    <mergeCell ref="D2767:D2771"/>
    <mergeCell ref="D2772:D2778"/>
    <mergeCell ref="D2779:D2785"/>
    <mergeCell ref="D2786:D2792"/>
    <mergeCell ref="D2793:D2802"/>
    <mergeCell ref="D2803:D2806"/>
    <mergeCell ref="D2807:D2810"/>
    <mergeCell ref="C2734:C2735"/>
    <mergeCell ref="C2736:C2756"/>
    <mergeCell ref="C2757:C2771"/>
    <mergeCell ref="C2772:C2792"/>
    <mergeCell ref="C2793:C2802"/>
    <mergeCell ref="C2803:C2806"/>
    <mergeCell ref="C2807:C2810"/>
    <mergeCell ref="C2816:F2817"/>
    <mergeCell ref="D2819:D2820"/>
    <mergeCell ref="D2821:D2827"/>
    <mergeCell ref="D2828:D2834"/>
    <mergeCell ref="D2835:D2841"/>
    <mergeCell ref="D2842:D2846"/>
    <mergeCell ref="D2847:D2851"/>
    <mergeCell ref="D2852:D2856"/>
    <mergeCell ref="D2857:D2863"/>
    <mergeCell ref="D2864:D2870"/>
    <mergeCell ref="D2871:D2877"/>
    <mergeCell ref="D2878:D2887"/>
    <mergeCell ref="D2888:D2891"/>
    <mergeCell ref="D2892:D2895"/>
    <mergeCell ref="C2819:C2820"/>
    <mergeCell ref="C2821:C2841"/>
    <mergeCell ref="C2842:C2856"/>
    <mergeCell ref="C2857:C2877"/>
    <mergeCell ref="C2878:C2887"/>
    <mergeCell ref="C2888:C2891"/>
    <mergeCell ref="C2892:C2895"/>
    <mergeCell ref="C2901:F2902"/>
    <mergeCell ref="D2904:D2905"/>
    <mergeCell ref="D2906:D2912"/>
    <mergeCell ref="D2913:D2919"/>
    <mergeCell ref="D2920:D2926"/>
    <mergeCell ref="D2927:D2931"/>
    <mergeCell ref="D2932:D2936"/>
    <mergeCell ref="D2937:D2941"/>
    <mergeCell ref="D2942:D2948"/>
    <mergeCell ref="D2949:D2955"/>
    <mergeCell ref="D2956:D2962"/>
    <mergeCell ref="D2963:D2972"/>
    <mergeCell ref="D2973:D2976"/>
    <mergeCell ref="D2977:D2980"/>
    <mergeCell ref="C2904:C2905"/>
    <mergeCell ref="C2906:C2926"/>
    <mergeCell ref="C2927:C2941"/>
    <mergeCell ref="C2942:C2962"/>
    <mergeCell ref="C2963:C2972"/>
    <mergeCell ref="C2973:C2976"/>
    <mergeCell ref="C2977:C2980"/>
    <mergeCell ref="C2986:F2987"/>
    <mergeCell ref="D2989:D2990"/>
    <mergeCell ref="D2991:D2997"/>
    <mergeCell ref="D2998:D3004"/>
    <mergeCell ref="D3005:D3011"/>
    <mergeCell ref="D3012:D3016"/>
    <mergeCell ref="D3017:D3021"/>
    <mergeCell ref="D3022:D3026"/>
    <mergeCell ref="D3027:D3033"/>
    <mergeCell ref="D3034:D3040"/>
    <mergeCell ref="D3041:D3047"/>
    <mergeCell ref="D3048:D3057"/>
    <mergeCell ref="D3058:D3061"/>
    <mergeCell ref="D3062:D3065"/>
    <mergeCell ref="C2989:C2990"/>
    <mergeCell ref="C2991:C3011"/>
    <mergeCell ref="C3012:C3026"/>
    <mergeCell ref="C3027:C3047"/>
    <mergeCell ref="C3048:C3057"/>
    <mergeCell ref="C3058:C3061"/>
    <mergeCell ref="C3062:C3065"/>
    <mergeCell ref="C3071:F3072"/>
    <mergeCell ref="D3074:D3075"/>
    <mergeCell ref="D3076:D3082"/>
    <mergeCell ref="D3083:D3089"/>
    <mergeCell ref="D3090:D3096"/>
    <mergeCell ref="D3097:D3101"/>
    <mergeCell ref="D3102:D3106"/>
    <mergeCell ref="D3107:D3111"/>
    <mergeCell ref="D3112:D3118"/>
    <mergeCell ref="D3119:D3125"/>
    <mergeCell ref="D3126:D3132"/>
    <mergeCell ref="D3133:D3142"/>
    <mergeCell ref="D3143:D3146"/>
    <mergeCell ref="D3147:D3150"/>
    <mergeCell ref="C3074:C3075"/>
    <mergeCell ref="C3076:C3096"/>
    <mergeCell ref="C3097:C3111"/>
    <mergeCell ref="C3112:C3132"/>
    <mergeCell ref="C3133:C3142"/>
    <mergeCell ref="C3143:C3146"/>
    <mergeCell ref="C3147:C3150"/>
    <mergeCell ref="C3156:F3157"/>
    <mergeCell ref="D3159:D3160"/>
    <mergeCell ref="D3161:D3167"/>
    <mergeCell ref="D3168:D3174"/>
    <mergeCell ref="D3175:D3181"/>
    <mergeCell ref="D3182:D3186"/>
    <mergeCell ref="D3187:D3191"/>
    <mergeCell ref="D3192:D3196"/>
    <mergeCell ref="D3197:D3203"/>
    <mergeCell ref="D3204:D3210"/>
    <mergeCell ref="D3211:D3217"/>
    <mergeCell ref="D3218:D3227"/>
    <mergeCell ref="D3228:D3231"/>
    <mergeCell ref="D3232:D3235"/>
    <mergeCell ref="C3159:C3160"/>
    <mergeCell ref="C3161:C3181"/>
    <mergeCell ref="C3182:C3196"/>
    <mergeCell ref="C3197:C3217"/>
    <mergeCell ref="C3218:C3227"/>
    <mergeCell ref="C3228:C3231"/>
    <mergeCell ref="C3232:C3235"/>
    <mergeCell ref="C3241:F3242"/>
    <mergeCell ref="D3244:D3245"/>
    <mergeCell ref="D3246:D3252"/>
    <mergeCell ref="D3253:D3259"/>
    <mergeCell ref="D3260:D3266"/>
    <mergeCell ref="D3267:D3271"/>
    <mergeCell ref="D3272:D3276"/>
    <mergeCell ref="D3277:D3281"/>
    <mergeCell ref="D3282:D3288"/>
    <mergeCell ref="D3289:D3295"/>
    <mergeCell ref="D3296:D3302"/>
    <mergeCell ref="D3303:D3312"/>
    <mergeCell ref="D3313:D3316"/>
    <mergeCell ref="D3317:D3320"/>
    <mergeCell ref="C3244:C3245"/>
    <mergeCell ref="C3246:C3266"/>
    <mergeCell ref="C3267:C3281"/>
    <mergeCell ref="C3282:C3302"/>
    <mergeCell ref="C3303:C3312"/>
    <mergeCell ref="C3313:C3316"/>
    <mergeCell ref="C3317:C3320"/>
    <mergeCell ref="C3326:F3327"/>
    <mergeCell ref="D3329:D3330"/>
    <mergeCell ref="D3331:D3337"/>
    <mergeCell ref="D3338:D3344"/>
    <mergeCell ref="D3345:D3351"/>
    <mergeCell ref="D3352:D3356"/>
    <mergeCell ref="D3357:D3361"/>
    <mergeCell ref="D3362:D3366"/>
    <mergeCell ref="D3367:D3373"/>
    <mergeCell ref="D3374:D3380"/>
    <mergeCell ref="D3381:D3387"/>
    <mergeCell ref="D3388:D3397"/>
    <mergeCell ref="D3398:D3401"/>
    <mergeCell ref="D3402:D3405"/>
    <mergeCell ref="C3329:C3330"/>
    <mergeCell ref="C3331:C3351"/>
    <mergeCell ref="C3352:C3366"/>
    <mergeCell ref="C3367:C3387"/>
    <mergeCell ref="C3388:C3397"/>
    <mergeCell ref="C3398:C3401"/>
    <mergeCell ref="C3402:C3405"/>
    <mergeCell ref="C3411:F3412"/>
    <mergeCell ref="D3414:D3415"/>
    <mergeCell ref="D3416:D3422"/>
    <mergeCell ref="D3423:D3429"/>
    <mergeCell ref="D3430:D3436"/>
    <mergeCell ref="D3437:D3441"/>
    <mergeCell ref="D3442:D3446"/>
    <mergeCell ref="D3447:D3451"/>
    <mergeCell ref="D3452:D3458"/>
    <mergeCell ref="D3459:D3465"/>
    <mergeCell ref="D3466:D3472"/>
    <mergeCell ref="D3473:D3482"/>
    <mergeCell ref="D3483:D3486"/>
    <mergeCell ref="D3487:D3490"/>
    <mergeCell ref="C3414:C3415"/>
    <mergeCell ref="C3416:C3436"/>
    <mergeCell ref="C3437:C3451"/>
    <mergeCell ref="C3452:C3472"/>
    <mergeCell ref="C3473:C3482"/>
    <mergeCell ref="C3483:C3486"/>
    <mergeCell ref="C3487:C3490"/>
    <mergeCell ref="C3496:F3497"/>
    <mergeCell ref="D3499:D3500"/>
    <mergeCell ref="D3501:D3507"/>
    <mergeCell ref="D3508:D3514"/>
    <mergeCell ref="D3515:D3521"/>
    <mergeCell ref="D3522:D3526"/>
    <mergeCell ref="D3527:D3531"/>
    <mergeCell ref="D3532:D3536"/>
    <mergeCell ref="D3537:D3543"/>
    <mergeCell ref="D3544:D3550"/>
    <mergeCell ref="D3551:D3557"/>
    <mergeCell ref="D3558:D3567"/>
    <mergeCell ref="D3568:D3571"/>
    <mergeCell ref="D3572:D3575"/>
    <mergeCell ref="C3499:C3500"/>
    <mergeCell ref="C3501:C3521"/>
    <mergeCell ref="C3522:C3536"/>
    <mergeCell ref="C3537:C3557"/>
    <mergeCell ref="C3558:C3567"/>
    <mergeCell ref="C3568:C3571"/>
    <mergeCell ref="C3572:C3575"/>
    <mergeCell ref="C3581:F3582"/>
    <mergeCell ref="D3584:D3585"/>
    <mergeCell ref="D3586:D3592"/>
    <mergeCell ref="D3593:D3599"/>
    <mergeCell ref="D3600:D3606"/>
    <mergeCell ref="D3607:D3611"/>
    <mergeCell ref="D3612:D3616"/>
    <mergeCell ref="D3617:D3621"/>
    <mergeCell ref="D3622:D3628"/>
    <mergeCell ref="D3629:D3635"/>
    <mergeCell ref="D3636:D3642"/>
    <mergeCell ref="D3643:D3652"/>
    <mergeCell ref="D3653:D3656"/>
    <mergeCell ref="D3657:D3660"/>
    <mergeCell ref="C3584:C3585"/>
    <mergeCell ref="C3586:C3606"/>
    <mergeCell ref="C3607:C3621"/>
    <mergeCell ref="C3622:C3642"/>
    <mergeCell ref="C3643:C3652"/>
    <mergeCell ref="C3653:C3656"/>
    <mergeCell ref="C3657:C3660"/>
    <mergeCell ref="C3666:F3667"/>
    <mergeCell ref="D3669:D3670"/>
    <mergeCell ref="D3671:D3677"/>
    <mergeCell ref="D3678:D3684"/>
    <mergeCell ref="D3685:D3691"/>
    <mergeCell ref="D3692:D3696"/>
    <mergeCell ref="D3697:D3701"/>
    <mergeCell ref="D3702:D3706"/>
    <mergeCell ref="D3707:D3713"/>
    <mergeCell ref="D3714:D3720"/>
    <mergeCell ref="D3721:D3727"/>
    <mergeCell ref="D3728:D3737"/>
    <mergeCell ref="D3738:D3741"/>
    <mergeCell ref="D3742:D3745"/>
    <mergeCell ref="C3669:C3670"/>
    <mergeCell ref="C3671:C3691"/>
    <mergeCell ref="C3692:C3706"/>
    <mergeCell ref="C3707:C3727"/>
    <mergeCell ref="C3728:C3737"/>
    <mergeCell ref="C3738:C3741"/>
    <mergeCell ref="C3742:C3745"/>
    <mergeCell ref="C3751:F3752"/>
    <mergeCell ref="D3754:D3755"/>
    <mergeCell ref="D3756:D3762"/>
    <mergeCell ref="D3763:D3769"/>
    <mergeCell ref="D3770:D3776"/>
    <mergeCell ref="D3777:D3781"/>
    <mergeCell ref="D3782:D3786"/>
    <mergeCell ref="D3787:D3791"/>
    <mergeCell ref="D3792:D3798"/>
    <mergeCell ref="D3799:D3805"/>
    <mergeCell ref="D3806:D3812"/>
    <mergeCell ref="D3813:D3822"/>
    <mergeCell ref="D3823:D3826"/>
    <mergeCell ref="D3827:D3830"/>
    <mergeCell ref="C3754:C3755"/>
    <mergeCell ref="C3756:C3776"/>
    <mergeCell ref="C3777:C3791"/>
    <mergeCell ref="C3792:C3812"/>
    <mergeCell ref="C3813:C3822"/>
    <mergeCell ref="C3823:C3826"/>
    <mergeCell ref="C3827:C3830"/>
    <mergeCell ref="C3836:F3837"/>
    <mergeCell ref="D3839:D3840"/>
    <mergeCell ref="D3841:D3847"/>
    <mergeCell ref="D3848:D3854"/>
    <mergeCell ref="D3855:D3861"/>
    <mergeCell ref="D3862:D3866"/>
    <mergeCell ref="D3867:D3871"/>
    <mergeCell ref="D3872:D3876"/>
    <mergeCell ref="D3877:D3883"/>
    <mergeCell ref="D3884:D3890"/>
    <mergeCell ref="D3891:D3897"/>
    <mergeCell ref="D3898:D3907"/>
    <mergeCell ref="D3908:D3911"/>
    <mergeCell ref="D3912:D3915"/>
    <mergeCell ref="C3839:C3840"/>
    <mergeCell ref="C3841:C3861"/>
    <mergeCell ref="C3862:C3876"/>
    <mergeCell ref="C3877:C3897"/>
    <mergeCell ref="C3898:C3907"/>
    <mergeCell ref="C3908:C3911"/>
    <mergeCell ref="C3912:C3915"/>
    <mergeCell ref="C3921:F3922"/>
    <mergeCell ref="D3924:D3925"/>
    <mergeCell ref="D3926:D3932"/>
    <mergeCell ref="D3933:D3939"/>
    <mergeCell ref="D3940:D3946"/>
    <mergeCell ref="D3947:D3951"/>
    <mergeCell ref="D3952:D3956"/>
    <mergeCell ref="D3957:D3961"/>
    <mergeCell ref="D3962:D3968"/>
    <mergeCell ref="D3969:D3975"/>
    <mergeCell ref="D3976:D3982"/>
    <mergeCell ref="D3983:D3992"/>
    <mergeCell ref="D3993:D3996"/>
    <mergeCell ref="D3997:D4000"/>
    <mergeCell ref="C3924:C3925"/>
    <mergeCell ref="C3926:C3946"/>
    <mergeCell ref="C3947:C3961"/>
    <mergeCell ref="C3962:C3982"/>
    <mergeCell ref="C3983:C3992"/>
    <mergeCell ref="C3993:C3996"/>
    <mergeCell ref="C3997:C4000"/>
    <mergeCell ref="C4006:F4007"/>
    <mergeCell ref="D4009:D4010"/>
    <mergeCell ref="D4011:D4017"/>
    <mergeCell ref="D4018:D4024"/>
    <mergeCell ref="D4025:D4031"/>
    <mergeCell ref="D4032:D4036"/>
    <mergeCell ref="D4037:D4041"/>
    <mergeCell ref="D4042:D4046"/>
    <mergeCell ref="D4047:D4053"/>
    <mergeCell ref="D4054:D4060"/>
    <mergeCell ref="D4061:D4067"/>
    <mergeCell ref="D4068:D4077"/>
    <mergeCell ref="D4078:D4081"/>
    <mergeCell ref="D4082:D4085"/>
    <mergeCell ref="C4009:C4010"/>
    <mergeCell ref="C4011:C4031"/>
    <mergeCell ref="C4032:C4046"/>
    <mergeCell ref="C4047:C4067"/>
    <mergeCell ref="C4068:C4077"/>
    <mergeCell ref="C4078:C4081"/>
    <mergeCell ref="C4082:C4085"/>
    <mergeCell ref="C4091:F4092"/>
    <mergeCell ref="D4094:D4095"/>
    <mergeCell ref="D4096:D4102"/>
    <mergeCell ref="D4103:D4109"/>
    <mergeCell ref="D4110:D4116"/>
    <mergeCell ref="D4117:D4121"/>
    <mergeCell ref="D4122:D4126"/>
    <mergeCell ref="D4127:D4131"/>
    <mergeCell ref="D4132:D4138"/>
    <mergeCell ref="D4139:D4145"/>
    <mergeCell ref="D4146:D4152"/>
    <mergeCell ref="D4153:D4162"/>
    <mergeCell ref="D4163:D4166"/>
    <mergeCell ref="D4167:D4170"/>
    <mergeCell ref="C4094:C4095"/>
    <mergeCell ref="C4096:C4116"/>
    <mergeCell ref="C4117:C4131"/>
    <mergeCell ref="C4132:C4152"/>
    <mergeCell ref="C4153:C4162"/>
    <mergeCell ref="C4163:C4166"/>
    <mergeCell ref="C4167:C4170"/>
    <mergeCell ref="C4176:F4177"/>
    <mergeCell ref="D4179:D4180"/>
    <mergeCell ref="D4181:D4187"/>
    <mergeCell ref="D4188:D4194"/>
    <mergeCell ref="D4195:D4201"/>
    <mergeCell ref="D4202:D4206"/>
    <mergeCell ref="D4207:D4211"/>
    <mergeCell ref="D4212:D4216"/>
    <mergeCell ref="D4217:D4223"/>
    <mergeCell ref="D4224:D4230"/>
    <mergeCell ref="D4231:D4237"/>
    <mergeCell ref="D4238:D4247"/>
    <mergeCell ref="D4248:D4251"/>
    <mergeCell ref="D4252:D4255"/>
    <mergeCell ref="C4179:C4180"/>
    <mergeCell ref="C4181:C4201"/>
    <mergeCell ref="C4202:C4216"/>
    <mergeCell ref="C4217:C4237"/>
    <mergeCell ref="C4238:C4247"/>
    <mergeCell ref="C4248:C4251"/>
    <mergeCell ref="C4252:C4255"/>
    <mergeCell ref="C4261:F4262"/>
    <mergeCell ref="D4264:D4265"/>
    <mergeCell ref="D4266:D4272"/>
    <mergeCell ref="D4273:D4279"/>
    <mergeCell ref="D4280:D4286"/>
    <mergeCell ref="D4287:D4291"/>
    <mergeCell ref="D4292:D4296"/>
    <mergeCell ref="D4297:D4301"/>
    <mergeCell ref="D4302:D4308"/>
    <mergeCell ref="D4309:D4315"/>
    <mergeCell ref="D4316:D4322"/>
    <mergeCell ref="D4323:D4332"/>
    <mergeCell ref="D4333:D4336"/>
    <mergeCell ref="D4337:D4340"/>
    <mergeCell ref="C4264:C4265"/>
    <mergeCell ref="C4266:C4286"/>
    <mergeCell ref="C4287:C4301"/>
    <mergeCell ref="C4302:C4322"/>
    <mergeCell ref="C4323:C4332"/>
    <mergeCell ref="C4333:C4336"/>
    <mergeCell ref="C4337:C4340"/>
    <mergeCell ref="C4346:F4347"/>
    <mergeCell ref="D4349:D4350"/>
    <mergeCell ref="D4351:D4357"/>
    <mergeCell ref="D4358:D4364"/>
    <mergeCell ref="D4365:D4371"/>
    <mergeCell ref="D4372:D4376"/>
    <mergeCell ref="D4377:D4381"/>
    <mergeCell ref="D4382:D4386"/>
    <mergeCell ref="D4387:D4393"/>
    <mergeCell ref="D4394:D4400"/>
    <mergeCell ref="D4401:D4407"/>
    <mergeCell ref="D4408:D4417"/>
    <mergeCell ref="D4418:D4421"/>
    <mergeCell ref="D4422:D4425"/>
    <mergeCell ref="C4349:C4350"/>
    <mergeCell ref="C4351:C4371"/>
    <mergeCell ref="C4372:C4386"/>
    <mergeCell ref="C4387:C4407"/>
    <mergeCell ref="C4408:C4417"/>
    <mergeCell ref="C4418:C4421"/>
    <mergeCell ref="C4422:C4425"/>
    <mergeCell ref="C4431:F4432"/>
    <mergeCell ref="D4434:D4435"/>
    <mergeCell ref="D4436:D4442"/>
    <mergeCell ref="D4443:D4449"/>
    <mergeCell ref="D4450:D4456"/>
    <mergeCell ref="D4457:D4461"/>
    <mergeCell ref="D4462:D4466"/>
    <mergeCell ref="D4467:D4471"/>
    <mergeCell ref="D4472:D4478"/>
    <mergeCell ref="D4479:D4485"/>
    <mergeCell ref="D4486:D4492"/>
    <mergeCell ref="D4493:D4502"/>
    <mergeCell ref="D4503:D4506"/>
    <mergeCell ref="D4507:D4510"/>
    <mergeCell ref="C4434:C4435"/>
    <mergeCell ref="C4436:C4456"/>
    <mergeCell ref="C4457:C4471"/>
    <mergeCell ref="C4472:C4492"/>
    <mergeCell ref="C4493:C4502"/>
    <mergeCell ref="C4503:C4506"/>
    <mergeCell ref="C4507:C4510"/>
    <mergeCell ref="C4516:F4517"/>
    <mergeCell ref="D4519:D4520"/>
    <mergeCell ref="D4521:D4527"/>
    <mergeCell ref="D4528:D4534"/>
    <mergeCell ref="D4535:D4541"/>
    <mergeCell ref="D4542:D4546"/>
    <mergeCell ref="D4547:D4551"/>
    <mergeCell ref="D4552:D4556"/>
    <mergeCell ref="D4557:D4563"/>
    <mergeCell ref="D4564:D4570"/>
    <mergeCell ref="D4571:D4577"/>
    <mergeCell ref="D4578:D4587"/>
    <mergeCell ref="D4588:D4591"/>
    <mergeCell ref="D4592:D4595"/>
    <mergeCell ref="C4519:C4520"/>
    <mergeCell ref="C4521:C4541"/>
    <mergeCell ref="C4542:C4556"/>
    <mergeCell ref="C4557:C4577"/>
    <mergeCell ref="C4578:C4587"/>
    <mergeCell ref="C4588:C4591"/>
    <mergeCell ref="C4592:C4595"/>
    <mergeCell ref="C4601:F4602"/>
    <mergeCell ref="D4604:D4605"/>
    <mergeCell ref="D4606:D4612"/>
    <mergeCell ref="D4613:D4619"/>
    <mergeCell ref="D4620:D4626"/>
    <mergeCell ref="D4627:D4631"/>
    <mergeCell ref="D4632:D4636"/>
    <mergeCell ref="D4637:D4641"/>
    <mergeCell ref="D4642:D4648"/>
    <mergeCell ref="D4649:D4655"/>
    <mergeCell ref="D4656:D4662"/>
    <mergeCell ref="D4663:D4672"/>
    <mergeCell ref="D4673:D4676"/>
    <mergeCell ref="D4677:D4680"/>
    <mergeCell ref="C4604:C4605"/>
    <mergeCell ref="C4606:C4626"/>
    <mergeCell ref="C4627:C4641"/>
    <mergeCell ref="C4642:C4662"/>
    <mergeCell ref="C4663:C4672"/>
    <mergeCell ref="C4673:C4676"/>
    <mergeCell ref="C4677:C4680"/>
    <mergeCell ref="C4686:F4687"/>
    <mergeCell ref="D4689:D4690"/>
    <mergeCell ref="D4691:D4697"/>
    <mergeCell ref="D4698:D4704"/>
    <mergeCell ref="D4705:D4711"/>
    <mergeCell ref="D4712:D4716"/>
    <mergeCell ref="D4717:D4721"/>
    <mergeCell ref="D4722:D4726"/>
    <mergeCell ref="D4727:D4733"/>
    <mergeCell ref="D4734:D4740"/>
    <mergeCell ref="D4741:D4747"/>
    <mergeCell ref="D4748:D4757"/>
    <mergeCell ref="D4758:D4761"/>
    <mergeCell ref="D4762:D4765"/>
    <mergeCell ref="C4689:C4690"/>
    <mergeCell ref="C4691:C4711"/>
    <mergeCell ref="C4712:C4726"/>
    <mergeCell ref="C4727:C4747"/>
    <mergeCell ref="C4748:C4757"/>
    <mergeCell ref="C4758:C4761"/>
    <mergeCell ref="C4762:C4765"/>
    <mergeCell ref="C4771:F4772"/>
    <mergeCell ref="D4774:D4775"/>
    <mergeCell ref="D4776:D4782"/>
    <mergeCell ref="D4783:D4789"/>
    <mergeCell ref="D4790:D4796"/>
    <mergeCell ref="D4797:D4801"/>
    <mergeCell ref="D4802:D4806"/>
    <mergeCell ref="D4807:D4811"/>
    <mergeCell ref="D4812:D4818"/>
    <mergeCell ref="D4819:D4825"/>
    <mergeCell ref="D4826:D4832"/>
    <mergeCell ref="D4833:D4842"/>
    <mergeCell ref="D4843:D4846"/>
    <mergeCell ref="D4847:D4850"/>
    <mergeCell ref="C4774:C4775"/>
    <mergeCell ref="C4776:C4796"/>
    <mergeCell ref="C4797:C4811"/>
    <mergeCell ref="C4812:C4832"/>
    <mergeCell ref="C4833:C4842"/>
    <mergeCell ref="C4843:C4846"/>
    <mergeCell ref="C4847:C4850"/>
    <mergeCell ref="C4856:F4857"/>
    <mergeCell ref="D4859:D4860"/>
    <mergeCell ref="D4861:D4867"/>
    <mergeCell ref="D4868:D4874"/>
    <mergeCell ref="D4875:D4881"/>
    <mergeCell ref="D4882:D4886"/>
    <mergeCell ref="D4887:D4891"/>
    <mergeCell ref="D4892:D4896"/>
    <mergeCell ref="D4897:D4903"/>
    <mergeCell ref="D4904:D4910"/>
    <mergeCell ref="D4911:D4917"/>
    <mergeCell ref="D4918:D4927"/>
    <mergeCell ref="D4928:D4931"/>
    <mergeCell ref="D4932:D4935"/>
    <mergeCell ref="C4859:C4860"/>
    <mergeCell ref="C4861:C4881"/>
    <mergeCell ref="C4882:C4896"/>
    <mergeCell ref="C4897:C4917"/>
    <mergeCell ref="C4918:C4927"/>
    <mergeCell ref="C4928:C4931"/>
    <mergeCell ref="C4932:C4935"/>
  </mergeCells>
  <phoneticPr fontId="6"/>
  <pageMargins left="0.7" right="0.7" top="0.75" bottom="0.75" header="0.3" footer="0.3"/>
  <pageSetup paperSize="9" scale="63" pageOrder="overThenDown" orientation="landscape"/>
  <headerFooter>
    <oddFooter>&amp;CN(1)</oddFooter>
  </headerFooter>
  <rowBreaks count="58" manualBreakCount="58">
    <brk id="90" max="16383" man="1"/>
    <brk id="175" max="16383" man="1"/>
    <brk id="260" max="16383" man="1"/>
    <brk id="345" max="16383" man="1"/>
    <brk id="430" max="16383" man="1"/>
    <brk id="515" max="16383" man="1"/>
    <brk id="600" max="16383" man="1"/>
    <brk id="685" max="16383" man="1"/>
    <brk id="770" max="16383" man="1"/>
    <brk id="855" max="16383" man="1"/>
    <brk id="940" max="16383" man="1"/>
    <brk id="1025" max="16383" man="1"/>
    <brk id="1110" max="16383" man="1"/>
    <brk id="1195" max="16383" man="1"/>
    <brk id="1280" max="16383" man="1"/>
    <brk id="1365" max="16383" man="1"/>
    <brk id="1450" max="16383" man="1"/>
    <brk id="1535" max="16383" man="1"/>
    <brk id="1620" max="16383" man="1"/>
    <brk id="1705" max="16383" man="1"/>
    <brk id="1790" max="16383" man="1"/>
    <brk id="1875" max="16383" man="1"/>
    <brk id="1960" max="16383" man="1"/>
    <brk id="2045" max="16383" man="1"/>
    <brk id="2130" max="16383" man="1"/>
    <brk id="2215" max="16383" man="1"/>
    <brk id="2300" max="16383" man="1"/>
    <brk id="2385" max="16383" man="1"/>
    <brk id="2470" max="16383" man="1"/>
    <brk id="2555" max="16383" man="1"/>
    <brk id="2640" max="16383" man="1"/>
    <brk id="2725" max="16383" man="1"/>
    <brk id="2810" max="16383" man="1"/>
    <brk id="2895" max="16383" man="1"/>
    <brk id="2980" max="16383" man="1"/>
    <brk id="3065" max="16383" man="1"/>
    <brk id="3150" max="16383" man="1"/>
    <brk id="3235" max="16383" man="1"/>
    <brk id="3320" max="16383" man="1"/>
    <brk id="3405" max="16383" man="1"/>
    <brk id="3490" max="16383" man="1"/>
    <brk id="3575" max="16383" man="1"/>
    <brk id="3660" max="16383" man="1"/>
    <brk id="3745" max="16383" man="1"/>
    <brk id="3830" max="16383" man="1"/>
    <brk id="3915" max="16383" man="1"/>
    <brk id="4000" max="16383" man="1"/>
    <brk id="4085" max="16383" man="1"/>
    <brk id="4170" max="16383" man="1"/>
    <brk id="4255" max="16383" man="1"/>
    <brk id="4340" max="16383" man="1"/>
    <brk id="4425" max="16383" man="1"/>
    <brk id="4510" max="16383" man="1"/>
    <brk id="4595" max="16383" man="1"/>
    <brk id="4680" max="16383" man="1"/>
    <brk id="4765" max="16383" man="1"/>
    <brk id="4850" max="16383" man="1"/>
    <brk id="4935" max="16383" man="1"/>
  </rowBreaks>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3:Z4935"/>
  <sheetViews>
    <sheetView tabSelected="1" topLeftCell="A1027" workbookViewId="0">
      <selection activeCell="A1036" sqref="A1036:XFD1040"/>
    </sheetView>
  </sheetViews>
  <sheetFormatPr defaultColWidth="8.8984375" defaultRowHeight="12.6" x14ac:dyDescent="0.25"/>
  <cols>
    <col min="1" max="1" width="3.59765625" style="42" customWidth="1"/>
    <col min="2" max="2" width="4.59765625" style="42" customWidth="1"/>
    <col min="3" max="4" width="7.59765625" style="42" customWidth="1"/>
    <col min="5" max="5" width="16.59765625" style="42" customWidth="1"/>
    <col min="6" max="6" width="5.59765625" style="42" customWidth="1"/>
    <col min="7" max="26" width="8.59765625" style="42" customWidth="1"/>
    <col min="27" max="16384" width="8.8984375" style="42"/>
  </cols>
  <sheetData>
    <row r="3" spans="2:11" x14ac:dyDescent="0.25">
      <c r="C3" s="42" t="s">
        <v>1</v>
      </c>
    </row>
    <row r="7" spans="2:11" x14ac:dyDescent="0.25">
      <c r="B7" s="54" t="str">
        <f xml:space="preserve"> HYPERLINK("#'目次'!B7", "[1]")</f>
        <v>[1]</v>
      </c>
      <c r="C7" s="42" t="s">
        <v>13</v>
      </c>
    </row>
    <row r="10" spans="2:11" x14ac:dyDescent="0.25">
      <c r="C10" s="42" t="s">
        <v>14</v>
      </c>
    </row>
    <row r="11" spans="2:11" x14ac:dyDescent="0.25">
      <c r="C11" s="102"/>
      <c r="D11" s="103"/>
      <c r="E11" s="103"/>
      <c r="F11" s="103"/>
      <c r="G11" s="53" t="s">
        <v>15</v>
      </c>
      <c r="H11" s="50" t="s">
        <v>16</v>
      </c>
      <c r="I11" s="21" t="s">
        <v>17</v>
      </c>
      <c r="J11" s="21" t="s">
        <v>18</v>
      </c>
      <c r="K11" s="57" t="s">
        <v>19</v>
      </c>
    </row>
    <row r="12" spans="2:11" x14ac:dyDescent="0.25">
      <c r="C12" s="104"/>
      <c r="D12" s="105"/>
      <c r="E12" s="105"/>
      <c r="F12" s="105"/>
      <c r="G12" s="47"/>
      <c r="H12" s="60"/>
      <c r="I12" s="22"/>
      <c r="J12" s="22"/>
      <c r="K12" s="55"/>
    </row>
    <row r="13" spans="2:11" x14ac:dyDescent="0.25">
      <c r="C13" s="52"/>
      <c r="D13" s="49"/>
      <c r="E13" s="46" t="s">
        <v>15</v>
      </c>
      <c r="F13" s="51"/>
      <c r="G13" s="59">
        <v>1104</v>
      </c>
      <c r="H13" s="76" t="s">
        <v>66</v>
      </c>
      <c r="I13" s="32">
        <v>100</v>
      </c>
      <c r="J13" s="76" t="s">
        <v>66</v>
      </c>
      <c r="K13" s="84" t="s">
        <v>66</v>
      </c>
    </row>
    <row r="14" spans="2:11" x14ac:dyDescent="0.25">
      <c r="C14" s="111" t="s">
        <v>20</v>
      </c>
      <c r="D14" s="106" t="s">
        <v>21</v>
      </c>
      <c r="E14" s="10" t="s">
        <v>22</v>
      </c>
      <c r="F14" s="11"/>
      <c r="G14" s="14">
        <v>543</v>
      </c>
      <c r="H14" s="71" t="s">
        <v>66</v>
      </c>
      <c r="I14" s="5">
        <v>100</v>
      </c>
      <c r="J14" s="34" t="s">
        <v>66</v>
      </c>
      <c r="K14" s="62" t="s">
        <v>66</v>
      </c>
    </row>
    <row r="15" spans="2:11" x14ac:dyDescent="0.25">
      <c r="C15" s="112"/>
      <c r="D15" s="107"/>
      <c r="E15" s="9" t="s">
        <v>23</v>
      </c>
      <c r="F15" s="12"/>
      <c r="G15" s="8">
        <v>561</v>
      </c>
      <c r="H15" s="43" t="s">
        <v>66</v>
      </c>
      <c r="I15" s="2">
        <v>100</v>
      </c>
      <c r="J15" s="15" t="s">
        <v>66</v>
      </c>
      <c r="K15" s="38" t="s">
        <v>66</v>
      </c>
    </row>
    <row r="16" spans="2:11" x14ac:dyDescent="0.25">
      <c r="C16" s="108" t="s">
        <v>24</v>
      </c>
      <c r="D16" s="108" t="s">
        <v>25</v>
      </c>
      <c r="E16" s="10" t="s">
        <v>26</v>
      </c>
      <c r="F16" s="11"/>
      <c r="G16" s="14">
        <v>261</v>
      </c>
      <c r="H16" s="71" t="s">
        <v>66</v>
      </c>
      <c r="I16" s="5">
        <v>100</v>
      </c>
      <c r="J16" s="34" t="s">
        <v>66</v>
      </c>
      <c r="K16" s="62" t="s">
        <v>66</v>
      </c>
    </row>
    <row r="17" spans="3:11" x14ac:dyDescent="0.25">
      <c r="C17" s="112"/>
      <c r="D17" s="109"/>
      <c r="E17" s="9" t="s">
        <v>27</v>
      </c>
      <c r="F17" s="12"/>
      <c r="G17" s="8">
        <v>267</v>
      </c>
      <c r="H17" s="43" t="s">
        <v>66</v>
      </c>
      <c r="I17" s="2">
        <v>100</v>
      </c>
      <c r="J17" s="15" t="s">
        <v>66</v>
      </c>
      <c r="K17" s="38" t="s">
        <v>66</v>
      </c>
    </row>
    <row r="18" spans="3:11" x14ac:dyDescent="0.25">
      <c r="C18" s="112"/>
      <c r="D18" s="109"/>
      <c r="E18" s="9" t="s">
        <v>28</v>
      </c>
      <c r="F18" s="12"/>
      <c r="G18" s="8">
        <v>261</v>
      </c>
      <c r="H18" s="43" t="s">
        <v>66</v>
      </c>
      <c r="I18" s="2">
        <v>100</v>
      </c>
      <c r="J18" s="15" t="s">
        <v>66</v>
      </c>
      <c r="K18" s="38" t="s">
        <v>66</v>
      </c>
    </row>
    <row r="19" spans="3:11" x14ac:dyDescent="0.25">
      <c r="C19" s="112"/>
      <c r="D19" s="109"/>
      <c r="E19" s="9" t="s">
        <v>29</v>
      </c>
      <c r="F19" s="12"/>
      <c r="G19" s="8">
        <v>195</v>
      </c>
      <c r="H19" s="43" t="s">
        <v>66</v>
      </c>
      <c r="I19" s="2">
        <v>100</v>
      </c>
      <c r="J19" s="15" t="s">
        <v>66</v>
      </c>
      <c r="K19" s="38" t="s">
        <v>66</v>
      </c>
    </row>
    <row r="20" spans="3:11" x14ac:dyDescent="0.25">
      <c r="C20" s="112"/>
      <c r="D20" s="109"/>
      <c r="E20" s="9" t="s">
        <v>30</v>
      </c>
      <c r="F20" s="12"/>
      <c r="G20" s="8">
        <v>120</v>
      </c>
      <c r="H20" s="43" t="s">
        <v>66</v>
      </c>
      <c r="I20" s="2">
        <v>100</v>
      </c>
      <c r="J20" s="15" t="s">
        <v>66</v>
      </c>
      <c r="K20" s="38" t="s">
        <v>66</v>
      </c>
    </row>
    <row r="21" spans="3:11" x14ac:dyDescent="0.25">
      <c r="C21" s="112"/>
      <c r="D21" s="109"/>
      <c r="E21" s="9" t="s">
        <v>31</v>
      </c>
      <c r="F21" s="12"/>
      <c r="G21" s="8">
        <v>843</v>
      </c>
      <c r="H21" s="43" t="s">
        <v>66</v>
      </c>
      <c r="I21" s="2">
        <v>100</v>
      </c>
      <c r="J21" s="15" t="s">
        <v>66</v>
      </c>
      <c r="K21" s="38" t="s">
        <v>66</v>
      </c>
    </row>
    <row r="22" spans="3:11" x14ac:dyDescent="0.25">
      <c r="C22" s="112"/>
      <c r="D22" s="109"/>
      <c r="E22" s="9" t="s">
        <v>32</v>
      </c>
      <c r="F22" s="12"/>
      <c r="G22" s="8">
        <v>315</v>
      </c>
      <c r="H22" s="43" t="s">
        <v>66</v>
      </c>
      <c r="I22" s="2">
        <v>100</v>
      </c>
      <c r="J22" s="15" t="s">
        <v>66</v>
      </c>
      <c r="K22" s="38" t="s">
        <v>66</v>
      </c>
    </row>
    <row r="23" spans="3:11" x14ac:dyDescent="0.25">
      <c r="C23" s="112"/>
      <c r="D23" s="108" t="s">
        <v>22</v>
      </c>
      <c r="E23" s="10" t="s">
        <v>26</v>
      </c>
      <c r="F23" s="11"/>
      <c r="G23" s="14">
        <v>120</v>
      </c>
      <c r="H23" s="71" t="s">
        <v>66</v>
      </c>
      <c r="I23" s="5">
        <v>100</v>
      </c>
      <c r="J23" s="34" t="s">
        <v>66</v>
      </c>
      <c r="K23" s="62" t="s">
        <v>66</v>
      </c>
    </row>
    <row r="24" spans="3:11" x14ac:dyDescent="0.25">
      <c r="C24" s="112"/>
      <c r="D24" s="109"/>
      <c r="E24" s="9" t="s">
        <v>27</v>
      </c>
      <c r="F24" s="12"/>
      <c r="G24" s="8">
        <v>159</v>
      </c>
      <c r="H24" s="43" t="s">
        <v>66</v>
      </c>
      <c r="I24" s="2">
        <v>100</v>
      </c>
      <c r="J24" s="15" t="s">
        <v>66</v>
      </c>
      <c r="K24" s="38" t="s">
        <v>66</v>
      </c>
    </row>
    <row r="25" spans="3:11" x14ac:dyDescent="0.25">
      <c r="C25" s="112"/>
      <c r="D25" s="109"/>
      <c r="E25" s="9" t="s">
        <v>28</v>
      </c>
      <c r="F25" s="12"/>
      <c r="G25" s="8">
        <v>113</v>
      </c>
      <c r="H25" s="43" t="s">
        <v>66</v>
      </c>
      <c r="I25" s="2">
        <v>100</v>
      </c>
      <c r="J25" s="15" t="s">
        <v>66</v>
      </c>
      <c r="K25" s="38" t="s">
        <v>66</v>
      </c>
    </row>
    <row r="26" spans="3:11" x14ac:dyDescent="0.25">
      <c r="C26" s="112"/>
      <c r="D26" s="109"/>
      <c r="E26" s="9" t="s">
        <v>29</v>
      </c>
      <c r="F26" s="12"/>
      <c r="G26" s="8">
        <v>94</v>
      </c>
      <c r="H26" s="43" t="s">
        <v>66</v>
      </c>
      <c r="I26" s="2">
        <v>100</v>
      </c>
      <c r="J26" s="15" t="s">
        <v>66</v>
      </c>
      <c r="K26" s="38" t="s">
        <v>66</v>
      </c>
    </row>
    <row r="27" spans="3:11" x14ac:dyDescent="0.25">
      <c r="C27" s="112"/>
      <c r="D27" s="109"/>
      <c r="E27" s="9" t="s">
        <v>30</v>
      </c>
      <c r="F27" s="12"/>
      <c r="G27" s="8">
        <v>57</v>
      </c>
      <c r="H27" s="43" t="s">
        <v>66</v>
      </c>
      <c r="I27" s="2">
        <v>100</v>
      </c>
      <c r="J27" s="15" t="s">
        <v>66</v>
      </c>
      <c r="K27" s="38" t="s">
        <v>66</v>
      </c>
    </row>
    <row r="28" spans="3:11" x14ac:dyDescent="0.25">
      <c r="C28" s="112"/>
      <c r="D28" s="109"/>
      <c r="E28" s="9" t="s">
        <v>31</v>
      </c>
      <c r="F28" s="12"/>
      <c r="G28" s="8">
        <v>423</v>
      </c>
      <c r="H28" s="43" t="s">
        <v>66</v>
      </c>
      <c r="I28" s="2">
        <v>100</v>
      </c>
      <c r="J28" s="15" t="s">
        <v>66</v>
      </c>
      <c r="K28" s="38" t="s">
        <v>66</v>
      </c>
    </row>
    <row r="29" spans="3:11" x14ac:dyDescent="0.25">
      <c r="C29" s="112"/>
      <c r="D29" s="109"/>
      <c r="E29" s="9" t="s">
        <v>32</v>
      </c>
      <c r="F29" s="12"/>
      <c r="G29" s="8">
        <v>151</v>
      </c>
      <c r="H29" s="43" t="s">
        <v>66</v>
      </c>
      <c r="I29" s="2">
        <v>100</v>
      </c>
      <c r="J29" s="15" t="s">
        <v>66</v>
      </c>
      <c r="K29" s="38" t="s">
        <v>66</v>
      </c>
    </row>
    <row r="30" spans="3:11" x14ac:dyDescent="0.25">
      <c r="C30" s="112"/>
      <c r="D30" s="108" t="s">
        <v>23</v>
      </c>
      <c r="E30" s="10" t="s">
        <v>26</v>
      </c>
      <c r="F30" s="11"/>
      <c r="G30" s="14">
        <v>141</v>
      </c>
      <c r="H30" s="71" t="s">
        <v>66</v>
      </c>
      <c r="I30" s="5">
        <v>100</v>
      </c>
      <c r="J30" s="34" t="s">
        <v>66</v>
      </c>
      <c r="K30" s="62" t="s">
        <v>66</v>
      </c>
    </row>
    <row r="31" spans="3:11" x14ac:dyDescent="0.25">
      <c r="C31" s="112"/>
      <c r="D31" s="109"/>
      <c r="E31" s="9" t="s">
        <v>27</v>
      </c>
      <c r="F31" s="12"/>
      <c r="G31" s="8">
        <v>108</v>
      </c>
      <c r="H31" s="43" t="s">
        <v>66</v>
      </c>
      <c r="I31" s="2">
        <v>100</v>
      </c>
      <c r="J31" s="15" t="s">
        <v>66</v>
      </c>
      <c r="K31" s="38" t="s">
        <v>66</v>
      </c>
    </row>
    <row r="32" spans="3:11" x14ac:dyDescent="0.25">
      <c r="C32" s="112"/>
      <c r="D32" s="109"/>
      <c r="E32" s="9" t="s">
        <v>28</v>
      </c>
      <c r="F32" s="12"/>
      <c r="G32" s="8">
        <v>148</v>
      </c>
      <c r="H32" s="43" t="s">
        <v>66</v>
      </c>
      <c r="I32" s="2">
        <v>100</v>
      </c>
      <c r="J32" s="15" t="s">
        <v>66</v>
      </c>
      <c r="K32" s="38" t="s">
        <v>66</v>
      </c>
    </row>
    <row r="33" spans="3:11" x14ac:dyDescent="0.25">
      <c r="C33" s="112"/>
      <c r="D33" s="109"/>
      <c r="E33" s="9" t="s">
        <v>29</v>
      </c>
      <c r="F33" s="12"/>
      <c r="G33" s="8">
        <v>101</v>
      </c>
      <c r="H33" s="43" t="s">
        <v>66</v>
      </c>
      <c r="I33" s="2">
        <v>100</v>
      </c>
      <c r="J33" s="15" t="s">
        <v>66</v>
      </c>
      <c r="K33" s="38" t="s">
        <v>66</v>
      </c>
    </row>
    <row r="34" spans="3:11" x14ac:dyDescent="0.25">
      <c r="C34" s="112"/>
      <c r="D34" s="109"/>
      <c r="E34" s="9" t="s">
        <v>30</v>
      </c>
      <c r="F34" s="12"/>
      <c r="G34" s="8">
        <v>63</v>
      </c>
      <c r="H34" s="43" t="s">
        <v>66</v>
      </c>
      <c r="I34" s="2">
        <v>100</v>
      </c>
      <c r="J34" s="15" t="s">
        <v>66</v>
      </c>
      <c r="K34" s="38" t="s">
        <v>66</v>
      </c>
    </row>
    <row r="35" spans="3:11" x14ac:dyDescent="0.25">
      <c r="C35" s="112"/>
      <c r="D35" s="109"/>
      <c r="E35" s="9" t="s">
        <v>31</v>
      </c>
      <c r="F35" s="12"/>
      <c r="G35" s="8">
        <v>420</v>
      </c>
      <c r="H35" s="43" t="s">
        <v>66</v>
      </c>
      <c r="I35" s="2">
        <v>100</v>
      </c>
      <c r="J35" s="15" t="s">
        <v>66</v>
      </c>
      <c r="K35" s="38" t="s">
        <v>66</v>
      </c>
    </row>
    <row r="36" spans="3:11" x14ac:dyDescent="0.25">
      <c r="C36" s="112"/>
      <c r="D36" s="109"/>
      <c r="E36" s="9" t="s">
        <v>32</v>
      </c>
      <c r="F36" s="12"/>
      <c r="G36" s="8">
        <v>164</v>
      </c>
      <c r="H36" s="43" t="s">
        <v>66</v>
      </c>
      <c r="I36" s="2">
        <v>100</v>
      </c>
      <c r="J36" s="15" t="s">
        <v>66</v>
      </c>
      <c r="K36" s="38" t="s">
        <v>66</v>
      </c>
    </row>
    <row r="37" spans="3:11" ht="25.2" x14ac:dyDescent="0.25">
      <c r="C37" s="108" t="s">
        <v>33</v>
      </c>
      <c r="D37" s="108" t="s">
        <v>25</v>
      </c>
      <c r="E37" s="10" t="s">
        <v>34</v>
      </c>
      <c r="F37" s="11"/>
      <c r="G37" s="14">
        <v>93</v>
      </c>
      <c r="H37" s="71" t="s">
        <v>66</v>
      </c>
      <c r="I37" s="5">
        <v>100</v>
      </c>
      <c r="J37" s="34" t="s">
        <v>66</v>
      </c>
      <c r="K37" s="62" t="s">
        <v>66</v>
      </c>
    </row>
    <row r="38" spans="3:11" ht="25.2" x14ac:dyDescent="0.25">
      <c r="C38" s="112"/>
      <c r="D38" s="109"/>
      <c r="E38" s="9" t="s">
        <v>35</v>
      </c>
      <c r="F38" s="12"/>
      <c r="G38" s="8">
        <v>623</v>
      </c>
      <c r="H38" s="43" t="s">
        <v>66</v>
      </c>
      <c r="I38" s="2">
        <v>100</v>
      </c>
      <c r="J38" s="15" t="s">
        <v>66</v>
      </c>
      <c r="K38" s="38" t="s">
        <v>66</v>
      </c>
    </row>
    <row r="39" spans="3:11" ht="25.2" x14ac:dyDescent="0.25">
      <c r="C39" s="112"/>
      <c r="D39" s="109"/>
      <c r="E39" s="9" t="s">
        <v>36</v>
      </c>
      <c r="F39" s="12"/>
      <c r="G39" s="8">
        <v>207</v>
      </c>
      <c r="H39" s="43" t="s">
        <v>66</v>
      </c>
      <c r="I39" s="2">
        <v>100</v>
      </c>
      <c r="J39" s="15" t="s">
        <v>66</v>
      </c>
      <c r="K39" s="38" t="s">
        <v>66</v>
      </c>
    </row>
    <row r="40" spans="3:11" ht="25.2" x14ac:dyDescent="0.25">
      <c r="C40" s="112"/>
      <c r="D40" s="109"/>
      <c r="E40" s="9" t="s">
        <v>37</v>
      </c>
      <c r="F40" s="12"/>
      <c r="G40" s="8">
        <v>178</v>
      </c>
      <c r="H40" s="43" t="s">
        <v>66</v>
      </c>
      <c r="I40" s="2">
        <v>100</v>
      </c>
      <c r="J40" s="15" t="s">
        <v>66</v>
      </c>
      <c r="K40" s="38" t="s">
        <v>66</v>
      </c>
    </row>
    <row r="41" spans="3:11" x14ac:dyDescent="0.25">
      <c r="C41" s="112"/>
      <c r="D41" s="109"/>
      <c r="E41" s="9" t="s">
        <v>38</v>
      </c>
      <c r="F41" s="12"/>
      <c r="G41" s="13">
        <v>3</v>
      </c>
      <c r="H41" s="39" t="s">
        <v>66</v>
      </c>
      <c r="I41" s="6">
        <v>100</v>
      </c>
      <c r="J41" s="7" t="s">
        <v>66</v>
      </c>
      <c r="K41" s="37" t="s">
        <v>66</v>
      </c>
    </row>
    <row r="42" spans="3:11" ht="25.2" x14ac:dyDescent="0.25">
      <c r="C42" s="112"/>
      <c r="D42" s="108" t="s">
        <v>22</v>
      </c>
      <c r="E42" s="10" t="s">
        <v>34</v>
      </c>
      <c r="F42" s="11"/>
      <c r="G42" s="40">
        <v>48</v>
      </c>
      <c r="H42" s="74" t="s">
        <v>66</v>
      </c>
      <c r="I42" s="23">
        <v>100</v>
      </c>
      <c r="J42" s="41" t="s">
        <v>66</v>
      </c>
      <c r="K42" s="70" t="s">
        <v>66</v>
      </c>
    </row>
    <row r="43" spans="3:11" ht="25.2" x14ac:dyDescent="0.25">
      <c r="C43" s="112"/>
      <c r="D43" s="109"/>
      <c r="E43" s="9" t="s">
        <v>35</v>
      </c>
      <c r="F43" s="12"/>
      <c r="G43" s="8">
        <v>365</v>
      </c>
      <c r="H43" s="43" t="s">
        <v>66</v>
      </c>
      <c r="I43" s="2">
        <v>100</v>
      </c>
      <c r="J43" s="15" t="s">
        <v>66</v>
      </c>
      <c r="K43" s="38" t="s">
        <v>66</v>
      </c>
    </row>
    <row r="44" spans="3:11" ht="25.2" x14ac:dyDescent="0.25">
      <c r="C44" s="112"/>
      <c r="D44" s="109"/>
      <c r="E44" s="9" t="s">
        <v>36</v>
      </c>
      <c r="F44" s="12"/>
      <c r="G44" s="8">
        <v>80</v>
      </c>
      <c r="H44" s="43" t="s">
        <v>66</v>
      </c>
      <c r="I44" s="2">
        <v>100</v>
      </c>
      <c r="J44" s="15" t="s">
        <v>66</v>
      </c>
      <c r="K44" s="38" t="s">
        <v>66</v>
      </c>
    </row>
    <row r="45" spans="3:11" ht="25.2" x14ac:dyDescent="0.25">
      <c r="C45" s="112"/>
      <c r="D45" s="109"/>
      <c r="E45" s="9" t="s">
        <v>37</v>
      </c>
      <c r="F45" s="12"/>
      <c r="G45" s="13">
        <v>49</v>
      </c>
      <c r="H45" s="39" t="s">
        <v>66</v>
      </c>
      <c r="I45" s="6">
        <v>100</v>
      </c>
      <c r="J45" s="7" t="s">
        <v>66</v>
      </c>
      <c r="K45" s="37" t="s">
        <v>66</v>
      </c>
    </row>
    <row r="46" spans="3:11" x14ac:dyDescent="0.25">
      <c r="C46" s="112"/>
      <c r="D46" s="109"/>
      <c r="E46" s="9" t="s">
        <v>38</v>
      </c>
      <c r="F46" s="12"/>
      <c r="G46" s="13">
        <v>1</v>
      </c>
      <c r="H46" s="39" t="s">
        <v>66</v>
      </c>
      <c r="I46" s="6">
        <v>100</v>
      </c>
      <c r="J46" s="7" t="s">
        <v>66</v>
      </c>
      <c r="K46" s="37" t="s">
        <v>66</v>
      </c>
    </row>
    <row r="47" spans="3:11" ht="25.2" x14ac:dyDescent="0.25">
      <c r="C47" s="112"/>
      <c r="D47" s="108" t="s">
        <v>23</v>
      </c>
      <c r="E47" s="10" t="s">
        <v>34</v>
      </c>
      <c r="F47" s="11"/>
      <c r="G47" s="40">
        <v>45</v>
      </c>
      <c r="H47" s="74" t="s">
        <v>66</v>
      </c>
      <c r="I47" s="23">
        <v>100</v>
      </c>
      <c r="J47" s="41" t="s">
        <v>66</v>
      </c>
      <c r="K47" s="70" t="s">
        <v>66</v>
      </c>
    </row>
    <row r="48" spans="3:11" ht="25.2" x14ac:dyDescent="0.25">
      <c r="C48" s="112"/>
      <c r="D48" s="109"/>
      <c r="E48" s="9" t="s">
        <v>35</v>
      </c>
      <c r="F48" s="12"/>
      <c r="G48" s="8">
        <v>258</v>
      </c>
      <c r="H48" s="43" t="s">
        <v>66</v>
      </c>
      <c r="I48" s="2">
        <v>100</v>
      </c>
      <c r="J48" s="15" t="s">
        <v>66</v>
      </c>
      <c r="K48" s="38" t="s">
        <v>66</v>
      </c>
    </row>
    <row r="49" spans="3:11" ht="25.2" x14ac:dyDescent="0.25">
      <c r="C49" s="112"/>
      <c r="D49" s="109"/>
      <c r="E49" s="9" t="s">
        <v>36</v>
      </c>
      <c r="F49" s="12"/>
      <c r="G49" s="8">
        <v>127</v>
      </c>
      <c r="H49" s="43" t="s">
        <v>66</v>
      </c>
      <c r="I49" s="2">
        <v>100</v>
      </c>
      <c r="J49" s="15" t="s">
        <v>66</v>
      </c>
      <c r="K49" s="38" t="s">
        <v>66</v>
      </c>
    </row>
    <row r="50" spans="3:11" ht="25.2" x14ac:dyDescent="0.25">
      <c r="C50" s="112"/>
      <c r="D50" s="109"/>
      <c r="E50" s="9" t="s">
        <v>37</v>
      </c>
      <c r="F50" s="12"/>
      <c r="G50" s="8">
        <v>129</v>
      </c>
      <c r="H50" s="43" t="s">
        <v>66</v>
      </c>
      <c r="I50" s="2">
        <v>100</v>
      </c>
      <c r="J50" s="15" t="s">
        <v>66</v>
      </c>
      <c r="K50" s="38" t="s">
        <v>66</v>
      </c>
    </row>
    <row r="51" spans="3:11" x14ac:dyDescent="0.25">
      <c r="C51" s="112"/>
      <c r="D51" s="109"/>
      <c r="E51" s="9" t="s">
        <v>38</v>
      </c>
      <c r="F51" s="12"/>
      <c r="G51" s="13">
        <v>2</v>
      </c>
      <c r="H51" s="39" t="s">
        <v>66</v>
      </c>
      <c r="I51" s="6">
        <v>100</v>
      </c>
      <c r="J51" s="7" t="s">
        <v>66</v>
      </c>
      <c r="K51" s="37" t="s">
        <v>66</v>
      </c>
    </row>
    <row r="52" spans="3:11" ht="25.2" x14ac:dyDescent="0.25">
      <c r="C52" s="108" t="s">
        <v>39</v>
      </c>
      <c r="D52" s="108" t="s">
        <v>25</v>
      </c>
      <c r="E52" s="10" t="s">
        <v>40</v>
      </c>
      <c r="F52" s="11"/>
      <c r="G52" s="14">
        <v>320</v>
      </c>
      <c r="H52" s="71" t="s">
        <v>66</v>
      </c>
      <c r="I52" s="5">
        <v>100</v>
      </c>
      <c r="J52" s="34" t="s">
        <v>66</v>
      </c>
      <c r="K52" s="62" t="s">
        <v>66</v>
      </c>
    </row>
    <row r="53" spans="3:11" ht="25.2" x14ac:dyDescent="0.25">
      <c r="C53" s="112"/>
      <c r="D53" s="109"/>
      <c r="E53" s="9" t="s">
        <v>41</v>
      </c>
      <c r="F53" s="12"/>
      <c r="G53" s="8">
        <v>604</v>
      </c>
      <c r="H53" s="43" t="s">
        <v>66</v>
      </c>
      <c r="I53" s="2">
        <v>100</v>
      </c>
      <c r="J53" s="15" t="s">
        <v>66</v>
      </c>
      <c r="K53" s="38" t="s">
        <v>66</v>
      </c>
    </row>
    <row r="54" spans="3:11" x14ac:dyDescent="0.25">
      <c r="C54" s="112"/>
      <c r="D54" s="109"/>
      <c r="E54" s="9" t="s">
        <v>42</v>
      </c>
      <c r="F54" s="12"/>
      <c r="G54" s="13">
        <v>20</v>
      </c>
      <c r="H54" s="39" t="s">
        <v>66</v>
      </c>
      <c r="I54" s="6">
        <v>100</v>
      </c>
      <c r="J54" s="7" t="s">
        <v>66</v>
      </c>
      <c r="K54" s="37" t="s">
        <v>66</v>
      </c>
    </row>
    <row r="55" spans="3:11" x14ac:dyDescent="0.25">
      <c r="C55" s="112"/>
      <c r="D55" s="109"/>
      <c r="E55" s="9" t="s">
        <v>43</v>
      </c>
      <c r="F55" s="12"/>
      <c r="G55" s="8">
        <v>162</v>
      </c>
      <c r="H55" s="43" t="s">
        <v>66</v>
      </c>
      <c r="I55" s="2">
        <v>100</v>
      </c>
      <c r="J55" s="15" t="s">
        <v>66</v>
      </c>
      <c r="K55" s="38" t="s">
        <v>66</v>
      </c>
    </row>
    <row r="56" spans="3:11" x14ac:dyDescent="0.25">
      <c r="C56" s="112"/>
      <c r="D56" s="109"/>
      <c r="E56" s="9" t="s">
        <v>44</v>
      </c>
      <c r="F56" s="12"/>
      <c r="G56" s="8">
        <v>50</v>
      </c>
      <c r="H56" s="43" t="s">
        <v>66</v>
      </c>
      <c r="I56" s="2">
        <v>100</v>
      </c>
      <c r="J56" s="15" t="s">
        <v>66</v>
      </c>
      <c r="K56" s="38" t="s">
        <v>66</v>
      </c>
    </row>
    <row r="57" spans="3:11" ht="25.2" x14ac:dyDescent="0.25">
      <c r="C57" s="112"/>
      <c r="D57" s="109"/>
      <c r="E57" s="9" t="s">
        <v>45</v>
      </c>
      <c r="F57" s="12"/>
      <c r="G57" s="8">
        <v>53</v>
      </c>
      <c r="H57" s="43" t="s">
        <v>66</v>
      </c>
      <c r="I57" s="2">
        <v>100</v>
      </c>
      <c r="J57" s="15" t="s">
        <v>66</v>
      </c>
      <c r="K57" s="38" t="s">
        <v>66</v>
      </c>
    </row>
    <row r="58" spans="3:11" x14ac:dyDescent="0.25">
      <c r="C58" s="112"/>
      <c r="D58" s="109"/>
      <c r="E58" s="9" t="s">
        <v>38</v>
      </c>
      <c r="F58" s="12"/>
      <c r="G58" s="13">
        <v>37</v>
      </c>
      <c r="H58" s="39" t="s">
        <v>66</v>
      </c>
      <c r="I58" s="6">
        <v>100</v>
      </c>
      <c r="J58" s="7" t="s">
        <v>66</v>
      </c>
      <c r="K58" s="37" t="s">
        <v>66</v>
      </c>
    </row>
    <row r="59" spans="3:11" ht="25.2" x14ac:dyDescent="0.25">
      <c r="C59" s="112"/>
      <c r="D59" s="108" t="s">
        <v>22</v>
      </c>
      <c r="E59" s="10" t="s">
        <v>40</v>
      </c>
      <c r="F59" s="11"/>
      <c r="G59" s="14">
        <v>118</v>
      </c>
      <c r="H59" s="71" t="s">
        <v>66</v>
      </c>
      <c r="I59" s="5">
        <v>100</v>
      </c>
      <c r="J59" s="34" t="s">
        <v>66</v>
      </c>
      <c r="K59" s="62" t="s">
        <v>66</v>
      </c>
    </row>
    <row r="60" spans="3:11" ht="25.2" x14ac:dyDescent="0.25">
      <c r="C60" s="112"/>
      <c r="D60" s="109"/>
      <c r="E60" s="9" t="s">
        <v>41</v>
      </c>
      <c r="F60" s="12"/>
      <c r="G60" s="8">
        <v>351</v>
      </c>
      <c r="H60" s="43" t="s">
        <v>66</v>
      </c>
      <c r="I60" s="2">
        <v>100</v>
      </c>
      <c r="J60" s="15" t="s">
        <v>66</v>
      </c>
      <c r="K60" s="38" t="s">
        <v>66</v>
      </c>
    </row>
    <row r="61" spans="3:11" x14ac:dyDescent="0.25">
      <c r="C61" s="112"/>
      <c r="D61" s="109"/>
      <c r="E61" s="9" t="s">
        <v>42</v>
      </c>
      <c r="F61" s="12"/>
      <c r="G61" s="13">
        <v>9</v>
      </c>
      <c r="H61" s="39" t="s">
        <v>66</v>
      </c>
      <c r="I61" s="6">
        <v>100</v>
      </c>
      <c r="J61" s="7" t="s">
        <v>66</v>
      </c>
      <c r="K61" s="37" t="s">
        <v>66</v>
      </c>
    </row>
    <row r="62" spans="3:11" x14ac:dyDescent="0.25">
      <c r="C62" s="112"/>
      <c r="D62" s="109"/>
      <c r="E62" s="9" t="s">
        <v>43</v>
      </c>
      <c r="F62" s="12"/>
      <c r="G62" s="8">
        <v>64</v>
      </c>
      <c r="H62" s="43" t="s">
        <v>66</v>
      </c>
      <c r="I62" s="2">
        <v>100</v>
      </c>
      <c r="J62" s="15" t="s">
        <v>66</v>
      </c>
      <c r="K62" s="38" t="s">
        <v>66</v>
      </c>
    </row>
    <row r="63" spans="3:11" x14ac:dyDescent="0.25">
      <c r="C63" s="112"/>
      <c r="D63" s="109"/>
      <c r="E63" s="9" t="s">
        <v>44</v>
      </c>
      <c r="F63" s="12"/>
      <c r="G63" s="13">
        <v>19</v>
      </c>
      <c r="H63" s="39" t="s">
        <v>66</v>
      </c>
      <c r="I63" s="6">
        <v>100</v>
      </c>
      <c r="J63" s="7" t="s">
        <v>66</v>
      </c>
      <c r="K63" s="37" t="s">
        <v>66</v>
      </c>
    </row>
    <row r="64" spans="3:11" ht="25.2" x14ac:dyDescent="0.25">
      <c r="C64" s="112"/>
      <c r="D64" s="109"/>
      <c r="E64" s="9" t="s">
        <v>45</v>
      </c>
      <c r="F64" s="12"/>
      <c r="G64" s="13">
        <v>30</v>
      </c>
      <c r="H64" s="39" t="s">
        <v>66</v>
      </c>
      <c r="I64" s="6">
        <v>100</v>
      </c>
      <c r="J64" s="7" t="s">
        <v>66</v>
      </c>
      <c r="K64" s="37" t="s">
        <v>66</v>
      </c>
    </row>
    <row r="65" spans="3:11" x14ac:dyDescent="0.25">
      <c r="C65" s="112"/>
      <c r="D65" s="109"/>
      <c r="E65" s="9" t="s">
        <v>38</v>
      </c>
      <c r="F65" s="12"/>
      <c r="G65" s="13">
        <v>23</v>
      </c>
      <c r="H65" s="39" t="s">
        <v>66</v>
      </c>
      <c r="I65" s="6">
        <v>100</v>
      </c>
      <c r="J65" s="7" t="s">
        <v>66</v>
      </c>
      <c r="K65" s="37" t="s">
        <v>66</v>
      </c>
    </row>
    <row r="66" spans="3:11" ht="25.2" x14ac:dyDescent="0.25">
      <c r="C66" s="112"/>
      <c r="D66" s="108" t="s">
        <v>23</v>
      </c>
      <c r="E66" s="10" t="s">
        <v>40</v>
      </c>
      <c r="F66" s="11"/>
      <c r="G66" s="14">
        <v>202</v>
      </c>
      <c r="H66" s="71" t="s">
        <v>66</v>
      </c>
      <c r="I66" s="5">
        <v>100</v>
      </c>
      <c r="J66" s="34" t="s">
        <v>66</v>
      </c>
      <c r="K66" s="62" t="s">
        <v>66</v>
      </c>
    </row>
    <row r="67" spans="3:11" ht="25.2" x14ac:dyDescent="0.25">
      <c r="C67" s="112"/>
      <c r="D67" s="109"/>
      <c r="E67" s="9" t="s">
        <v>41</v>
      </c>
      <c r="F67" s="12"/>
      <c r="G67" s="8">
        <v>253</v>
      </c>
      <c r="H67" s="43" t="s">
        <v>66</v>
      </c>
      <c r="I67" s="2">
        <v>100</v>
      </c>
      <c r="J67" s="15" t="s">
        <v>66</v>
      </c>
      <c r="K67" s="38" t="s">
        <v>66</v>
      </c>
    </row>
    <row r="68" spans="3:11" x14ac:dyDescent="0.25">
      <c r="C68" s="112"/>
      <c r="D68" s="109"/>
      <c r="E68" s="9" t="s">
        <v>42</v>
      </c>
      <c r="F68" s="12"/>
      <c r="G68" s="13">
        <v>11</v>
      </c>
      <c r="H68" s="39" t="s">
        <v>66</v>
      </c>
      <c r="I68" s="6">
        <v>100</v>
      </c>
      <c r="J68" s="7" t="s">
        <v>66</v>
      </c>
      <c r="K68" s="37" t="s">
        <v>66</v>
      </c>
    </row>
    <row r="69" spans="3:11" x14ac:dyDescent="0.25">
      <c r="C69" s="112"/>
      <c r="D69" s="109"/>
      <c r="E69" s="9" t="s">
        <v>43</v>
      </c>
      <c r="F69" s="12"/>
      <c r="G69" s="8">
        <v>98</v>
      </c>
      <c r="H69" s="43" t="s">
        <v>66</v>
      </c>
      <c r="I69" s="2">
        <v>100</v>
      </c>
      <c r="J69" s="15" t="s">
        <v>66</v>
      </c>
      <c r="K69" s="38" t="s">
        <v>66</v>
      </c>
    </row>
    <row r="70" spans="3:11" x14ac:dyDescent="0.25">
      <c r="C70" s="112"/>
      <c r="D70" s="109"/>
      <c r="E70" s="9" t="s">
        <v>44</v>
      </c>
      <c r="F70" s="12"/>
      <c r="G70" s="13">
        <v>31</v>
      </c>
      <c r="H70" s="39" t="s">
        <v>66</v>
      </c>
      <c r="I70" s="6">
        <v>100</v>
      </c>
      <c r="J70" s="7" t="s">
        <v>66</v>
      </c>
      <c r="K70" s="37" t="s">
        <v>66</v>
      </c>
    </row>
    <row r="71" spans="3:11" ht="25.2" x14ac:dyDescent="0.25">
      <c r="C71" s="112"/>
      <c r="D71" s="109"/>
      <c r="E71" s="9" t="s">
        <v>45</v>
      </c>
      <c r="F71" s="12"/>
      <c r="G71" s="13">
        <v>23</v>
      </c>
      <c r="H71" s="39" t="s">
        <v>66</v>
      </c>
      <c r="I71" s="6">
        <v>100</v>
      </c>
      <c r="J71" s="7" t="s">
        <v>66</v>
      </c>
      <c r="K71" s="37" t="s">
        <v>66</v>
      </c>
    </row>
    <row r="72" spans="3:11" x14ac:dyDescent="0.25">
      <c r="C72" s="112"/>
      <c r="D72" s="109"/>
      <c r="E72" s="9" t="s">
        <v>38</v>
      </c>
      <c r="F72" s="12"/>
      <c r="G72" s="13">
        <v>14</v>
      </c>
      <c r="H72" s="39" t="s">
        <v>66</v>
      </c>
      <c r="I72" s="6">
        <v>100</v>
      </c>
      <c r="J72" s="7" t="s">
        <v>66</v>
      </c>
      <c r="K72" s="37" t="s">
        <v>66</v>
      </c>
    </row>
    <row r="73" spans="3:11" x14ac:dyDescent="0.25">
      <c r="C73" s="108" t="s">
        <v>46</v>
      </c>
      <c r="D73" s="106" t="s">
        <v>21</v>
      </c>
      <c r="E73" s="10" t="s">
        <v>47</v>
      </c>
      <c r="F73" s="11"/>
      <c r="G73" s="14">
        <v>815</v>
      </c>
      <c r="H73" s="71" t="s">
        <v>66</v>
      </c>
      <c r="I73" s="5">
        <v>100</v>
      </c>
      <c r="J73" s="34" t="s">
        <v>66</v>
      </c>
      <c r="K73" s="62" t="s">
        <v>66</v>
      </c>
    </row>
    <row r="74" spans="3:11" ht="25.2" x14ac:dyDescent="0.25">
      <c r="C74" s="112"/>
      <c r="D74" s="107"/>
      <c r="E74" s="9" t="s">
        <v>48</v>
      </c>
      <c r="F74" s="12"/>
      <c r="G74" s="8">
        <v>86</v>
      </c>
      <c r="H74" s="43" t="s">
        <v>66</v>
      </c>
      <c r="I74" s="2">
        <v>100</v>
      </c>
      <c r="J74" s="15" t="s">
        <v>66</v>
      </c>
      <c r="K74" s="38" t="s">
        <v>66</v>
      </c>
    </row>
    <row r="75" spans="3:11" x14ac:dyDescent="0.25">
      <c r="C75" s="112"/>
      <c r="D75" s="107"/>
      <c r="E75" s="9" t="s">
        <v>49</v>
      </c>
      <c r="F75" s="12"/>
      <c r="G75" s="13">
        <v>46</v>
      </c>
      <c r="H75" s="39" t="s">
        <v>66</v>
      </c>
      <c r="I75" s="6">
        <v>100</v>
      </c>
      <c r="J75" s="7" t="s">
        <v>66</v>
      </c>
      <c r="K75" s="37" t="s">
        <v>66</v>
      </c>
    </row>
    <row r="76" spans="3:11" ht="25.2" x14ac:dyDescent="0.25">
      <c r="C76" s="112"/>
      <c r="D76" s="107"/>
      <c r="E76" s="9" t="s">
        <v>50</v>
      </c>
      <c r="F76" s="12"/>
      <c r="G76" s="8">
        <v>95</v>
      </c>
      <c r="H76" s="43" t="s">
        <v>66</v>
      </c>
      <c r="I76" s="2">
        <v>100</v>
      </c>
      <c r="J76" s="15" t="s">
        <v>66</v>
      </c>
      <c r="K76" s="38" t="s">
        <v>66</v>
      </c>
    </row>
    <row r="77" spans="3:11" ht="25.2" x14ac:dyDescent="0.25">
      <c r="C77" s="112"/>
      <c r="D77" s="107"/>
      <c r="E77" s="9" t="s">
        <v>51</v>
      </c>
      <c r="F77" s="12"/>
      <c r="G77" s="13">
        <v>30</v>
      </c>
      <c r="H77" s="39" t="s">
        <v>66</v>
      </c>
      <c r="I77" s="6">
        <v>100</v>
      </c>
      <c r="J77" s="7" t="s">
        <v>66</v>
      </c>
      <c r="K77" s="37" t="s">
        <v>66</v>
      </c>
    </row>
    <row r="78" spans="3:11" x14ac:dyDescent="0.25">
      <c r="C78" s="112"/>
      <c r="D78" s="107"/>
      <c r="E78" s="9" t="s">
        <v>52</v>
      </c>
      <c r="F78" s="12"/>
      <c r="G78" s="13">
        <v>8</v>
      </c>
      <c r="H78" s="39" t="s">
        <v>66</v>
      </c>
      <c r="I78" s="6">
        <v>100</v>
      </c>
      <c r="J78" s="7" t="s">
        <v>66</v>
      </c>
      <c r="K78" s="37" t="s">
        <v>66</v>
      </c>
    </row>
    <row r="79" spans="3:11" x14ac:dyDescent="0.25">
      <c r="C79" s="112"/>
      <c r="D79" s="107"/>
      <c r="E79" s="9" t="s">
        <v>53</v>
      </c>
      <c r="F79" s="12"/>
      <c r="G79" s="13">
        <v>23</v>
      </c>
      <c r="H79" s="39" t="s">
        <v>66</v>
      </c>
      <c r="I79" s="6">
        <v>100</v>
      </c>
      <c r="J79" s="7" t="s">
        <v>66</v>
      </c>
      <c r="K79" s="37" t="s">
        <v>66</v>
      </c>
    </row>
    <row r="80" spans="3:11" x14ac:dyDescent="0.25">
      <c r="C80" s="112"/>
      <c r="D80" s="107"/>
      <c r="E80" s="9" t="s">
        <v>38</v>
      </c>
      <c r="F80" s="12"/>
      <c r="G80" s="13">
        <v>1</v>
      </c>
      <c r="H80" s="39" t="s">
        <v>66</v>
      </c>
      <c r="I80" s="6">
        <v>100</v>
      </c>
      <c r="J80" s="7" t="s">
        <v>66</v>
      </c>
      <c r="K80" s="37" t="s">
        <v>66</v>
      </c>
    </row>
    <row r="81" spans="2:11" x14ac:dyDescent="0.25">
      <c r="C81" s="112"/>
      <c r="D81" s="107"/>
      <c r="E81" s="9" t="s">
        <v>54</v>
      </c>
      <c r="F81" s="12"/>
      <c r="G81" s="8">
        <v>901</v>
      </c>
      <c r="H81" s="43" t="s">
        <v>66</v>
      </c>
      <c r="I81" s="2">
        <v>100</v>
      </c>
      <c r="J81" s="15" t="s">
        <v>66</v>
      </c>
      <c r="K81" s="38" t="s">
        <v>66</v>
      </c>
    </row>
    <row r="82" spans="2:11" x14ac:dyDescent="0.25">
      <c r="C82" s="112"/>
      <c r="D82" s="107"/>
      <c r="E82" s="9" t="s">
        <v>55</v>
      </c>
      <c r="F82" s="12"/>
      <c r="G82" s="8">
        <v>171</v>
      </c>
      <c r="H82" s="43" t="s">
        <v>66</v>
      </c>
      <c r="I82" s="2">
        <v>100</v>
      </c>
      <c r="J82" s="15" t="s">
        <v>66</v>
      </c>
      <c r="K82" s="38" t="s">
        <v>66</v>
      </c>
    </row>
    <row r="83" spans="2:11" x14ac:dyDescent="0.25">
      <c r="C83" s="108" t="s">
        <v>56</v>
      </c>
      <c r="D83" s="106" t="s">
        <v>21</v>
      </c>
      <c r="E83" s="10" t="s">
        <v>57</v>
      </c>
      <c r="F83" s="11"/>
      <c r="G83" s="14">
        <v>465</v>
      </c>
      <c r="H83" s="71" t="s">
        <v>66</v>
      </c>
      <c r="I83" s="5">
        <v>100</v>
      </c>
      <c r="J83" s="34" t="s">
        <v>66</v>
      </c>
      <c r="K83" s="62" t="s">
        <v>66</v>
      </c>
    </row>
    <row r="84" spans="2:11" x14ac:dyDescent="0.25">
      <c r="C84" s="112"/>
      <c r="D84" s="107"/>
      <c r="E84" s="9" t="s">
        <v>58</v>
      </c>
      <c r="F84" s="12"/>
      <c r="G84" s="8">
        <v>396</v>
      </c>
      <c r="H84" s="43" t="s">
        <v>66</v>
      </c>
      <c r="I84" s="2">
        <v>100</v>
      </c>
      <c r="J84" s="15" t="s">
        <v>66</v>
      </c>
      <c r="K84" s="38" t="s">
        <v>66</v>
      </c>
    </row>
    <row r="85" spans="2:11" x14ac:dyDescent="0.25">
      <c r="C85" s="112"/>
      <c r="D85" s="107"/>
      <c r="E85" s="9" t="s">
        <v>59</v>
      </c>
      <c r="F85" s="12"/>
      <c r="G85" s="8">
        <v>90</v>
      </c>
      <c r="H85" s="43" t="s">
        <v>66</v>
      </c>
      <c r="I85" s="2">
        <v>100</v>
      </c>
      <c r="J85" s="15" t="s">
        <v>66</v>
      </c>
      <c r="K85" s="38" t="s">
        <v>66</v>
      </c>
    </row>
    <row r="86" spans="2:11" x14ac:dyDescent="0.25">
      <c r="C86" s="112"/>
      <c r="D86" s="107"/>
      <c r="E86" s="9" t="s">
        <v>60</v>
      </c>
      <c r="F86" s="12"/>
      <c r="G86" s="8">
        <v>153</v>
      </c>
      <c r="H86" s="43" t="s">
        <v>66</v>
      </c>
      <c r="I86" s="2">
        <v>100</v>
      </c>
      <c r="J86" s="15" t="s">
        <v>66</v>
      </c>
      <c r="K86" s="38" t="s">
        <v>66</v>
      </c>
    </row>
    <row r="87" spans="2:11" x14ac:dyDescent="0.25">
      <c r="C87" s="108" t="s">
        <v>61</v>
      </c>
      <c r="D87" s="106" t="s">
        <v>21</v>
      </c>
      <c r="E87" s="10" t="s">
        <v>62</v>
      </c>
      <c r="F87" s="11"/>
      <c r="G87" s="14">
        <v>205</v>
      </c>
      <c r="H87" s="71" t="s">
        <v>66</v>
      </c>
      <c r="I87" s="5">
        <v>100</v>
      </c>
      <c r="J87" s="34" t="s">
        <v>66</v>
      </c>
      <c r="K87" s="62" t="s">
        <v>66</v>
      </c>
    </row>
    <row r="88" spans="2:11" x14ac:dyDescent="0.25">
      <c r="C88" s="109"/>
      <c r="D88" s="107"/>
      <c r="E88" s="9" t="s">
        <v>63</v>
      </c>
      <c r="F88" s="12"/>
      <c r="G88" s="8">
        <v>256</v>
      </c>
      <c r="H88" s="43" t="s">
        <v>66</v>
      </c>
      <c r="I88" s="2">
        <v>100</v>
      </c>
      <c r="J88" s="15" t="s">
        <v>66</v>
      </c>
      <c r="K88" s="38" t="s">
        <v>66</v>
      </c>
    </row>
    <row r="89" spans="2:11" x14ac:dyDescent="0.25">
      <c r="C89" s="109"/>
      <c r="D89" s="107"/>
      <c r="E89" s="9" t="s">
        <v>64</v>
      </c>
      <c r="F89" s="12"/>
      <c r="G89" s="8">
        <v>404</v>
      </c>
      <c r="H89" s="43" t="s">
        <v>66</v>
      </c>
      <c r="I89" s="2">
        <v>100</v>
      </c>
      <c r="J89" s="15" t="s">
        <v>66</v>
      </c>
      <c r="K89" s="38" t="s">
        <v>66</v>
      </c>
    </row>
    <row r="90" spans="2:11" x14ac:dyDescent="0.25">
      <c r="C90" s="113"/>
      <c r="D90" s="110"/>
      <c r="E90" s="56" t="s">
        <v>65</v>
      </c>
      <c r="F90" s="48"/>
      <c r="G90" s="61">
        <v>239</v>
      </c>
      <c r="H90" s="82" t="s">
        <v>66</v>
      </c>
      <c r="I90" s="36">
        <v>100</v>
      </c>
      <c r="J90" s="72" t="s">
        <v>66</v>
      </c>
      <c r="K90" s="80" t="s">
        <v>66</v>
      </c>
    </row>
    <row r="92" spans="2:11" x14ac:dyDescent="0.25">
      <c r="B92" s="54" t="str">
        <f xml:space="preserve"> HYPERLINK("#'目次'!B8", "[2]")</f>
        <v>[2]</v>
      </c>
      <c r="C92" s="42" t="s">
        <v>73</v>
      </c>
    </row>
    <row r="95" spans="2:11" x14ac:dyDescent="0.25">
      <c r="C95" s="42" t="s">
        <v>14</v>
      </c>
    </row>
    <row r="96" spans="2:11" ht="25.2" x14ac:dyDescent="0.25">
      <c r="C96" s="102"/>
      <c r="D96" s="103"/>
      <c r="E96" s="103"/>
      <c r="F96" s="103"/>
      <c r="G96" s="53" t="s">
        <v>15</v>
      </c>
      <c r="H96" s="50" t="s">
        <v>22</v>
      </c>
      <c r="I96" s="21" t="s">
        <v>23</v>
      </c>
      <c r="J96" s="21" t="s">
        <v>53</v>
      </c>
      <c r="K96" s="57" t="s">
        <v>38</v>
      </c>
    </row>
    <row r="97" spans="3:11" x14ac:dyDescent="0.25">
      <c r="C97" s="104"/>
      <c r="D97" s="105"/>
      <c r="E97" s="105"/>
      <c r="F97" s="105"/>
      <c r="G97" s="47"/>
      <c r="H97" s="60"/>
      <c r="I97" s="22"/>
      <c r="J97" s="22"/>
      <c r="K97" s="55"/>
    </row>
    <row r="98" spans="3:11" x14ac:dyDescent="0.25">
      <c r="C98" s="52"/>
      <c r="D98" s="49"/>
      <c r="E98" s="46" t="s">
        <v>15</v>
      </c>
      <c r="F98" s="51"/>
      <c r="G98" s="59">
        <v>1104</v>
      </c>
      <c r="H98" s="32">
        <v>49.184782608695997</v>
      </c>
      <c r="I98" s="32">
        <v>50.815217391304003</v>
      </c>
      <c r="J98" s="76" t="s">
        <v>66</v>
      </c>
      <c r="K98" s="84" t="s">
        <v>66</v>
      </c>
    </row>
    <row r="99" spans="3:11" x14ac:dyDescent="0.25">
      <c r="C99" s="111" t="s">
        <v>20</v>
      </c>
      <c r="D99" s="106" t="s">
        <v>21</v>
      </c>
      <c r="E99" s="10" t="s">
        <v>22</v>
      </c>
      <c r="F99" s="11"/>
      <c r="G99" s="14">
        <v>543</v>
      </c>
      <c r="H99" s="28">
        <v>100</v>
      </c>
      <c r="I99" s="34" t="s">
        <v>66</v>
      </c>
      <c r="J99" s="34" t="s">
        <v>66</v>
      </c>
      <c r="K99" s="62" t="s">
        <v>66</v>
      </c>
    </row>
    <row r="100" spans="3:11" x14ac:dyDescent="0.25">
      <c r="C100" s="112"/>
      <c r="D100" s="107"/>
      <c r="E100" s="9" t="s">
        <v>23</v>
      </c>
      <c r="F100" s="12"/>
      <c r="G100" s="8">
        <v>561</v>
      </c>
      <c r="H100" s="43" t="s">
        <v>66</v>
      </c>
      <c r="I100" s="2">
        <v>100</v>
      </c>
      <c r="J100" s="15" t="s">
        <v>66</v>
      </c>
      <c r="K100" s="38" t="s">
        <v>66</v>
      </c>
    </row>
    <row r="101" spans="3:11" x14ac:dyDescent="0.25">
      <c r="C101" s="108" t="s">
        <v>24</v>
      </c>
      <c r="D101" s="108" t="s">
        <v>25</v>
      </c>
      <c r="E101" s="10" t="s">
        <v>26</v>
      </c>
      <c r="F101" s="11"/>
      <c r="G101" s="14">
        <v>261</v>
      </c>
      <c r="H101" s="28">
        <v>45.977011494252999</v>
      </c>
      <c r="I101" s="5">
        <v>54.022988505747001</v>
      </c>
      <c r="J101" s="34" t="s">
        <v>66</v>
      </c>
      <c r="K101" s="62" t="s">
        <v>66</v>
      </c>
    </row>
    <row r="102" spans="3:11" x14ac:dyDescent="0.25">
      <c r="C102" s="112"/>
      <c r="D102" s="109"/>
      <c r="E102" s="9" t="s">
        <v>27</v>
      </c>
      <c r="F102" s="12"/>
      <c r="G102" s="8">
        <v>267</v>
      </c>
      <c r="H102" s="20">
        <v>59.550561797752998</v>
      </c>
      <c r="I102" s="2">
        <v>40.449438202247002</v>
      </c>
      <c r="J102" s="15" t="s">
        <v>66</v>
      </c>
      <c r="K102" s="38" t="s">
        <v>66</v>
      </c>
    </row>
    <row r="103" spans="3:11" x14ac:dyDescent="0.25">
      <c r="C103" s="112"/>
      <c r="D103" s="109"/>
      <c r="E103" s="9" t="s">
        <v>28</v>
      </c>
      <c r="F103" s="12"/>
      <c r="G103" s="8">
        <v>261</v>
      </c>
      <c r="H103" s="20">
        <v>43.295019157087999</v>
      </c>
      <c r="I103" s="2">
        <v>56.704980842912001</v>
      </c>
      <c r="J103" s="15" t="s">
        <v>66</v>
      </c>
      <c r="K103" s="38" t="s">
        <v>66</v>
      </c>
    </row>
    <row r="104" spans="3:11" x14ac:dyDescent="0.25">
      <c r="C104" s="112"/>
      <c r="D104" s="109"/>
      <c r="E104" s="9" t="s">
        <v>29</v>
      </c>
      <c r="F104" s="12"/>
      <c r="G104" s="8">
        <v>195</v>
      </c>
      <c r="H104" s="20">
        <v>48.205128205127998</v>
      </c>
      <c r="I104" s="2">
        <v>51.794871794872002</v>
      </c>
      <c r="J104" s="15" t="s">
        <v>66</v>
      </c>
      <c r="K104" s="38" t="s">
        <v>66</v>
      </c>
    </row>
    <row r="105" spans="3:11" x14ac:dyDescent="0.25">
      <c r="C105" s="112"/>
      <c r="D105" s="109"/>
      <c r="E105" s="9" t="s">
        <v>30</v>
      </c>
      <c r="F105" s="12"/>
      <c r="G105" s="8">
        <v>120</v>
      </c>
      <c r="H105" s="20">
        <v>47.5</v>
      </c>
      <c r="I105" s="2">
        <v>52.5</v>
      </c>
      <c r="J105" s="15" t="s">
        <v>66</v>
      </c>
      <c r="K105" s="38" t="s">
        <v>66</v>
      </c>
    </row>
    <row r="106" spans="3:11" x14ac:dyDescent="0.25">
      <c r="C106" s="112"/>
      <c r="D106" s="109"/>
      <c r="E106" s="9" t="s">
        <v>31</v>
      </c>
      <c r="F106" s="12"/>
      <c r="G106" s="8">
        <v>843</v>
      </c>
      <c r="H106" s="20">
        <v>50.17793594306</v>
      </c>
      <c r="I106" s="2">
        <v>49.82206405694</v>
      </c>
      <c r="J106" s="15" t="s">
        <v>66</v>
      </c>
      <c r="K106" s="38" t="s">
        <v>66</v>
      </c>
    </row>
    <row r="107" spans="3:11" x14ac:dyDescent="0.25">
      <c r="C107" s="112"/>
      <c r="D107" s="109"/>
      <c r="E107" s="9" t="s">
        <v>32</v>
      </c>
      <c r="F107" s="12"/>
      <c r="G107" s="8">
        <v>315</v>
      </c>
      <c r="H107" s="20">
        <v>47.936507936508001</v>
      </c>
      <c r="I107" s="2">
        <v>52.063492063491999</v>
      </c>
      <c r="J107" s="15" t="s">
        <v>66</v>
      </c>
      <c r="K107" s="38" t="s">
        <v>66</v>
      </c>
    </row>
    <row r="108" spans="3:11" x14ac:dyDescent="0.25">
      <c r="C108" s="112"/>
      <c r="D108" s="108" t="s">
        <v>22</v>
      </c>
      <c r="E108" s="10" t="s">
        <v>26</v>
      </c>
      <c r="F108" s="11"/>
      <c r="G108" s="14">
        <v>120</v>
      </c>
      <c r="H108" s="28">
        <v>100</v>
      </c>
      <c r="I108" s="34" t="s">
        <v>66</v>
      </c>
      <c r="J108" s="34" t="s">
        <v>66</v>
      </c>
      <c r="K108" s="62" t="s">
        <v>66</v>
      </c>
    </row>
    <row r="109" spans="3:11" x14ac:dyDescent="0.25">
      <c r="C109" s="112"/>
      <c r="D109" s="109"/>
      <c r="E109" s="9" t="s">
        <v>27</v>
      </c>
      <c r="F109" s="12"/>
      <c r="G109" s="8">
        <v>159</v>
      </c>
      <c r="H109" s="20">
        <v>100</v>
      </c>
      <c r="I109" s="15" t="s">
        <v>66</v>
      </c>
      <c r="J109" s="15" t="s">
        <v>66</v>
      </c>
      <c r="K109" s="38" t="s">
        <v>66</v>
      </c>
    </row>
    <row r="110" spans="3:11" x14ac:dyDescent="0.25">
      <c r="C110" s="112"/>
      <c r="D110" s="109"/>
      <c r="E110" s="9" t="s">
        <v>28</v>
      </c>
      <c r="F110" s="12"/>
      <c r="G110" s="8">
        <v>113</v>
      </c>
      <c r="H110" s="20">
        <v>100</v>
      </c>
      <c r="I110" s="15" t="s">
        <v>66</v>
      </c>
      <c r="J110" s="15" t="s">
        <v>66</v>
      </c>
      <c r="K110" s="38" t="s">
        <v>66</v>
      </c>
    </row>
    <row r="111" spans="3:11" x14ac:dyDescent="0.25">
      <c r="C111" s="112"/>
      <c r="D111" s="109"/>
      <c r="E111" s="9" t="s">
        <v>29</v>
      </c>
      <c r="F111" s="12"/>
      <c r="G111" s="8">
        <v>94</v>
      </c>
      <c r="H111" s="20">
        <v>100</v>
      </c>
      <c r="I111" s="15" t="s">
        <v>66</v>
      </c>
      <c r="J111" s="15" t="s">
        <v>66</v>
      </c>
      <c r="K111" s="38" t="s">
        <v>66</v>
      </c>
    </row>
    <row r="112" spans="3:11" x14ac:dyDescent="0.25">
      <c r="C112" s="112"/>
      <c r="D112" s="109"/>
      <c r="E112" s="9" t="s">
        <v>30</v>
      </c>
      <c r="F112" s="12"/>
      <c r="G112" s="8">
        <v>57</v>
      </c>
      <c r="H112" s="20">
        <v>100</v>
      </c>
      <c r="I112" s="15" t="s">
        <v>66</v>
      </c>
      <c r="J112" s="15" t="s">
        <v>66</v>
      </c>
      <c r="K112" s="38" t="s">
        <v>66</v>
      </c>
    </row>
    <row r="113" spans="3:11" x14ac:dyDescent="0.25">
      <c r="C113" s="112"/>
      <c r="D113" s="109"/>
      <c r="E113" s="9" t="s">
        <v>31</v>
      </c>
      <c r="F113" s="12"/>
      <c r="G113" s="8">
        <v>423</v>
      </c>
      <c r="H113" s="20">
        <v>100</v>
      </c>
      <c r="I113" s="15" t="s">
        <v>66</v>
      </c>
      <c r="J113" s="15" t="s">
        <v>66</v>
      </c>
      <c r="K113" s="38" t="s">
        <v>66</v>
      </c>
    </row>
    <row r="114" spans="3:11" x14ac:dyDescent="0.25">
      <c r="C114" s="112"/>
      <c r="D114" s="109"/>
      <c r="E114" s="9" t="s">
        <v>32</v>
      </c>
      <c r="F114" s="12"/>
      <c r="G114" s="8">
        <v>151</v>
      </c>
      <c r="H114" s="20">
        <v>100</v>
      </c>
      <c r="I114" s="15" t="s">
        <v>66</v>
      </c>
      <c r="J114" s="15" t="s">
        <v>66</v>
      </c>
      <c r="K114" s="38" t="s">
        <v>66</v>
      </c>
    </row>
    <row r="115" spans="3:11" x14ac:dyDescent="0.25">
      <c r="C115" s="112"/>
      <c r="D115" s="108" t="s">
        <v>23</v>
      </c>
      <c r="E115" s="10" t="s">
        <v>26</v>
      </c>
      <c r="F115" s="11"/>
      <c r="G115" s="14">
        <v>141</v>
      </c>
      <c r="H115" s="71" t="s">
        <v>66</v>
      </c>
      <c r="I115" s="5">
        <v>100</v>
      </c>
      <c r="J115" s="34" t="s">
        <v>66</v>
      </c>
      <c r="K115" s="62" t="s">
        <v>66</v>
      </c>
    </row>
    <row r="116" spans="3:11" x14ac:dyDescent="0.25">
      <c r="C116" s="112"/>
      <c r="D116" s="109"/>
      <c r="E116" s="9" t="s">
        <v>27</v>
      </c>
      <c r="F116" s="12"/>
      <c r="G116" s="8">
        <v>108</v>
      </c>
      <c r="H116" s="43" t="s">
        <v>66</v>
      </c>
      <c r="I116" s="2">
        <v>100</v>
      </c>
      <c r="J116" s="15" t="s">
        <v>66</v>
      </c>
      <c r="K116" s="38" t="s">
        <v>66</v>
      </c>
    </row>
    <row r="117" spans="3:11" x14ac:dyDescent="0.25">
      <c r="C117" s="112"/>
      <c r="D117" s="109"/>
      <c r="E117" s="9" t="s">
        <v>28</v>
      </c>
      <c r="F117" s="12"/>
      <c r="G117" s="8">
        <v>148</v>
      </c>
      <c r="H117" s="43" t="s">
        <v>66</v>
      </c>
      <c r="I117" s="2">
        <v>100</v>
      </c>
      <c r="J117" s="15" t="s">
        <v>66</v>
      </c>
      <c r="K117" s="38" t="s">
        <v>66</v>
      </c>
    </row>
    <row r="118" spans="3:11" x14ac:dyDescent="0.25">
      <c r="C118" s="112"/>
      <c r="D118" s="109"/>
      <c r="E118" s="9" t="s">
        <v>29</v>
      </c>
      <c r="F118" s="12"/>
      <c r="G118" s="8">
        <v>101</v>
      </c>
      <c r="H118" s="43" t="s">
        <v>66</v>
      </c>
      <c r="I118" s="2">
        <v>100</v>
      </c>
      <c r="J118" s="15" t="s">
        <v>66</v>
      </c>
      <c r="K118" s="38" t="s">
        <v>66</v>
      </c>
    </row>
    <row r="119" spans="3:11" x14ac:dyDescent="0.25">
      <c r="C119" s="112"/>
      <c r="D119" s="109"/>
      <c r="E119" s="9" t="s">
        <v>30</v>
      </c>
      <c r="F119" s="12"/>
      <c r="G119" s="8">
        <v>63</v>
      </c>
      <c r="H119" s="43" t="s">
        <v>66</v>
      </c>
      <c r="I119" s="2">
        <v>100</v>
      </c>
      <c r="J119" s="15" t="s">
        <v>66</v>
      </c>
      <c r="K119" s="38" t="s">
        <v>66</v>
      </c>
    </row>
    <row r="120" spans="3:11" x14ac:dyDescent="0.25">
      <c r="C120" s="112"/>
      <c r="D120" s="109"/>
      <c r="E120" s="9" t="s">
        <v>31</v>
      </c>
      <c r="F120" s="12"/>
      <c r="G120" s="8">
        <v>420</v>
      </c>
      <c r="H120" s="43" t="s">
        <v>66</v>
      </c>
      <c r="I120" s="2">
        <v>100</v>
      </c>
      <c r="J120" s="15" t="s">
        <v>66</v>
      </c>
      <c r="K120" s="38" t="s">
        <v>66</v>
      </c>
    </row>
    <row r="121" spans="3:11" x14ac:dyDescent="0.25">
      <c r="C121" s="112"/>
      <c r="D121" s="109"/>
      <c r="E121" s="9" t="s">
        <v>32</v>
      </c>
      <c r="F121" s="12"/>
      <c r="G121" s="8">
        <v>164</v>
      </c>
      <c r="H121" s="43" t="s">
        <v>66</v>
      </c>
      <c r="I121" s="2">
        <v>100</v>
      </c>
      <c r="J121" s="15" t="s">
        <v>66</v>
      </c>
      <c r="K121" s="38" t="s">
        <v>66</v>
      </c>
    </row>
    <row r="122" spans="3:11" ht="25.2" x14ac:dyDescent="0.25">
      <c r="C122" s="108" t="s">
        <v>33</v>
      </c>
      <c r="D122" s="108" t="s">
        <v>25</v>
      </c>
      <c r="E122" s="10" t="s">
        <v>34</v>
      </c>
      <c r="F122" s="11"/>
      <c r="G122" s="14">
        <v>93</v>
      </c>
      <c r="H122" s="28">
        <v>51.612903225806001</v>
      </c>
      <c r="I122" s="5">
        <v>48.387096774193999</v>
      </c>
      <c r="J122" s="34" t="s">
        <v>66</v>
      </c>
      <c r="K122" s="62" t="s">
        <v>66</v>
      </c>
    </row>
    <row r="123" spans="3:11" ht="25.2" x14ac:dyDescent="0.25">
      <c r="C123" s="112"/>
      <c r="D123" s="109"/>
      <c r="E123" s="9" t="s">
        <v>35</v>
      </c>
      <c r="F123" s="12"/>
      <c r="G123" s="8">
        <v>623</v>
      </c>
      <c r="H123" s="20">
        <v>58.587479935795002</v>
      </c>
      <c r="I123" s="2">
        <v>41.412520064204998</v>
      </c>
      <c r="J123" s="15" t="s">
        <v>66</v>
      </c>
      <c r="K123" s="38" t="s">
        <v>66</v>
      </c>
    </row>
    <row r="124" spans="3:11" ht="25.2" x14ac:dyDescent="0.25">
      <c r="C124" s="112"/>
      <c r="D124" s="109"/>
      <c r="E124" s="9" t="s">
        <v>36</v>
      </c>
      <c r="F124" s="12"/>
      <c r="G124" s="8">
        <v>207</v>
      </c>
      <c r="H124" s="20">
        <v>38.647342995168998</v>
      </c>
      <c r="I124" s="2">
        <v>61.352657004831002</v>
      </c>
      <c r="J124" s="15" t="s">
        <v>66</v>
      </c>
      <c r="K124" s="38" t="s">
        <v>66</v>
      </c>
    </row>
    <row r="125" spans="3:11" ht="25.2" x14ac:dyDescent="0.25">
      <c r="C125" s="112"/>
      <c r="D125" s="109"/>
      <c r="E125" s="9" t="s">
        <v>37</v>
      </c>
      <c r="F125" s="12"/>
      <c r="G125" s="8">
        <v>178</v>
      </c>
      <c r="H125" s="20">
        <v>27.52808988764</v>
      </c>
      <c r="I125" s="2">
        <v>72.471910112360007</v>
      </c>
      <c r="J125" s="15" t="s">
        <v>66</v>
      </c>
      <c r="K125" s="38" t="s">
        <v>66</v>
      </c>
    </row>
    <row r="126" spans="3:11" x14ac:dyDescent="0.25">
      <c r="C126" s="112"/>
      <c r="D126" s="109"/>
      <c r="E126" s="9" t="s">
        <v>38</v>
      </c>
      <c r="F126" s="12"/>
      <c r="G126" s="13">
        <v>3</v>
      </c>
      <c r="H126" s="30">
        <v>33.333333333333002</v>
      </c>
      <c r="I126" s="6">
        <v>66.666666666666998</v>
      </c>
      <c r="J126" s="7" t="s">
        <v>66</v>
      </c>
      <c r="K126" s="37" t="s">
        <v>66</v>
      </c>
    </row>
    <row r="127" spans="3:11" ht="25.2" x14ac:dyDescent="0.25">
      <c r="C127" s="112"/>
      <c r="D127" s="108" t="s">
        <v>22</v>
      </c>
      <c r="E127" s="10" t="s">
        <v>34</v>
      </c>
      <c r="F127" s="11"/>
      <c r="G127" s="40">
        <v>48</v>
      </c>
      <c r="H127" s="58">
        <v>100</v>
      </c>
      <c r="I127" s="41" t="s">
        <v>66</v>
      </c>
      <c r="J127" s="41" t="s">
        <v>66</v>
      </c>
      <c r="K127" s="70" t="s">
        <v>66</v>
      </c>
    </row>
    <row r="128" spans="3:11" ht="25.2" x14ac:dyDescent="0.25">
      <c r="C128" s="112"/>
      <c r="D128" s="109"/>
      <c r="E128" s="9" t="s">
        <v>35</v>
      </c>
      <c r="F128" s="12"/>
      <c r="G128" s="8">
        <v>365</v>
      </c>
      <c r="H128" s="20">
        <v>100</v>
      </c>
      <c r="I128" s="15" t="s">
        <v>66</v>
      </c>
      <c r="J128" s="15" t="s">
        <v>66</v>
      </c>
      <c r="K128" s="38" t="s">
        <v>66</v>
      </c>
    </row>
    <row r="129" spans="3:11" ht="25.2" x14ac:dyDescent="0.25">
      <c r="C129" s="112"/>
      <c r="D129" s="109"/>
      <c r="E129" s="9" t="s">
        <v>36</v>
      </c>
      <c r="F129" s="12"/>
      <c r="G129" s="8">
        <v>80</v>
      </c>
      <c r="H129" s="20">
        <v>100</v>
      </c>
      <c r="I129" s="15" t="s">
        <v>66</v>
      </c>
      <c r="J129" s="15" t="s">
        <v>66</v>
      </c>
      <c r="K129" s="38" t="s">
        <v>66</v>
      </c>
    </row>
    <row r="130" spans="3:11" ht="25.2" x14ac:dyDescent="0.25">
      <c r="C130" s="112"/>
      <c r="D130" s="109"/>
      <c r="E130" s="9" t="s">
        <v>37</v>
      </c>
      <c r="F130" s="12"/>
      <c r="G130" s="13">
        <v>49</v>
      </c>
      <c r="H130" s="30">
        <v>100</v>
      </c>
      <c r="I130" s="7" t="s">
        <v>66</v>
      </c>
      <c r="J130" s="7" t="s">
        <v>66</v>
      </c>
      <c r="K130" s="37" t="s">
        <v>66</v>
      </c>
    </row>
    <row r="131" spans="3:11" x14ac:dyDescent="0.25">
      <c r="C131" s="112"/>
      <c r="D131" s="109"/>
      <c r="E131" s="9" t="s">
        <v>38</v>
      </c>
      <c r="F131" s="12"/>
      <c r="G131" s="13">
        <v>1</v>
      </c>
      <c r="H131" s="30">
        <v>100</v>
      </c>
      <c r="I131" s="7" t="s">
        <v>66</v>
      </c>
      <c r="J131" s="7" t="s">
        <v>66</v>
      </c>
      <c r="K131" s="37" t="s">
        <v>66</v>
      </c>
    </row>
    <row r="132" spans="3:11" ht="25.2" x14ac:dyDescent="0.25">
      <c r="C132" s="112"/>
      <c r="D132" s="108" t="s">
        <v>23</v>
      </c>
      <c r="E132" s="10" t="s">
        <v>34</v>
      </c>
      <c r="F132" s="11"/>
      <c r="G132" s="40">
        <v>45</v>
      </c>
      <c r="H132" s="74" t="s">
        <v>66</v>
      </c>
      <c r="I132" s="23">
        <v>100</v>
      </c>
      <c r="J132" s="41" t="s">
        <v>66</v>
      </c>
      <c r="K132" s="70" t="s">
        <v>66</v>
      </c>
    </row>
    <row r="133" spans="3:11" ht="25.2" x14ac:dyDescent="0.25">
      <c r="C133" s="112"/>
      <c r="D133" s="109"/>
      <c r="E133" s="9" t="s">
        <v>35</v>
      </c>
      <c r="F133" s="12"/>
      <c r="G133" s="8">
        <v>258</v>
      </c>
      <c r="H133" s="43" t="s">
        <v>66</v>
      </c>
      <c r="I133" s="2">
        <v>100</v>
      </c>
      <c r="J133" s="15" t="s">
        <v>66</v>
      </c>
      <c r="K133" s="38" t="s">
        <v>66</v>
      </c>
    </row>
    <row r="134" spans="3:11" ht="25.2" x14ac:dyDescent="0.25">
      <c r="C134" s="112"/>
      <c r="D134" s="109"/>
      <c r="E134" s="9" t="s">
        <v>36</v>
      </c>
      <c r="F134" s="12"/>
      <c r="G134" s="8">
        <v>127</v>
      </c>
      <c r="H134" s="43" t="s">
        <v>66</v>
      </c>
      <c r="I134" s="2">
        <v>100</v>
      </c>
      <c r="J134" s="15" t="s">
        <v>66</v>
      </c>
      <c r="K134" s="38" t="s">
        <v>66</v>
      </c>
    </row>
    <row r="135" spans="3:11" ht="25.2" x14ac:dyDescent="0.25">
      <c r="C135" s="112"/>
      <c r="D135" s="109"/>
      <c r="E135" s="9" t="s">
        <v>37</v>
      </c>
      <c r="F135" s="12"/>
      <c r="G135" s="8">
        <v>129</v>
      </c>
      <c r="H135" s="43" t="s">
        <v>66</v>
      </c>
      <c r="I135" s="2">
        <v>100</v>
      </c>
      <c r="J135" s="15" t="s">
        <v>66</v>
      </c>
      <c r="K135" s="38" t="s">
        <v>66</v>
      </c>
    </row>
    <row r="136" spans="3:11" x14ac:dyDescent="0.25">
      <c r="C136" s="112"/>
      <c r="D136" s="109"/>
      <c r="E136" s="9" t="s">
        <v>38</v>
      </c>
      <c r="F136" s="12"/>
      <c r="G136" s="13">
        <v>2</v>
      </c>
      <c r="H136" s="39" t="s">
        <v>66</v>
      </c>
      <c r="I136" s="6">
        <v>100</v>
      </c>
      <c r="J136" s="7" t="s">
        <v>66</v>
      </c>
      <c r="K136" s="37" t="s">
        <v>66</v>
      </c>
    </row>
    <row r="137" spans="3:11" ht="25.2" x14ac:dyDescent="0.25">
      <c r="C137" s="108" t="s">
        <v>39</v>
      </c>
      <c r="D137" s="108" t="s">
        <v>25</v>
      </c>
      <c r="E137" s="10" t="s">
        <v>40</v>
      </c>
      <c r="F137" s="11"/>
      <c r="G137" s="14">
        <v>320</v>
      </c>
      <c r="H137" s="28">
        <v>36.875</v>
      </c>
      <c r="I137" s="5">
        <v>63.125</v>
      </c>
      <c r="J137" s="34" t="s">
        <v>66</v>
      </c>
      <c r="K137" s="62" t="s">
        <v>66</v>
      </c>
    </row>
    <row r="138" spans="3:11" ht="25.2" x14ac:dyDescent="0.25">
      <c r="C138" s="112"/>
      <c r="D138" s="109"/>
      <c r="E138" s="9" t="s">
        <v>41</v>
      </c>
      <c r="F138" s="12"/>
      <c r="G138" s="8">
        <v>604</v>
      </c>
      <c r="H138" s="20">
        <v>58.112582781457</v>
      </c>
      <c r="I138" s="2">
        <v>41.887417218543</v>
      </c>
      <c r="J138" s="15" t="s">
        <v>66</v>
      </c>
      <c r="K138" s="38" t="s">
        <v>66</v>
      </c>
    </row>
    <row r="139" spans="3:11" x14ac:dyDescent="0.25">
      <c r="C139" s="112"/>
      <c r="D139" s="109"/>
      <c r="E139" s="9" t="s">
        <v>42</v>
      </c>
      <c r="F139" s="12"/>
      <c r="G139" s="13">
        <v>20</v>
      </c>
      <c r="H139" s="30">
        <v>45</v>
      </c>
      <c r="I139" s="6">
        <v>55</v>
      </c>
      <c r="J139" s="7" t="s">
        <v>66</v>
      </c>
      <c r="K139" s="37" t="s">
        <v>66</v>
      </c>
    </row>
    <row r="140" spans="3:11" x14ac:dyDescent="0.25">
      <c r="C140" s="112"/>
      <c r="D140" s="109"/>
      <c r="E140" s="9" t="s">
        <v>43</v>
      </c>
      <c r="F140" s="12"/>
      <c r="G140" s="8">
        <v>162</v>
      </c>
      <c r="H140" s="20">
        <v>39.506172839506</v>
      </c>
      <c r="I140" s="2">
        <v>60.493827160494</v>
      </c>
      <c r="J140" s="15" t="s">
        <v>66</v>
      </c>
      <c r="K140" s="38" t="s">
        <v>66</v>
      </c>
    </row>
    <row r="141" spans="3:11" x14ac:dyDescent="0.25">
      <c r="C141" s="112"/>
      <c r="D141" s="109"/>
      <c r="E141" s="9" t="s">
        <v>44</v>
      </c>
      <c r="F141" s="12"/>
      <c r="G141" s="8">
        <v>50</v>
      </c>
      <c r="H141" s="20">
        <v>38</v>
      </c>
      <c r="I141" s="2">
        <v>62</v>
      </c>
      <c r="J141" s="15" t="s">
        <v>66</v>
      </c>
      <c r="K141" s="38" t="s">
        <v>66</v>
      </c>
    </row>
    <row r="142" spans="3:11" ht="25.2" x14ac:dyDescent="0.25">
      <c r="C142" s="112"/>
      <c r="D142" s="109"/>
      <c r="E142" s="9" t="s">
        <v>45</v>
      </c>
      <c r="F142" s="12"/>
      <c r="G142" s="8">
        <v>53</v>
      </c>
      <c r="H142" s="20">
        <v>56.603773584906001</v>
      </c>
      <c r="I142" s="2">
        <v>43.396226415093999</v>
      </c>
      <c r="J142" s="15" t="s">
        <v>66</v>
      </c>
      <c r="K142" s="38" t="s">
        <v>66</v>
      </c>
    </row>
    <row r="143" spans="3:11" x14ac:dyDescent="0.25">
      <c r="C143" s="112"/>
      <c r="D143" s="109"/>
      <c r="E143" s="9" t="s">
        <v>38</v>
      </c>
      <c r="F143" s="12"/>
      <c r="G143" s="13">
        <v>37</v>
      </c>
      <c r="H143" s="30">
        <v>62.162162162161998</v>
      </c>
      <c r="I143" s="6">
        <v>37.837837837838002</v>
      </c>
      <c r="J143" s="7" t="s">
        <v>66</v>
      </c>
      <c r="K143" s="37" t="s">
        <v>66</v>
      </c>
    </row>
    <row r="144" spans="3:11" ht="25.2" x14ac:dyDescent="0.25">
      <c r="C144" s="112"/>
      <c r="D144" s="108" t="s">
        <v>22</v>
      </c>
      <c r="E144" s="10" t="s">
        <v>40</v>
      </c>
      <c r="F144" s="11"/>
      <c r="G144" s="14">
        <v>118</v>
      </c>
      <c r="H144" s="28">
        <v>100</v>
      </c>
      <c r="I144" s="34" t="s">
        <v>66</v>
      </c>
      <c r="J144" s="34" t="s">
        <v>66</v>
      </c>
      <c r="K144" s="62" t="s">
        <v>66</v>
      </c>
    </row>
    <row r="145" spans="3:11" ht="25.2" x14ac:dyDescent="0.25">
      <c r="C145" s="112"/>
      <c r="D145" s="109"/>
      <c r="E145" s="9" t="s">
        <v>41</v>
      </c>
      <c r="F145" s="12"/>
      <c r="G145" s="8">
        <v>351</v>
      </c>
      <c r="H145" s="20">
        <v>100</v>
      </c>
      <c r="I145" s="15" t="s">
        <v>66</v>
      </c>
      <c r="J145" s="15" t="s">
        <v>66</v>
      </c>
      <c r="K145" s="38" t="s">
        <v>66</v>
      </c>
    </row>
    <row r="146" spans="3:11" x14ac:dyDescent="0.25">
      <c r="C146" s="112"/>
      <c r="D146" s="109"/>
      <c r="E146" s="9" t="s">
        <v>42</v>
      </c>
      <c r="F146" s="12"/>
      <c r="G146" s="13">
        <v>9</v>
      </c>
      <c r="H146" s="30">
        <v>100</v>
      </c>
      <c r="I146" s="7" t="s">
        <v>66</v>
      </c>
      <c r="J146" s="7" t="s">
        <v>66</v>
      </c>
      <c r="K146" s="37" t="s">
        <v>66</v>
      </c>
    </row>
    <row r="147" spans="3:11" x14ac:dyDescent="0.25">
      <c r="C147" s="112"/>
      <c r="D147" s="109"/>
      <c r="E147" s="9" t="s">
        <v>43</v>
      </c>
      <c r="F147" s="12"/>
      <c r="G147" s="8">
        <v>64</v>
      </c>
      <c r="H147" s="20">
        <v>100</v>
      </c>
      <c r="I147" s="15" t="s">
        <v>66</v>
      </c>
      <c r="J147" s="15" t="s">
        <v>66</v>
      </c>
      <c r="K147" s="38" t="s">
        <v>66</v>
      </c>
    </row>
    <row r="148" spans="3:11" x14ac:dyDescent="0.25">
      <c r="C148" s="112"/>
      <c r="D148" s="109"/>
      <c r="E148" s="9" t="s">
        <v>44</v>
      </c>
      <c r="F148" s="12"/>
      <c r="G148" s="13">
        <v>19</v>
      </c>
      <c r="H148" s="30">
        <v>100</v>
      </c>
      <c r="I148" s="7" t="s">
        <v>66</v>
      </c>
      <c r="J148" s="7" t="s">
        <v>66</v>
      </c>
      <c r="K148" s="37" t="s">
        <v>66</v>
      </c>
    </row>
    <row r="149" spans="3:11" ht="25.2" x14ac:dyDescent="0.25">
      <c r="C149" s="112"/>
      <c r="D149" s="109"/>
      <c r="E149" s="9" t="s">
        <v>45</v>
      </c>
      <c r="F149" s="12"/>
      <c r="G149" s="13">
        <v>30</v>
      </c>
      <c r="H149" s="30">
        <v>100</v>
      </c>
      <c r="I149" s="7" t="s">
        <v>66</v>
      </c>
      <c r="J149" s="7" t="s">
        <v>66</v>
      </c>
      <c r="K149" s="37" t="s">
        <v>66</v>
      </c>
    </row>
    <row r="150" spans="3:11" x14ac:dyDescent="0.25">
      <c r="C150" s="112"/>
      <c r="D150" s="109"/>
      <c r="E150" s="9" t="s">
        <v>38</v>
      </c>
      <c r="F150" s="12"/>
      <c r="G150" s="13">
        <v>23</v>
      </c>
      <c r="H150" s="30">
        <v>100</v>
      </c>
      <c r="I150" s="7" t="s">
        <v>66</v>
      </c>
      <c r="J150" s="7" t="s">
        <v>66</v>
      </c>
      <c r="K150" s="37" t="s">
        <v>66</v>
      </c>
    </row>
    <row r="151" spans="3:11" ht="25.2" x14ac:dyDescent="0.25">
      <c r="C151" s="112"/>
      <c r="D151" s="108" t="s">
        <v>23</v>
      </c>
      <c r="E151" s="10" t="s">
        <v>40</v>
      </c>
      <c r="F151" s="11"/>
      <c r="G151" s="14">
        <v>202</v>
      </c>
      <c r="H151" s="71" t="s">
        <v>66</v>
      </c>
      <c r="I151" s="5">
        <v>100</v>
      </c>
      <c r="J151" s="34" t="s">
        <v>66</v>
      </c>
      <c r="K151" s="62" t="s">
        <v>66</v>
      </c>
    </row>
    <row r="152" spans="3:11" ht="25.2" x14ac:dyDescent="0.25">
      <c r="C152" s="112"/>
      <c r="D152" s="109"/>
      <c r="E152" s="9" t="s">
        <v>41</v>
      </c>
      <c r="F152" s="12"/>
      <c r="G152" s="8">
        <v>253</v>
      </c>
      <c r="H152" s="43" t="s">
        <v>66</v>
      </c>
      <c r="I152" s="2">
        <v>100</v>
      </c>
      <c r="J152" s="15" t="s">
        <v>66</v>
      </c>
      <c r="K152" s="38" t="s">
        <v>66</v>
      </c>
    </row>
    <row r="153" spans="3:11" x14ac:dyDescent="0.25">
      <c r="C153" s="112"/>
      <c r="D153" s="109"/>
      <c r="E153" s="9" t="s">
        <v>42</v>
      </c>
      <c r="F153" s="12"/>
      <c r="G153" s="13">
        <v>11</v>
      </c>
      <c r="H153" s="39" t="s">
        <v>66</v>
      </c>
      <c r="I153" s="6">
        <v>100</v>
      </c>
      <c r="J153" s="7" t="s">
        <v>66</v>
      </c>
      <c r="K153" s="37" t="s">
        <v>66</v>
      </c>
    </row>
    <row r="154" spans="3:11" x14ac:dyDescent="0.25">
      <c r="C154" s="112"/>
      <c r="D154" s="109"/>
      <c r="E154" s="9" t="s">
        <v>43</v>
      </c>
      <c r="F154" s="12"/>
      <c r="G154" s="8">
        <v>98</v>
      </c>
      <c r="H154" s="43" t="s">
        <v>66</v>
      </c>
      <c r="I154" s="2">
        <v>100</v>
      </c>
      <c r="J154" s="15" t="s">
        <v>66</v>
      </c>
      <c r="K154" s="38" t="s">
        <v>66</v>
      </c>
    </row>
    <row r="155" spans="3:11" x14ac:dyDescent="0.25">
      <c r="C155" s="112"/>
      <c r="D155" s="109"/>
      <c r="E155" s="9" t="s">
        <v>44</v>
      </c>
      <c r="F155" s="12"/>
      <c r="G155" s="13">
        <v>31</v>
      </c>
      <c r="H155" s="39" t="s">
        <v>66</v>
      </c>
      <c r="I155" s="6">
        <v>100</v>
      </c>
      <c r="J155" s="7" t="s">
        <v>66</v>
      </c>
      <c r="K155" s="37" t="s">
        <v>66</v>
      </c>
    </row>
    <row r="156" spans="3:11" ht="25.2" x14ac:dyDescent="0.25">
      <c r="C156" s="112"/>
      <c r="D156" s="109"/>
      <c r="E156" s="9" t="s">
        <v>45</v>
      </c>
      <c r="F156" s="12"/>
      <c r="G156" s="13">
        <v>23</v>
      </c>
      <c r="H156" s="39" t="s">
        <v>66</v>
      </c>
      <c r="I156" s="6">
        <v>100</v>
      </c>
      <c r="J156" s="7" t="s">
        <v>66</v>
      </c>
      <c r="K156" s="37" t="s">
        <v>66</v>
      </c>
    </row>
    <row r="157" spans="3:11" x14ac:dyDescent="0.25">
      <c r="C157" s="112"/>
      <c r="D157" s="109"/>
      <c r="E157" s="9" t="s">
        <v>38</v>
      </c>
      <c r="F157" s="12"/>
      <c r="G157" s="13">
        <v>14</v>
      </c>
      <c r="H157" s="39" t="s">
        <v>66</v>
      </c>
      <c r="I157" s="6">
        <v>100</v>
      </c>
      <c r="J157" s="7" t="s">
        <v>66</v>
      </c>
      <c r="K157" s="37" t="s">
        <v>66</v>
      </c>
    </row>
    <row r="158" spans="3:11" x14ac:dyDescent="0.25">
      <c r="C158" s="108" t="s">
        <v>46</v>
      </c>
      <c r="D158" s="106" t="s">
        <v>21</v>
      </c>
      <c r="E158" s="10" t="s">
        <v>47</v>
      </c>
      <c r="F158" s="11"/>
      <c r="G158" s="14">
        <v>815</v>
      </c>
      <c r="H158" s="28">
        <v>51.533742331288003</v>
      </c>
      <c r="I158" s="5">
        <v>48.466257668711997</v>
      </c>
      <c r="J158" s="34" t="s">
        <v>66</v>
      </c>
      <c r="K158" s="62" t="s">
        <v>66</v>
      </c>
    </row>
    <row r="159" spans="3:11" ht="25.2" x14ac:dyDescent="0.25">
      <c r="C159" s="112"/>
      <c r="D159" s="107"/>
      <c r="E159" s="9" t="s">
        <v>48</v>
      </c>
      <c r="F159" s="12"/>
      <c r="G159" s="8">
        <v>86</v>
      </c>
      <c r="H159" s="20">
        <v>36.046511627907002</v>
      </c>
      <c r="I159" s="2">
        <v>63.953488372092998</v>
      </c>
      <c r="J159" s="15" t="s">
        <v>66</v>
      </c>
      <c r="K159" s="38" t="s">
        <v>66</v>
      </c>
    </row>
    <row r="160" spans="3:11" x14ac:dyDescent="0.25">
      <c r="C160" s="112"/>
      <c r="D160" s="107"/>
      <c r="E160" s="9" t="s">
        <v>49</v>
      </c>
      <c r="F160" s="12"/>
      <c r="G160" s="13">
        <v>46</v>
      </c>
      <c r="H160" s="30">
        <v>43.478260869564998</v>
      </c>
      <c r="I160" s="6">
        <v>56.521739130435002</v>
      </c>
      <c r="J160" s="7" t="s">
        <v>66</v>
      </c>
      <c r="K160" s="37" t="s">
        <v>66</v>
      </c>
    </row>
    <row r="161" spans="3:11" ht="25.2" x14ac:dyDescent="0.25">
      <c r="C161" s="112"/>
      <c r="D161" s="107"/>
      <c r="E161" s="9" t="s">
        <v>50</v>
      </c>
      <c r="F161" s="12"/>
      <c r="G161" s="8">
        <v>95</v>
      </c>
      <c r="H161" s="20">
        <v>49.473684210526002</v>
      </c>
      <c r="I161" s="2">
        <v>50.526315789473998</v>
      </c>
      <c r="J161" s="15" t="s">
        <v>66</v>
      </c>
      <c r="K161" s="38" t="s">
        <v>66</v>
      </c>
    </row>
    <row r="162" spans="3:11" ht="25.2" x14ac:dyDescent="0.25">
      <c r="C162" s="112"/>
      <c r="D162" s="107"/>
      <c r="E162" s="9" t="s">
        <v>51</v>
      </c>
      <c r="F162" s="12"/>
      <c r="G162" s="13">
        <v>30</v>
      </c>
      <c r="H162" s="30">
        <v>33.333333333333002</v>
      </c>
      <c r="I162" s="6">
        <v>66.666666666666998</v>
      </c>
      <c r="J162" s="7" t="s">
        <v>66</v>
      </c>
      <c r="K162" s="37" t="s">
        <v>66</v>
      </c>
    </row>
    <row r="163" spans="3:11" x14ac:dyDescent="0.25">
      <c r="C163" s="112"/>
      <c r="D163" s="107"/>
      <c r="E163" s="9" t="s">
        <v>52</v>
      </c>
      <c r="F163" s="12"/>
      <c r="G163" s="13">
        <v>8</v>
      </c>
      <c r="H163" s="30">
        <v>37.5</v>
      </c>
      <c r="I163" s="6">
        <v>62.5</v>
      </c>
      <c r="J163" s="7" t="s">
        <v>66</v>
      </c>
      <c r="K163" s="37" t="s">
        <v>66</v>
      </c>
    </row>
    <row r="164" spans="3:11" x14ac:dyDescent="0.25">
      <c r="C164" s="112"/>
      <c r="D164" s="107"/>
      <c r="E164" s="9" t="s">
        <v>53</v>
      </c>
      <c r="F164" s="12"/>
      <c r="G164" s="13">
        <v>23</v>
      </c>
      <c r="H164" s="30">
        <v>52.173913043478002</v>
      </c>
      <c r="I164" s="6">
        <v>47.826086956521998</v>
      </c>
      <c r="J164" s="7" t="s">
        <v>66</v>
      </c>
      <c r="K164" s="37" t="s">
        <v>66</v>
      </c>
    </row>
    <row r="165" spans="3:11" x14ac:dyDescent="0.25">
      <c r="C165" s="112"/>
      <c r="D165" s="107"/>
      <c r="E165" s="9" t="s">
        <v>38</v>
      </c>
      <c r="F165" s="12"/>
      <c r="G165" s="13">
        <v>1</v>
      </c>
      <c r="H165" s="39" t="s">
        <v>66</v>
      </c>
      <c r="I165" s="6">
        <v>100</v>
      </c>
      <c r="J165" s="7" t="s">
        <v>66</v>
      </c>
      <c r="K165" s="37" t="s">
        <v>66</v>
      </c>
    </row>
    <row r="166" spans="3:11" x14ac:dyDescent="0.25">
      <c r="C166" s="112"/>
      <c r="D166" s="107"/>
      <c r="E166" s="9" t="s">
        <v>54</v>
      </c>
      <c r="F166" s="12"/>
      <c r="G166" s="8">
        <v>901</v>
      </c>
      <c r="H166" s="20">
        <v>50.055493895670999</v>
      </c>
      <c r="I166" s="2">
        <v>49.944506104329001</v>
      </c>
      <c r="J166" s="15" t="s">
        <v>66</v>
      </c>
      <c r="K166" s="38" t="s">
        <v>66</v>
      </c>
    </row>
    <row r="167" spans="3:11" x14ac:dyDescent="0.25">
      <c r="C167" s="112"/>
      <c r="D167" s="107"/>
      <c r="E167" s="9" t="s">
        <v>55</v>
      </c>
      <c r="F167" s="12"/>
      <c r="G167" s="8">
        <v>171</v>
      </c>
      <c r="H167" s="20">
        <v>45.029239766082</v>
      </c>
      <c r="I167" s="2">
        <v>54.970760233918</v>
      </c>
      <c r="J167" s="15" t="s">
        <v>66</v>
      </c>
      <c r="K167" s="38" t="s">
        <v>66</v>
      </c>
    </row>
    <row r="168" spans="3:11" x14ac:dyDescent="0.25">
      <c r="C168" s="108" t="s">
        <v>56</v>
      </c>
      <c r="D168" s="106" t="s">
        <v>21</v>
      </c>
      <c r="E168" s="10" t="s">
        <v>57</v>
      </c>
      <c r="F168" s="11"/>
      <c r="G168" s="14">
        <v>465</v>
      </c>
      <c r="H168" s="28">
        <v>52.258064516128997</v>
      </c>
      <c r="I168" s="5">
        <v>47.741935483871003</v>
      </c>
      <c r="J168" s="34" t="s">
        <v>66</v>
      </c>
      <c r="K168" s="62" t="s">
        <v>66</v>
      </c>
    </row>
    <row r="169" spans="3:11" x14ac:dyDescent="0.25">
      <c r="C169" s="112"/>
      <c r="D169" s="107"/>
      <c r="E169" s="9" t="s">
        <v>58</v>
      </c>
      <c r="F169" s="12"/>
      <c r="G169" s="8">
        <v>396</v>
      </c>
      <c r="H169" s="20">
        <v>46.212121212120998</v>
      </c>
      <c r="I169" s="2">
        <v>53.787878787879002</v>
      </c>
      <c r="J169" s="15" t="s">
        <v>66</v>
      </c>
      <c r="K169" s="38" t="s">
        <v>66</v>
      </c>
    </row>
    <row r="170" spans="3:11" x14ac:dyDescent="0.25">
      <c r="C170" s="112"/>
      <c r="D170" s="107"/>
      <c r="E170" s="9" t="s">
        <v>59</v>
      </c>
      <c r="F170" s="12"/>
      <c r="G170" s="8">
        <v>90</v>
      </c>
      <c r="H170" s="20">
        <v>47.777777777777999</v>
      </c>
      <c r="I170" s="2">
        <v>52.222222222222001</v>
      </c>
      <c r="J170" s="15" t="s">
        <v>66</v>
      </c>
      <c r="K170" s="38" t="s">
        <v>66</v>
      </c>
    </row>
    <row r="171" spans="3:11" x14ac:dyDescent="0.25">
      <c r="C171" s="112"/>
      <c r="D171" s="107"/>
      <c r="E171" s="9" t="s">
        <v>60</v>
      </c>
      <c r="F171" s="12"/>
      <c r="G171" s="8">
        <v>153</v>
      </c>
      <c r="H171" s="20">
        <v>48.366013071894997</v>
      </c>
      <c r="I171" s="2">
        <v>51.633986928105003</v>
      </c>
      <c r="J171" s="15" t="s">
        <v>66</v>
      </c>
      <c r="K171" s="38" t="s">
        <v>66</v>
      </c>
    </row>
    <row r="172" spans="3:11" x14ac:dyDescent="0.25">
      <c r="C172" s="108" t="s">
        <v>61</v>
      </c>
      <c r="D172" s="106" t="s">
        <v>21</v>
      </c>
      <c r="E172" s="10" t="s">
        <v>62</v>
      </c>
      <c r="F172" s="11"/>
      <c r="G172" s="14">
        <v>205</v>
      </c>
      <c r="H172" s="28">
        <v>48.292682926829002</v>
      </c>
      <c r="I172" s="5">
        <v>51.707317073170998</v>
      </c>
      <c r="J172" s="34" t="s">
        <v>66</v>
      </c>
      <c r="K172" s="62" t="s">
        <v>66</v>
      </c>
    </row>
    <row r="173" spans="3:11" x14ac:dyDescent="0.25">
      <c r="C173" s="109"/>
      <c r="D173" s="107"/>
      <c r="E173" s="9" t="s">
        <v>63</v>
      </c>
      <c r="F173" s="12"/>
      <c r="G173" s="8">
        <v>256</v>
      </c>
      <c r="H173" s="20">
        <v>49.21875</v>
      </c>
      <c r="I173" s="2">
        <v>50.78125</v>
      </c>
      <c r="J173" s="15" t="s">
        <v>66</v>
      </c>
      <c r="K173" s="38" t="s">
        <v>66</v>
      </c>
    </row>
    <row r="174" spans="3:11" x14ac:dyDescent="0.25">
      <c r="C174" s="109"/>
      <c r="D174" s="107"/>
      <c r="E174" s="9" t="s">
        <v>64</v>
      </c>
      <c r="F174" s="12"/>
      <c r="G174" s="8">
        <v>404</v>
      </c>
      <c r="H174" s="20">
        <v>49.752475247524998</v>
      </c>
      <c r="I174" s="2">
        <v>50.247524752475002</v>
      </c>
      <c r="J174" s="15" t="s">
        <v>66</v>
      </c>
      <c r="K174" s="38" t="s">
        <v>66</v>
      </c>
    </row>
    <row r="175" spans="3:11" x14ac:dyDescent="0.25">
      <c r="C175" s="113"/>
      <c r="D175" s="110"/>
      <c r="E175" s="56" t="s">
        <v>65</v>
      </c>
      <c r="F175" s="48"/>
      <c r="G175" s="61">
        <v>239</v>
      </c>
      <c r="H175" s="69">
        <v>48.953974895397003</v>
      </c>
      <c r="I175" s="36">
        <v>51.046025104602997</v>
      </c>
      <c r="J175" s="72" t="s">
        <v>66</v>
      </c>
      <c r="K175" s="80" t="s">
        <v>66</v>
      </c>
    </row>
    <row r="177" spans="2:16" x14ac:dyDescent="0.25">
      <c r="B177" s="54" t="str">
        <f xml:space="preserve"> HYPERLINK("#'目次'!B9", "[3]")</f>
        <v>[3]</v>
      </c>
      <c r="C177" s="42" t="s">
        <v>76</v>
      </c>
    </row>
    <row r="180" spans="2:16" x14ac:dyDescent="0.25">
      <c r="C180" s="42" t="s">
        <v>14</v>
      </c>
    </row>
    <row r="181" spans="2:16" ht="25.2" x14ac:dyDescent="0.25">
      <c r="C181" s="102"/>
      <c r="D181" s="103"/>
      <c r="E181" s="103"/>
      <c r="F181" s="103"/>
      <c r="G181" s="53" t="s">
        <v>15</v>
      </c>
      <c r="H181" s="50" t="s">
        <v>77</v>
      </c>
      <c r="I181" s="21" t="s">
        <v>78</v>
      </c>
      <c r="J181" s="21" t="s">
        <v>79</v>
      </c>
      <c r="K181" s="21" t="s">
        <v>80</v>
      </c>
      <c r="L181" s="21" t="s">
        <v>81</v>
      </c>
      <c r="M181" s="21" t="s">
        <v>82</v>
      </c>
      <c r="N181" s="21" t="s">
        <v>83</v>
      </c>
      <c r="O181" s="21" t="s">
        <v>84</v>
      </c>
      <c r="P181" s="57" t="s">
        <v>85</v>
      </c>
    </row>
    <row r="182" spans="2:16" x14ac:dyDescent="0.25">
      <c r="C182" s="104"/>
      <c r="D182" s="105"/>
      <c r="E182" s="105"/>
      <c r="F182" s="105"/>
      <c r="G182" s="47"/>
      <c r="H182" s="60"/>
      <c r="I182" s="22"/>
      <c r="J182" s="22"/>
      <c r="K182" s="22"/>
      <c r="L182" s="22"/>
      <c r="M182" s="22"/>
      <c r="N182" s="22"/>
      <c r="O182" s="22"/>
      <c r="P182" s="55"/>
    </row>
    <row r="183" spans="2:16" x14ac:dyDescent="0.25">
      <c r="C183" s="52"/>
      <c r="D183" s="49"/>
      <c r="E183" s="46" t="s">
        <v>15</v>
      </c>
      <c r="F183" s="51"/>
      <c r="G183" s="59">
        <v>1104</v>
      </c>
      <c r="H183" s="32">
        <v>23.641304347826001</v>
      </c>
      <c r="I183" s="32">
        <v>24.184782608696</v>
      </c>
      <c r="J183" s="32">
        <v>23.641304347826001</v>
      </c>
      <c r="K183" s="32">
        <v>17.663043478260999</v>
      </c>
      <c r="L183" s="32">
        <v>7.7898550724640003</v>
      </c>
      <c r="M183" s="32">
        <v>3.0797101449280002</v>
      </c>
      <c r="N183" s="32">
        <v>70.517210144928001</v>
      </c>
      <c r="O183" s="32">
        <v>70</v>
      </c>
      <c r="P183" s="64">
        <v>63</v>
      </c>
    </row>
    <row r="184" spans="2:16" x14ac:dyDescent="0.25">
      <c r="C184" s="111" t="s">
        <v>20</v>
      </c>
      <c r="D184" s="106" t="s">
        <v>21</v>
      </c>
      <c r="E184" s="10" t="s">
        <v>22</v>
      </c>
      <c r="F184" s="11"/>
      <c r="G184" s="14">
        <v>543</v>
      </c>
      <c r="H184" s="28">
        <v>22.099447513811999</v>
      </c>
      <c r="I184" s="5">
        <v>29.281767955801001</v>
      </c>
      <c r="J184" s="5">
        <v>20.810313075505999</v>
      </c>
      <c r="K184" s="5">
        <v>17.311233885819998</v>
      </c>
      <c r="L184" s="5">
        <v>7.5506445672189999</v>
      </c>
      <c r="M184" s="5">
        <v>2.9465930018419999</v>
      </c>
      <c r="N184" s="5">
        <v>70.386740331492007</v>
      </c>
      <c r="O184" s="5">
        <v>69</v>
      </c>
      <c r="P184" s="62" t="s">
        <v>86</v>
      </c>
    </row>
    <row r="185" spans="2:16" x14ac:dyDescent="0.25">
      <c r="C185" s="112"/>
      <c r="D185" s="107"/>
      <c r="E185" s="9" t="s">
        <v>23</v>
      </c>
      <c r="F185" s="12"/>
      <c r="G185" s="8">
        <v>561</v>
      </c>
      <c r="H185" s="20">
        <v>25.133689839572</v>
      </c>
      <c r="I185" s="2">
        <v>19.251336898396001</v>
      </c>
      <c r="J185" s="2">
        <v>26.381461675579001</v>
      </c>
      <c r="K185" s="2">
        <v>18.003565062389001</v>
      </c>
      <c r="L185" s="2">
        <v>8.0213903743320003</v>
      </c>
      <c r="M185" s="2">
        <v>3.208556149733</v>
      </c>
      <c r="N185" s="2">
        <v>70.643493761141002</v>
      </c>
      <c r="O185" s="2">
        <v>70</v>
      </c>
      <c r="P185" s="17">
        <v>71</v>
      </c>
    </row>
    <row r="186" spans="2:16" x14ac:dyDescent="0.25">
      <c r="C186" s="108" t="s">
        <v>24</v>
      </c>
      <c r="D186" s="108" t="s">
        <v>25</v>
      </c>
      <c r="E186" s="10" t="s">
        <v>26</v>
      </c>
      <c r="F186" s="11"/>
      <c r="G186" s="14">
        <v>261</v>
      </c>
      <c r="H186" s="28">
        <v>100</v>
      </c>
      <c r="I186" s="34" t="s">
        <v>66</v>
      </c>
      <c r="J186" s="34" t="s">
        <v>66</v>
      </c>
      <c r="K186" s="34" t="s">
        <v>66</v>
      </c>
      <c r="L186" s="34" t="s">
        <v>66</v>
      </c>
      <c r="M186" s="34" t="s">
        <v>66</v>
      </c>
      <c r="N186" s="5">
        <v>62.099616858238001</v>
      </c>
      <c r="O186" s="5">
        <v>62</v>
      </c>
      <c r="P186" s="29">
        <v>63</v>
      </c>
    </row>
    <row r="187" spans="2:16" x14ac:dyDescent="0.25">
      <c r="C187" s="112"/>
      <c r="D187" s="109"/>
      <c r="E187" s="9" t="s">
        <v>27</v>
      </c>
      <c r="F187" s="12"/>
      <c r="G187" s="8">
        <v>267</v>
      </c>
      <c r="H187" s="43" t="s">
        <v>66</v>
      </c>
      <c r="I187" s="2">
        <v>100</v>
      </c>
      <c r="J187" s="15" t="s">
        <v>66</v>
      </c>
      <c r="K187" s="15" t="s">
        <v>66</v>
      </c>
      <c r="L187" s="15" t="s">
        <v>66</v>
      </c>
      <c r="M187" s="15" t="s">
        <v>66</v>
      </c>
      <c r="N187" s="2">
        <v>67.044943820225001</v>
      </c>
      <c r="O187" s="2">
        <v>67</v>
      </c>
      <c r="P187" s="17">
        <v>69</v>
      </c>
    </row>
    <row r="188" spans="2:16" x14ac:dyDescent="0.25">
      <c r="C188" s="112"/>
      <c r="D188" s="109"/>
      <c r="E188" s="9" t="s">
        <v>28</v>
      </c>
      <c r="F188" s="12"/>
      <c r="G188" s="8">
        <v>261</v>
      </c>
      <c r="H188" s="43" t="s">
        <v>66</v>
      </c>
      <c r="I188" s="15" t="s">
        <v>66</v>
      </c>
      <c r="J188" s="2">
        <v>100</v>
      </c>
      <c r="K188" s="15" t="s">
        <v>66</v>
      </c>
      <c r="L188" s="15" t="s">
        <v>66</v>
      </c>
      <c r="M188" s="15" t="s">
        <v>66</v>
      </c>
      <c r="N188" s="2">
        <v>71.934865900383002</v>
      </c>
      <c r="O188" s="2">
        <v>72</v>
      </c>
      <c r="P188" s="17">
        <v>71</v>
      </c>
    </row>
    <row r="189" spans="2:16" x14ac:dyDescent="0.25">
      <c r="C189" s="112"/>
      <c r="D189" s="109"/>
      <c r="E189" s="9" t="s">
        <v>29</v>
      </c>
      <c r="F189" s="12"/>
      <c r="G189" s="8">
        <v>195</v>
      </c>
      <c r="H189" s="43" t="s">
        <v>66</v>
      </c>
      <c r="I189" s="15" t="s">
        <v>66</v>
      </c>
      <c r="J189" s="15" t="s">
        <v>66</v>
      </c>
      <c r="K189" s="2">
        <v>100</v>
      </c>
      <c r="L189" s="15" t="s">
        <v>66</v>
      </c>
      <c r="M189" s="15" t="s">
        <v>66</v>
      </c>
      <c r="N189" s="2">
        <v>76.630769230769005</v>
      </c>
      <c r="O189" s="2">
        <v>77</v>
      </c>
      <c r="P189" s="17">
        <v>75</v>
      </c>
    </row>
    <row r="190" spans="2:16" x14ac:dyDescent="0.25">
      <c r="C190" s="112"/>
      <c r="D190" s="109"/>
      <c r="E190" s="9" t="s">
        <v>30</v>
      </c>
      <c r="F190" s="12"/>
      <c r="G190" s="8">
        <v>120</v>
      </c>
      <c r="H190" s="43" t="s">
        <v>66</v>
      </c>
      <c r="I190" s="15" t="s">
        <v>66</v>
      </c>
      <c r="J190" s="15" t="s">
        <v>66</v>
      </c>
      <c r="K190" s="15" t="s">
        <v>66</v>
      </c>
      <c r="L190" s="2">
        <v>71.666666666666998</v>
      </c>
      <c r="M190" s="2">
        <v>28.333333333333002</v>
      </c>
      <c r="N190" s="2">
        <v>83.533333333333005</v>
      </c>
      <c r="O190" s="2">
        <v>83</v>
      </c>
      <c r="P190" s="17">
        <v>80</v>
      </c>
    </row>
    <row r="191" spans="2:16" x14ac:dyDescent="0.25">
      <c r="C191" s="112"/>
      <c r="D191" s="109"/>
      <c r="E191" s="9" t="s">
        <v>31</v>
      </c>
      <c r="F191" s="12"/>
      <c r="G191" s="8">
        <v>843</v>
      </c>
      <c r="H191" s="43" t="s">
        <v>66</v>
      </c>
      <c r="I191" s="2">
        <v>31.672597864768999</v>
      </c>
      <c r="J191" s="2">
        <v>30.960854092527001</v>
      </c>
      <c r="K191" s="2">
        <v>23.131672597864998</v>
      </c>
      <c r="L191" s="2">
        <v>10.201660735469</v>
      </c>
      <c r="M191" s="2">
        <v>4.0332147093710002</v>
      </c>
      <c r="N191" s="2">
        <v>73.123368920521997</v>
      </c>
      <c r="O191" s="2">
        <v>72</v>
      </c>
      <c r="P191" s="17">
        <v>69</v>
      </c>
    </row>
    <row r="192" spans="2:16" x14ac:dyDescent="0.25">
      <c r="C192" s="112"/>
      <c r="D192" s="109"/>
      <c r="E192" s="9" t="s">
        <v>32</v>
      </c>
      <c r="F192" s="12"/>
      <c r="G192" s="8">
        <v>315</v>
      </c>
      <c r="H192" s="43" t="s">
        <v>66</v>
      </c>
      <c r="I192" s="15" t="s">
        <v>66</v>
      </c>
      <c r="J192" s="15" t="s">
        <v>66</v>
      </c>
      <c r="K192" s="2">
        <v>61.904761904761997</v>
      </c>
      <c r="L192" s="2">
        <v>27.301587301586999</v>
      </c>
      <c r="M192" s="2">
        <v>10.793650793651</v>
      </c>
      <c r="N192" s="2">
        <v>79.260317460316998</v>
      </c>
      <c r="O192" s="2">
        <v>78</v>
      </c>
      <c r="P192" s="17">
        <v>75</v>
      </c>
    </row>
    <row r="193" spans="3:16" x14ac:dyDescent="0.25">
      <c r="C193" s="112"/>
      <c r="D193" s="108" t="s">
        <v>22</v>
      </c>
      <c r="E193" s="10" t="s">
        <v>26</v>
      </c>
      <c r="F193" s="11"/>
      <c r="G193" s="14">
        <v>120</v>
      </c>
      <c r="H193" s="28">
        <v>100</v>
      </c>
      <c r="I193" s="34" t="s">
        <v>66</v>
      </c>
      <c r="J193" s="34" t="s">
        <v>66</v>
      </c>
      <c r="K193" s="34" t="s">
        <v>66</v>
      </c>
      <c r="L193" s="34" t="s">
        <v>66</v>
      </c>
      <c r="M193" s="34" t="s">
        <v>66</v>
      </c>
      <c r="N193" s="5">
        <v>62.066666666666997</v>
      </c>
      <c r="O193" s="5">
        <v>62</v>
      </c>
      <c r="P193" s="29">
        <v>63</v>
      </c>
    </row>
    <row r="194" spans="3:16" x14ac:dyDescent="0.25">
      <c r="C194" s="112"/>
      <c r="D194" s="109"/>
      <c r="E194" s="9" t="s">
        <v>27</v>
      </c>
      <c r="F194" s="12"/>
      <c r="G194" s="8">
        <v>159</v>
      </c>
      <c r="H194" s="43" t="s">
        <v>66</v>
      </c>
      <c r="I194" s="2">
        <v>100</v>
      </c>
      <c r="J194" s="15" t="s">
        <v>66</v>
      </c>
      <c r="K194" s="15" t="s">
        <v>66</v>
      </c>
      <c r="L194" s="15" t="s">
        <v>66</v>
      </c>
      <c r="M194" s="15" t="s">
        <v>66</v>
      </c>
      <c r="N194" s="2">
        <v>66.962264150943</v>
      </c>
      <c r="O194" s="2">
        <v>67</v>
      </c>
      <c r="P194" s="38" t="s">
        <v>86</v>
      </c>
    </row>
    <row r="195" spans="3:16" x14ac:dyDescent="0.25">
      <c r="C195" s="112"/>
      <c r="D195" s="109"/>
      <c r="E195" s="9" t="s">
        <v>28</v>
      </c>
      <c r="F195" s="12"/>
      <c r="G195" s="8">
        <v>113</v>
      </c>
      <c r="H195" s="43" t="s">
        <v>66</v>
      </c>
      <c r="I195" s="15" t="s">
        <v>66</v>
      </c>
      <c r="J195" s="2">
        <v>100</v>
      </c>
      <c r="K195" s="15" t="s">
        <v>66</v>
      </c>
      <c r="L195" s="15" t="s">
        <v>66</v>
      </c>
      <c r="M195" s="15" t="s">
        <v>66</v>
      </c>
      <c r="N195" s="2">
        <v>72.097345132743001</v>
      </c>
      <c r="O195" s="2">
        <v>72</v>
      </c>
      <c r="P195" s="17">
        <v>73</v>
      </c>
    </row>
    <row r="196" spans="3:16" x14ac:dyDescent="0.25">
      <c r="C196" s="112"/>
      <c r="D196" s="109"/>
      <c r="E196" s="9" t="s">
        <v>29</v>
      </c>
      <c r="F196" s="12"/>
      <c r="G196" s="8">
        <v>94</v>
      </c>
      <c r="H196" s="43" t="s">
        <v>66</v>
      </c>
      <c r="I196" s="15" t="s">
        <v>66</v>
      </c>
      <c r="J196" s="15" t="s">
        <v>66</v>
      </c>
      <c r="K196" s="2">
        <v>100</v>
      </c>
      <c r="L196" s="15" t="s">
        <v>66</v>
      </c>
      <c r="M196" s="15" t="s">
        <v>66</v>
      </c>
      <c r="N196" s="2">
        <v>76.638297872340004</v>
      </c>
      <c r="O196" s="2">
        <v>76</v>
      </c>
      <c r="P196" s="17">
        <v>75</v>
      </c>
    </row>
    <row r="197" spans="3:16" x14ac:dyDescent="0.25">
      <c r="C197" s="112"/>
      <c r="D197" s="109"/>
      <c r="E197" s="9" t="s">
        <v>30</v>
      </c>
      <c r="F197" s="12"/>
      <c r="G197" s="8">
        <v>57</v>
      </c>
      <c r="H197" s="43" t="s">
        <v>66</v>
      </c>
      <c r="I197" s="15" t="s">
        <v>66</v>
      </c>
      <c r="J197" s="15" t="s">
        <v>66</v>
      </c>
      <c r="K197" s="15" t="s">
        <v>66</v>
      </c>
      <c r="L197" s="2">
        <v>71.929824561404004</v>
      </c>
      <c r="M197" s="2">
        <v>28.070175438595999</v>
      </c>
      <c r="N197" s="2">
        <v>83.754385964912004</v>
      </c>
      <c r="O197" s="2">
        <v>83</v>
      </c>
      <c r="P197" s="17">
        <v>80</v>
      </c>
    </row>
    <row r="198" spans="3:16" x14ac:dyDescent="0.25">
      <c r="C198" s="112"/>
      <c r="D198" s="109"/>
      <c r="E198" s="9" t="s">
        <v>31</v>
      </c>
      <c r="F198" s="12"/>
      <c r="G198" s="8">
        <v>423</v>
      </c>
      <c r="H198" s="43" t="s">
        <v>66</v>
      </c>
      <c r="I198" s="2">
        <v>37.58865248227</v>
      </c>
      <c r="J198" s="2">
        <v>26.713947990544</v>
      </c>
      <c r="K198" s="2">
        <v>22.222222222222001</v>
      </c>
      <c r="L198" s="2">
        <v>9.6926713947989995</v>
      </c>
      <c r="M198" s="2">
        <v>3.7825059101649998</v>
      </c>
      <c r="N198" s="2">
        <v>72.747044917257995</v>
      </c>
      <c r="O198" s="2">
        <v>72</v>
      </c>
      <c r="P198" s="38" t="s">
        <v>86</v>
      </c>
    </row>
    <row r="199" spans="3:16" x14ac:dyDescent="0.25">
      <c r="C199" s="112"/>
      <c r="D199" s="109"/>
      <c r="E199" s="9" t="s">
        <v>32</v>
      </c>
      <c r="F199" s="12"/>
      <c r="G199" s="8">
        <v>151</v>
      </c>
      <c r="H199" s="43" t="s">
        <v>66</v>
      </c>
      <c r="I199" s="15" t="s">
        <v>66</v>
      </c>
      <c r="J199" s="15" t="s">
        <v>66</v>
      </c>
      <c r="K199" s="2">
        <v>62.251655629139002</v>
      </c>
      <c r="L199" s="2">
        <v>27.152317880795</v>
      </c>
      <c r="M199" s="2">
        <v>10.596026490066</v>
      </c>
      <c r="N199" s="2">
        <v>79.324503311257999</v>
      </c>
      <c r="O199" s="2">
        <v>78</v>
      </c>
      <c r="P199" s="17">
        <v>75</v>
      </c>
    </row>
    <row r="200" spans="3:16" x14ac:dyDescent="0.25">
      <c r="C200" s="112"/>
      <c r="D200" s="108" t="s">
        <v>23</v>
      </c>
      <c r="E200" s="10" t="s">
        <v>26</v>
      </c>
      <c r="F200" s="11"/>
      <c r="G200" s="14">
        <v>141</v>
      </c>
      <c r="H200" s="28">
        <v>100</v>
      </c>
      <c r="I200" s="34" t="s">
        <v>66</v>
      </c>
      <c r="J200" s="34" t="s">
        <v>66</v>
      </c>
      <c r="K200" s="34" t="s">
        <v>66</v>
      </c>
      <c r="L200" s="34" t="s">
        <v>66</v>
      </c>
      <c r="M200" s="34" t="s">
        <v>66</v>
      </c>
      <c r="N200" s="5">
        <v>62.127659574467998</v>
      </c>
      <c r="O200" s="5">
        <v>62</v>
      </c>
      <c r="P200" s="29">
        <v>63</v>
      </c>
    </row>
    <row r="201" spans="3:16" x14ac:dyDescent="0.25">
      <c r="C201" s="112"/>
      <c r="D201" s="109"/>
      <c r="E201" s="9" t="s">
        <v>27</v>
      </c>
      <c r="F201" s="12"/>
      <c r="G201" s="8">
        <v>108</v>
      </c>
      <c r="H201" s="43" t="s">
        <v>66</v>
      </c>
      <c r="I201" s="2">
        <v>100</v>
      </c>
      <c r="J201" s="15" t="s">
        <v>66</v>
      </c>
      <c r="K201" s="15" t="s">
        <v>66</v>
      </c>
      <c r="L201" s="15" t="s">
        <v>66</v>
      </c>
      <c r="M201" s="15" t="s">
        <v>66</v>
      </c>
      <c r="N201" s="2">
        <v>67.166666666666998</v>
      </c>
      <c r="O201" s="2">
        <v>67</v>
      </c>
      <c r="P201" s="17">
        <v>69</v>
      </c>
    </row>
    <row r="202" spans="3:16" x14ac:dyDescent="0.25">
      <c r="C202" s="112"/>
      <c r="D202" s="109"/>
      <c r="E202" s="9" t="s">
        <v>28</v>
      </c>
      <c r="F202" s="12"/>
      <c r="G202" s="8">
        <v>148</v>
      </c>
      <c r="H202" s="43" t="s">
        <v>66</v>
      </c>
      <c r="I202" s="15" t="s">
        <v>66</v>
      </c>
      <c r="J202" s="2">
        <v>100</v>
      </c>
      <c r="K202" s="15" t="s">
        <v>66</v>
      </c>
      <c r="L202" s="15" t="s">
        <v>66</v>
      </c>
      <c r="M202" s="15" t="s">
        <v>66</v>
      </c>
      <c r="N202" s="2">
        <v>71.810810810811006</v>
      </c>
      <c r="O202" s="2">
        <v>72</v>
      </c>
      <c r="P202" s="17">
        <v>71</v>
      </c>
    </row>
    <row r="203" spans="3:16" x14ac:dyDescent="0.25">
      <c r="C203" s="112"/>
      <c r="D203" s="109"/>
      <c r="E203" s="9" t="s">
        <v>29</v>
      </c>
      <c r="F203" s="12"/>
      <c r="G203" s="8">
        <v>101</v>
      </c>
      <c r="H203" s="43" t="s">
        <v>66</v>
      </c>
      <c r="I203" s="15" t="s">
        <v>66</v>
      </c>
      <c r="J203" s="15" t="s">
        <v>66</v>
      </c>
      <c r="K203" s="2">
        <v>100</v>
      </c>
      <c r="L203" s="15" t="s">
        <v>66</v>
      </c>
      <c r="M203" s="15" t="s">
        <v>66</v>
      </c>
      <c r="N203" s="2">
        <v>76.623762376238005</v>
      </c>
      <c r="O203" s="2">
        <v>77</v>
      </c>
      <c r="P203" s="38" t="s">
        <v>87</v>
      </c>
    </row>
    <row r="204" spans="3:16" x14ac:dyDescent="0.25">
      <c r="C204" s="112"/>
      <c r="D204" s="109"/>
      <c r="E204" s="9" t="s">
        <v>30</v>
      </c>
      <c r="F204" s="12"/>
      <c r="G204" s="8">
        <v>63</v>
      </c>
      <c r="H204" s="43" t="s">
        <v>66</v>
      </c>
      <c r="I204" s="15" t="s">
        <v>66</v>
      </c>
      <c r="J204" s="15" t="s">
        <v>66</v>
      </c>
      <c r="K204" s="15" t="s">
        <v>66</v>
      </c>
      <c r="L204" s="2">
        <v>71.428571428571004</v>
      </c>
      <c r="M204" s="2">
        <v>28.571428571428999</v>
      </c>
      <c r="N204" s="2">
        <v>83.333333333333002</v>
      </c>
      <c r="O204" s="2">
        <v>83</v>
      </c>
      <c r="P204" s="17">
        <v>81</v>
      </c>
    </row>
    <row r="205" spans="3:16" x14ac:dyDescent="0.25">
      <c r="C205" s="112"/>
      <c r="D205" s="109"/>
      <c r="E205" s="9" t="s">
        <v>31</v>
      </c>
      <c r="F205" s="12"/>
      <c r="G205" s="8">
        <v>420</v>
      </c>
      <c r="H205" s="43" t="s">
        <v>66</v>
      </c>
      <c r="I205" s="2">
        <v>25.714285714286</v>
      </c>
      <c r="J205" s="2">
        <v>35.238095238094999</v>
      </c>
      <c r="K205" s="2">
        <v>24.047619047619001</v>
      </c>
      <c r="L205" s="2">
        <v>10.714285714286</v>
      </c>
      <c r="M205" s="2">
        <v>4.2857142857139996</v>
      </c>
      <c r="N205" s="2">
        <v>73.502380952381003</v>
      </c>
      <c r="O205" s="2">
        <v>73</v>
      </c>
      <c r="P205" s="17">
        <v>71</v>
      </c>
    </row>
    <row r="206" spans="3:16" x14ac:dyDescent="0.25">
      <c r="C206" s="112"/>
      <c r="D206" s="109"/>
      <c r="E206" s="9" t="s">
        <v>32</v>
      </c>
      <c r="F206" s="12"/>
      <c r="G206" s="8">
        <v>164</v>
      </c>
      <c r="H206" s="43" t="s">
        <v>66</v>
      </c>
      <c r="I206" s="15" t="s">
        <v>66</v>
      </c>
      <c r="J206" s="15" t="s">
        <v>66</v>
      </c>
      <c r="K206" s="2">
        <v>61.585365853658999</v>
      </c>
      <c r="L206" s="2">
        <v>27.439024390244001</v>
      </c>
      <c r="M206" s="2">
        <v>10.975609756098001</v>
      </c>
      <c r="N206" s="2">
        <v>79.201219512194996</v>
      </c>
      <c r="O206" s="2">
        <v>78</v>
      </c>
      <c r="P206" s="38" t="s">
        <v>87</v>
      </c>
    </row>
    <row r="207" spans="3:16" ht="25.2" x14ac:dyDescent="0.25">
      <c r="C207" s="108" t="s">
        <v>33</v>
      </c>
      <c r="D207" s="108" t="s">
        <v>25</v>
      </c>
      <c r="E207" s="10" t="s">
        <v>34</v>
      </c>
      <c r="F207" s="11"/>
      <c r="G207" s="14">
        <v>93</v>
      </c>
      <c r="H207" s="28">
        <v>43.010752688171998</v>
      </c>
      <c r="I207" s="5">
        <v>22.580645161290001</v>
      </c>
      <c r="J207" s="5">
        <v>20.430107526882001</v>
      </c>
      <c r="K207" s="5">
        <v>8.6021505376339995</v>
      </c>
      <c r="L207" s="5">
        <v>5.3763440860219998</v>
      </c>
      <c r="M207" s="34" t="s">
        <v>66</v>
      </c>
      <c r="N207" s="5">
        <v>67.494623655913998</v>
      </c>
      <c r="O207" s="5">
        <v>66</v>
      </c>
      <c r="P207" s="29">
        <v>62</v>
      </c>
    </row>
    <row r="208" spans="3:16" ht="25.2" x14ac:dyDescent="0.25">
      <c r="C208" s="112"/>
      <c r="D208" s="109"/>
      <c r="E208" s="9" t="s">
        <v>35</v>
      </c>
      <c r="F208" s="12"/>
      <c r="G208" s="8">
        <v>623</v>
      </c>
      <c r="H208" s="20">
        <v>22.953451043339001</v>
      </c>
      <c r="I208" s="2">
        <v>26.966292134831001</v>
      </c>
      <c r="J208" s="2">
        <v>24.879614767254999</v>
      </c>
      <c r="K208" s="2">
        <v>16.372391653291</v>
      </c>
      <c r="L208" s="2">
        <v>6.7415730337079998</v>
      </c>
      <c r="M208" s="2">
        <v>2.0866773675760002</v>
      </c>
      <c r="N208" s="2">
        <v>70.147672552166995</v>
      </c>
      <c r="O208" s="2">
        <v>70</v>
      </c>
      <c r="P208" s="17">
        <v>69</v>
      </c>
    </row>
    <row r="209" spans="3:16" ht="25.2" x14ac:dyDescent="0.25">
      <c r="C209" s="112"/>
      <c r="D209" s="109"/>
      <c r="E209" s="9" t="s">
        <v>36</v>
      </c>
      <c r="F209" s="12"/>
      <c r="G209" s="8">
        <v>207</v>
      </c>
      <c r="H209" s="20">
        <v>27.536231884058001</v>
      </c>
      <c r="I209" s="2">
        <v>23.188405797101002</v>
      </c>
      <c r="J209" s="2">
        <v>23.188405797101002</v>
      </c>
      <c r="K209" s="2">
        <v>20.289855072464</v>
      </c>
      <c r="L209" s="2">
        <v>3.864734299517</v>
      </c>
      <c r="M209" s="2">
        <v>1.9323671497579999</v>
      </c>
      <c r="N209" s="2">
        <v>69.628019323670998</v>
      </c>
      <c r="O209" s="2">
        <v>69</v>
      </c>
      <c r="P209" s="38" t="s">
        <v>88</v>
      </c>
    </row>
    <row r="210" spans="3:16" ht="25.2" x14ac:dyDescent="0.25">
      <c r="C210" s="112"/>
      <c r="D210" s="109"/>
      <c r="E210" s="9" t="s">
        <v>37</v>
      </c>
      <c r="F210" s="12"/>
      <c r="G210" s="8">
        <v>178</v>
      </c>
      <c r="H210" s="20">
        <v>10.674157303371</v>
      </c>
      <c r="I210" s="2">
        <v>16.292134831460999</v>
      </c>
      <c r="J210" s="2">
        <v>21.910112359551</v>
      </c>
      <c r="K210" s="2">
        <v>24.157303370787002</v>
      </c>
      <c r="L210" s="2">
        <v>17.415730337079001</v>
      </c>
      <c r="M210" s="2">
        <v>9.5505617977529997</v>
      </c>
      <c r="N210" s="2">
        <v>74.561797752808999</v>
      </c>
      <c r="O210" s="2">
        <v>75</v>
      </c>
      <c r="P210" s="17">
        <v>77</v>
      </c>
    </row>
    <row r="211" spans="3:16" x14ac:dyDescent="0.25">
      <c r="C211" s="112"/>
      <c r="D211" s="109"/>
      <c r="E211" s="9" t="s">
        <v>38</v>
      </c>
      <c r="F211" s="12"/>
      <c r="G211" s="13">
        <v>3</v>
      </c>
      <c r="H211" s="30">
        <v>66.666666666666998</v>
      </c>
      <c r="I211" s="6">
        <v>33.333333333333002</v>
      </c>
      <c r="J211" s="7" t="s">
        <v>66</v>
      </c>
      <c r="K211" s="7" t="s">
        <v>66</v>
      </c>
      <c r="L211" s="7" t="s">
        <v>66</v>
      </c>
      <c r="M211" s="7" t="s">
        <v>66</v>
      </c>
      <c r="N211" s="6">
        <v>62.333333333333002</v>
      </c>
      <c r="O211" s="6">
        <v>61</v>
      </c>
      <c r="P211" s="37" t="s">
        <v>89</v>
      </c>
    </row>
    <row r="212" spans="3:16" ht="25.2" x14ac:dyDescent="0.25">
      <c r="C212" s="112"/>
      <c r="D212" s="108" t="s">
        <v>22</v>
      </c>
      <c r="E212" s="10" t="s">
        <v>34</v>
      </c>
      <c r="F212" s="11"/>
      <c r="G212" s="40">
        <v>48</v>
      </c>
      <c r="H212" s="58">
        <v>33.333333333333002</v>
      </c>
      <c r="I212" s="23">
        <v>31.25</v>
      </c>
      <c r="J212" s="23">
        <v>22.916666666666998</v>
      </c>
      <c r="K212" s="23">
        <v>6.25</v>
      </c>
      <c r="L212" s="23">
        <v>6.25</v>
      </c>
      <c r="M212" s="41" t="s">
        <v>66</v>
      </c>
      <c r="N212" s="23">
        <v>67.979166666666998</v>
      </c>
      <c r="O212" s="23">
        <v>67</v>
      </c>
      <c r="P212" s="70" t="s">
        <v>90</v>
      </c>
    </row>
    <row r="213" spans="3:16" ht="25.2" x14ac:dyDescent="0.25">
      <c r="C213" s="112"/>
      <c r="D213" s="109"/>
      <c r="E213" s="9" t="s">
        <v>35</v>
      </c>
      <c r="F213" s="12"/>
      <c r="G213" s="8">
        <v>365</v>
      </c>
      <c r="H213" s="20">
        <v>21.643835616438</v>
      </c>
      <c r="I213" s="2">
        <v>29.315068493150999</v>
      </c>
      <c r="J213" s="2">
        <v>21.643835616438</v>
      </c>
      <c r="K213" s="2">
        <v>17.534246575341999</v>
      </c>
      <c r="L213" s="2">
        <v>7.397260273973</v>
      </c>
      <c r="M213" s="2">
        <v>2.4657534246580002</v>
      </c>
      <c r="N213" s="2">
        <v>70.350684931507004</v>
      </c>
      <c r="O213" s="2">
        <v>69</v>
      </c>
      <c r="P213" s="17">
        <v>66</v>
      </c>
    </row>
    <row r="214" spans="3:16" ht="25.2" x14ac:dyDescent="0.25">
      <c r="C214" s="112"/>
      <c r="D214" s="109"/>
      <c r="E214" s="9" t="s">
        <v>36</v>
      </c>
      <c r="F214" s="12"/>
      <c r="G214" s="8">
        <v>80</v>
      </c>
      <c r="H214" s="20">
        <v>30</v>
      </c>
      <c r="I214" s="2">
        <v>28.75</v>
      </c>
      <c r="J214" s="2">
        <v>20</v>
      </c>
      <c r="K214" s="2">
        <v>16.25</v>
      </c>
      <c r="L214" s="2">
        <v>3.75</v>
      </c>
      <c r="M214" s="2">
        <v>1.25</v>
      </c>
      <c r="N214" s="2">
        <v>68.849999999999994</v>
      </c>
      <c r="O214" s="2">
        <v>67.5</v>
      </c>
      <c r="P214" s="17">
        <v>63</v>
      </c>
    </row>
    <row r="215" spans="3:16" ht="25.2" x14ac:dyDescent="0.25">
      <c r="C215" s="112"/>
      <c r="D215" s="109"/>
      <c r="E215" s="9" t="s">
        <v>37</v>
      </c>
      <c r="F215" s="12"/>
      <c r="G215" s="13">
        <v>49</v>
      </c>
      <c r="H215" s="30">
        <v>2.040816326531</v>
      </c>
      <c r="I215" s="6">
        <v>26.530612244897998</v>
      </c>
      <c r="J215" s="6">
        <v>14.285714285714</v>
      </c>
      <c r="K215" s="6">
        <v>28.571428571428999</v>
      </c>
      <c r="L215" s="6">
        <v>16.326530612245001</v>
      </c>
      <c r="M215" s="6">
        <v>12.244897959184</v>
      </c>
      <c r="N215" s="6">
        <v>75.612244897959002</v>
      </c>
      <c r="O215" s="6">
        <v>75</v>
      </c>
      <c r="P215" s="33">
        <v>75</v>
      </c>
    </row>
    <row r="216" spans="3:16" x14ac:dyDescent="0.25">
      <c r="C216" s="112"/>
      <c r="D216" s="109"/>
      <c r="E216" s="9" t="s">
        <v>38</v>
      </c>
      <c r="F216" s="12"/>
      <c r="G216" s="13">
        <v>1</v>
      </c>
      <c r="H216" s="39" t="s">
        <v>66</v>
      </c>
      <c r="I216" s="6">
        <v>100</v>
      </c>
      <c r="J216" s="7" t="s">
        <v>66</v>
      </c>
      <c r="K216" s="7" t="s">
        <v>66</v>
      </c>
      <c r="L216" s="7" t="s">
        <v>66</v>
      </c>
      <c r="M216" s="7" t="s">
        <v>66</v>
      </c>
      <c r="N216" s="6">
        <v>66</v>
      </c>
      <c r="O216" s="6">
        <v>66</v>
      </c>
      <c r="P216" s="33">
        <v>66</v>
      </c>
    </row>
    <row r="217" spans="3:16" ht="25.2" x14ac:dyDescent="0.25">
      <c r="C217" s="112"/>
      <c r="D217" s="108" t="s">
        <v>23</v>
      </c>
      <c r="E217" s="10" t="s">
        <v>34</v>
      </c>
      <c r="F217" s="11"/>
      <c r="G217" s="40">
        <v>45</v>
      </c>
      <c r="H217" s="58">
        <v>53.333333333333002</v>
      </c>
      <c r="I217" s="23">
        <v>13.333333333333</v>
      </c>
      <c r="J217" s="23">
        <v>17.777777777777999</v>
      </c>
      <c r="K217" s="23">
        <v>11.111111111111001</v>
      </c>
      <c r="L217" s="23">
        <v>4.4444444444439997</v>
      </c>
      <c r="M217" s="41" t="s">
        <v>66</v>
      </c>
      <c r="N217" s="23">
        <v>66.977777777778002</v>
      </c>
      <c r="O217" s="23">
        <v>64</v>
      </c>
      <c r="P217" s="63">
        <v>62</v>
      </c>
    </row>
    <row r="218" spans="3:16" ht="25.2" x14ac:dyDescent="0.25">
      <c r="C218" s="112"/>
      <c r="D218" s="109"/>
      <c r="E218" s="9" t="s">
        <v>35</v>
      </c>
      <c r="F218" s="12"/>
      <c r="G218" s="8">
        <v>258</v>
      </c>
      <c r="H218" s="20">
        <v>24.806201550388</v>
      </c>
      <c r="I218" s="2">
        <v>23.643410852713</v>
      </c>
      <c r="J218" s="2">
        <v>29.457364341085</v>
      </c>
      <c r="K218" s="2">
        <v>14.728682170542999</v>
      </c>
      <c r="L218" s="2">
        <v>5.8139534883720003</v>
      </c>
      <c r="M218" s="2">
        <v>1.550387596899</v>
      </c>
      <c r="N218" s="2">
        <v>69.860465116279002</v>
      </c>
      <c r="O218" s="2">
        <v>70</v>
      </c>
      <c r="P218" s="38" t="s">
        <v>91</v>
      </c>
    </row>
    <row r="219" spans="3:16" ht="25.2" x14ac:dyDescent="0.25">
      <c r="C219" s="112"/>
      <c r="D219" s="109"/>
      <c r="E219" s="9" t="s">
        <v>36</v>
      </c>
      <c r="F219" s="12"/>
      <c r="G219" s="8">
        <v>127</v>
      </c>
      <c r="H219" s="20">
        <v>25.984251968504001</v>
      </c>
      <c r="I219" s="2">
        <v>19.685039370079</v>
      </c>
      <c r="J219" s="2">
        <v>25.196850393700998</v>
      </c>
      <c r="K219" s="2">
        <v>22.834645669291</v>
      </c>
      <c r="L219" s="2">
        <v>3.9370078740159999</v>
      </c>
      <c r="M219" s="2">
        <v>2.3622047244090001</v>
      </c>
      <c r="N219" s="2">
        <v>70.118110236220005</v>
      </c>
      <c r="O219" s="2">
        <v>70</v>
      </c>
      <c r="P219" s="17">
        <v>64</v>
      </c>
    </row>
    <row r="220" spans="3:16" ht="25.2" x14ac:dyDescent="0.25">
      <c r="C220" s="112"/>
      <c r="D220" s="109"/>
      <c r="E220" s="9" t="s">
        <v>37</v>
      </c>
      <c r="F220" s="12"/>
      <c r="G220" s="8">
        <v>129</v>
      </c>
      <c r="H220" s="20">
        <v>13.953488372093</v>
      </c>
      <c r="I220" s="2">
        <v>12.403100775194</v>
      </c>
      <c r="J220" s="2">
        <v>24.806201550388</v>
      </c>
      <c r="K220" s="2">
        <v>22.480620155038999</v>
      </c>
      <c r="L220" s="2">
        <v>17.829457364341</v>
      </c>
      <c r="M220" s="2">
        <v>8.5271317829460003</v>
      </c>
      <c r="N220" s="2">
        <v>74.162790697673998</v>
      </c>
      <c r="O220" s="2">
        <v>74</v>
      </c>
      <c r="P220" s="17">
        <v>77</v>
      </c>
    </row>
    <row r="221" spans="3:16" x14ac:dyDescent="0.25">
      <c r="C221" s="112"/>
      <c r="D221" s="109"/>
      <c r="E221" s="9" t="s">
        <v>38</v>
      </c>
      <c r="F221" s="12"/>
      <c r="G221" s="13">
        <v>2</v>
      </c>
      <c r="H221" s="30">
        <v>100</v>
      </c>
      <c r="I221" s="7" t="s">
        <v>66</v>
      </c>
      <c r="J221" s="7" t="s">
        <v>66</v>
      </c>
      <c r="K221" s="7" t="s">
        <v>66</v>
      </c>
      <c r="L221" s="7" t="s">
        <v>66</v>
      </c>
      <c r="M221" s="7" t="s">
        <v>66</v>
      </c>
      <c r="N221" s="6">
        <v>60.5</v>
      </c>
      <c r="O221" s="6">
        <v>60.5</v>
      </c>
      <c r="P221" s="37" t="s">
        <v>92</v>
      </c>
    </row>
    <row r="222" spans="3:16" ht="25.2" x14ac:dyDescent="0.25">
      <c r="C222" s="108" t="s">
        <v>39</v>
      </c>
      <c r="D222" s="108" t="s">
        <v>25</v>
      </c>
      <c r="E222" s="10" t="s">
        <v>40</v>
      </c>
      <c r="F222" s="11"/>
      <c r="G222" s="14">
        <v>320</v>
      </c>
      <c r="H222" s="28">
        <v>20.625</v>
      </c>
      <c r="I222" s="5">
        <v>19.6875</v>
      </c>
      <c r="J222" s="5">
        <v>24.6875</v>
      </c>
      <c r="K222" s="5">
        <v>21.875</v>
      </c>
      <c r="L222" s="5">
        <v>8.4375</v>
      </c>
      <c r="M222" s="5">
        <v>4.6875</v>
      </c>
      <c r="N222" s="5">
        <v>71.599999999999994</v>
      </c>
      <c r="O222" s="5">
        <v>71</v>
      </c>
      <c r="P222" s="29">
        <v>75</v>
      </c>
    </row>
    <row r="223" spans="3:16" ht="25.2" x14ac:dyDescent="0.25">
      <c r="C223" s="112"/>
      <c r="D223" s="109"/>
      <c r="E223" s="9" t="s">
        <v>41</v>
      </c>
      <c r="F223" s="12"/>
      <c r="G223" s="8">
        <v>604</v>
      </c>
      <c r="H223" s="20">
        <v>22.847682119205</v>
      </c>
      <c r="I223" s="2">
        <v>25.993377483444</v>
      </c>
      <c r="J223" s="2">
        <v>24.834437086093001</v>
      </c>
      <c r="K223" s="2">
        <v>17.052980132449999</v>
      </c>
      <c r="L223" s="2">
        <v>6.9536423841059998</v>
      </c>
      <c r="M223" s="2">
        <v>2.3178807947019999</v>
      </c>
      <c r="N223" s="2">
        <v>70.324503311257999</v>
      </c>
      <c r="O223" s="2">
        <v>70</v>
      </c>
      <c r="P223" s="17">
        <v>69</v>
      </c>
    </row>
    <row r="224" spans="3:16" x14ac:dyDescent="0.25">
      <c r="C224" s="112"/>
      <c r="D224" s="109"/>
      <c r="E224" s="9" t="s">
        <v>42</v>
      </c>
      <c r="F224" s="12"/>
      <c r="G224" s="13">
        <v>20</v>
      </c>
      <c r="H224" s="30">
        <v>65</v>
      </c>
      <c r="I224" s="6">
        <v>30</v>
      </c>
      <c r="J224" s="6">
        <v>5</v>
      </c>
      <c r="K224" s="7" t="s">
        <v>66</v>
      </c>
      <c r="L224" s="7" t="s">
        <v>66</v>
      </c>
      <c r="M224" s="7" t="s">
        <v>66</v>
      </c>
      <c r="N224" s="6">
        <v>63.8</v>
      </c>
      <c r="O224" s="6">
        <v>63</v>
      </c>
      <c r="P224" s="33">
        <v>63</v>
      </c>
    </row>
    <row r="225" spans="3:16" x14ac:dyDescent="0.25">
      <c r="C225" s="112"/>
      <c r="D225" s="109"/>
      <c r="E225" s="9" t="s">
        <v>43</v>
      </c>
      <c r="F225" s="12"/>
      <c r="G225" s="8">
        <v>162</v>
      </c>
      <c r="H225" s="20">
        <v>30.246913580247</v>
      </c>
      <c r="I225" s="2">
        <v>22.83950617284</v>
      </c>
      <c r="J225" s="2">
        <v>19.753086419753</v>
      </c>
      <c r="K225" s="2">
        <v>14.814814814815</v>
      </c>
      <c r="L225" s="2">
        <v>9.8765432098769992</v>
      </c>
      <c r="M225" s="2">
        <v>2.4691358024690002</v>
      </c>
      <c r="N225" s="2">
        <v>69.796296296296006</v>
      </c>
      <c r="O225" s="2">
        <v>69</v>
      </c>
      <c r="P225" s="38" t="s">
        <v>93</v>
      </c>
    </row>
    <row r="226" spans="3:16" x14ac:dyDescent="0.25">
      <c r="C226" s="112"/>
      <c r="D226" s="109"/>
      <c r="E226" s="9" t="s">
        <v>44</v>
      </c>
      <c r="F226" s="12"/>
      <c r="G226" s="8">
        <v>50</v>
      </c>
      <c r="H226" s="20">
        <v>30</v>
      </c>
      <c r="I226" s="2">
        <v>18</v>
      </c>
      <c r="J226" s="2">
        <v>30</v>
      </c>
      <c r="K226" s="2">
        <v>10</v>
      </c>
      <c r="L226" s="2">
        <v>10</v>
      </c>
      <c r="M226" s="2">
        <v>2</v>
      </c>
      <c r="N226" s="2">
        <v>69.98</v>
      </c>
      <c r="O226" s="2">
        <v>70</v>
      </c>
      <c r="P226" s="17">
        <v>63</v>
      </c>
    </row>
    <row r="227" spans="3:16" ht="25.2" x14ac:dyDescent="0.25">
      <c r="C227" s="112"/>
      <c r="D227" s="109"/>
      <c r="E227" s="9" t="s">
        <v>45</v>
      </c>
      <c r="F227" s="12"/>
      <c r="G227" s="8">
        <v>53</v>
      </c>
      <c r="H227" s="20">
        <v>30.188679245283002</v>
      </c>
      <c r="I227" s="2">
        <v>37.735849056604003</v>
      </c>
      <c r="J227" s="2">
        <v>24.528301886792001</v>
      </c>
      <c r="K227" s="2">
        <v>3.7735849056599999</v>
      </c>
      <c r="L227" s="2">
        <v>3.7735849056599999</v>
      </c>
      <c r="M227" s="15" t="s">
        <v>66</v>
      </c>
      <c r="N227" s="2">
        <v>67.547169811320998</v>
      </c>
      <c r="O227" s="2">
        <v>67</v>
      </c>
      <c r="P227" s="38" t="s">
        <v>94</v>
      </c>
    </row>
    <row r="228" spans="3:16" x14ac:dyDescent="0.25">
      <c r="C228" s="112"/>
      <c r="D228" s="109"/>
      <c r="E228" s="9" t="s">
        <v>38</v>
      </c>
      <c r="F228" s="12"/>
      <c r="G228" s="13">
        <v>37</v>
      </c>
      <c r="H228" s="30">
        <v>37.837837837838002</v>
      </c>
      <c r="I228" s="6">
        <v>35.135135135135002</v>
      </c>
      <c r="J228" s="6">
        <v>10.810810810811001</v>
      </c>
      <c r="K228" s="6">
        <v>8.1081081081080004</v>
      </c>
      <c r="L228" s="6">
        <v>5.4054054054050003</v>
      </c>
      <c r="M228" s="6">
        <v>2.7027027027030002</v>
      </c>
      <c r="N228" s="6">
        <v>67.513513513513999</v>
      </c>
      <c r="O228" s="6">
        <v>66</v>
      </c>
      <c r="P228" s="37" t="s">
        <v>95</v>
      </c>
    </row>
    <row r="229" spans="3:16" ht="25.2" x14ac:dyDescent="0.25">
      <c r="C229" s="112"/>
      <c r="D229" s="108" t="s">
        <v>22</v>
      </c>
      <c r="E229" s="10" t="s">
        <v>40</v>
      </c>
      <c r="F229" s="11"/>
      <c r="G229" s="14">
        <v>118</v>
      </c>
      <c r="H229" s="28">
        <v>19.491525423729001</v>
      </c>
      <c r="I229" s="5">
        <v>27.966101694915</v>
      </c>
      <c r="J229" s="5">
        <v>21.186440677966001</v>
      </c>
      <c r="K229" s="5">
        <v>19.491525423729001</v>
      </c>
      <c r="L229" s="5">
        <v>8.4745762711860007</v>
      </c>
      <c r="M229" s="5">
        <v>3.3898305084749998</v>
      </c>
      <c r="N229" s="5">
        <v>71.025423728814005</v>
      </c>
      <c r="O229" s="5">
        <v>70</v>
      </c>
      <c r="P229" s="29">
        <v>75</v>
      </c>
    </row>
    <row r="230" spans="3:16" ht="25.2" x14ac:dyDescent="0.25">
      <c r="C230" s="112"/>
      <c r="D230" s="109"/>
      <c r="E230" s="9" t="s">
        <v>41</v>
      </c>
      <c r="F230" s="12"/>
      <c r="G230" s="8">
        <v>351</v>
      </c>
      <c r="H230" s="20">
        <v>21.082621082620999</v>
      </c>
      <c r="I230" s="2">
        <v>28.205128205127998</v>
      </c>
      <c r="J230" s="2">
        <v>21.367521367521</v>
      </c>
      <c r="K230" s="2">
        <v>18.518518518518999</v>
      </c>
      <c r="L230" s="2">
        <v>7.6923076923079998</v>
      </c>
      <c r="M230" s="2">
        <v>3.1339031339029999</v>
      </c>
      <c r="N230" s="2">
        <v>70.680911680912004</v>
      </c>
      <c r="O230" s="2">
        <v>70</v>
      </c>
      <c r="P230" s="38" t="s">
        <v>96</v>
      </c>
    </row>
    <row r="231" spans="3:16" x14ac:dyDescent="0.25">
      <c r="C231" s="112"/>
      <c r="D231" s="109"/>
      <c r="E231" s="9" t="s">
        <v>42</v>
      </c>
      <c r="F231" s="12"/>
      <c r="G231" s="13">
        <v>9</v>
      </c>
      <c r="H231" s="30">
        <v>66.666666666666998</v>
      </c>
      <c r="I231" s="6">
        <v>33.333333333333002</v>
      </c>
      <c r="J231" s="7" t="s">
        <v>66</v>
      </c>
      <c r="K231" s="7" t="s">
        <v>66</v>
      </c>
      <c r="L231" s="7" t="s">
        <v>66</v>
      </c>
      <c r="M231" s="7" t="s">
        <v>66</v>
      </c>
      <c r="N231" s="6">
        <v>63.111111111111001</v>
      </c>
      <c r="O231" s="6">
        <v>62</v>
      </c>
      <c r="P231" s="33">
        <v>61</v>
      </c>
    </row>
    <row r="232" spans="3:16" x14ac:dyDescent="0.25">
      <c r="C232" s="112"/>
      <c r="D232" s="109"/>
      <c r="E232" s="9" t="s">
        <v>43</v>
      </c>
      <c r="F232" s="12"/>
      <c r="G232" s="8">
        <v>64</v>
      </c>
      <c r="H232" s="20">
        <v>28.125</v>
      </c>
      <c r="I232" s="2">
        <v>29.6875</v>
      </c>
      <c r="J232" s="2">
        <v>18.75</v>
      </c>
      <c r="K232" s="2">
        <v>12.5</v>
      </c>
      <c r="L232" s="2">
        <v>9.375</v>
      </c>
      <c r="M232" s="2">
        <v>1.5625</v>
      </c>
      <c r="N232" s="2">
        <v>69.421875</v>
      </c>
      <c r="O232" s="2">
        <v>67</v>
      </c>
      <c r="P232" s="17">
        <v>67</v>
      </c>
    </row>
    <row r="233" spans="3:16" x14ac:dyDescent="0.25">
      <c r="C233" s="112"/>
      <c r="D233" s="109"/>
      <c r="E233" s="9" t="s">
        <v>44</v>
      </c>
      <c r="F233" s="12"/>
      <c r="G233" s="13">
        <v>19</v>
      </c>
      <c r="H233" s="30">
        <v>21.052631578947</v>
      </c>
      <c r="I233" s="6">
        <v>15.789473684211</v>
      </c>
      <c r="J233" s="6">
        <v>26.315789473683999</v>
      </c>
      <c r="K233" s="6">
        <v>21.052631578947</v>
      </c>
      <c r="L233" s="6">
        <v>15.789473684211</v>
      </c>
      <c r="M233" s="7" t="s">
        <v>66</v>
      </c>
      <c r="N233" s="6">
        <v>71.526315789473998</v>
      </c>
      <c r="O233" s="6">
        <v>72</v>
      </c>
      <c r="P233" s="37" t="s">
        <v>97</v>
      </c>
    </row>
    <row r="234" spans="3:16" ht="25.2" x14ac:dyDescent="0.25">
      <c r="C234" s="112"/>
      <c r="D234" s="109"/>
      <c r="E234" s="9" t="s">
        <v>45</v>
      </c>
      <c r="F234" s="12"/>
      <c r="G234" s="13">
        <v>30</v>
      </c>
      <c r="H234" s="30">
        <v>40</v>
      </c>
      <c r="I234" s="6">
        <v>40</v>
      </c>
      <c r="J234" s="6">
        <v>13.333333333333</v>
      </c>
      <c r="K234" s="6">
        <v>3.333333333333</v>
      </c>
      <c r="L234" s="6">
        <v>3.333333333333</v>
      </c>
      <c r="M234" s="7" t="s">
        <v>66</v>
      </c>
      <c r="N234" s="6">
        <v>66.433333333332996</v>
      </c>
      <c r="O234" s="6">
        <v>66</v>
      </c>
      <c r="P234" s="37" t="s">
        <v>98</v>
      </c>
    </row>
    <row r="235" spans="3:16" x14ac:dyDescent="0.25">
      <c r="C235" s="112"/>
      <c r="D235" s="109"/>
      <c r="E235" s="9" t="s">
        <v>38</v>
      </c>
      <c r="F235" s="12"/>
      <c r="G235" s="13">
        <v>23</v>
      </c>
      <c r="H235" s="30">
        <v>30.434782608696</v>
      </c>
      <c r="I235" s="6">
        <v>52.173913043478002</v>
      </c>
      <c r="J235" s="6">
        <v>8.6956521739130004</v>
      </c>
      <c r="K235" s="6">
        <v>8.6956521739130004</v>
      </c>
      <c r="L235" s="7" t="s">
        <v>66</v>
      </c>
      <c r="M235" s="7" t="s">
        <v>66</v>
      </c>
      <c r="N235" s="6">
        <v>66.434782608695997</v>
      </c>
      <c r="O235" s="6">
        <v>66</v>
      </c>
      <c r="P235" s="33">
        <v>66</v>
      </c>
    </row>
    <row r="236" spans="3:16" ht="25.2" x14ac:dyDescent="0.25">
      <c r="C236" s="112"/>
      <c r="D236" s="108" t="s">
        <v>23</v>
      </c>
      <c r="E236" s="10" t="s">
        <v>40</v>
      </c>
      <c r="F236" s="11"/>
      <c r="G236" s="14">
        <v>202</v>
      </c>
      <c r="H236" s="28">
        <v>21.287128712870999</v>
      </c>
      <c r="I236" s="5">
        <v>14.851485148515</v>
      </c>
      <c r="J236" s="5">
        <v>26.732673267327002</v>
      </c>
      <c r="K236" s="5">
        <v>23.267326732672998</v>
      </c>
      <c r="L236" s="5">
        <v>8.4158415841580005</v>
      </c>
      <c r="M236" s="5">
        <v>5.4455445544550001</v>
      </c>
      <c r="N236" s="5">
        <v>71.935643564355999</v>
      </c>
      <c r="O236" s="5">
        <v>72</v>
      </c>
      <c r="P236" s="29">
        <v>64</v>
      </c>
    </row>
    <row r="237" spans="3:16" ht="25.2" x14ac:dyDescent="0.25">
      <c r="C237" s="112"/>
      <c r="D237" s="109"/>
      <c r="E237" s="9" t="s">
        <v>41</v>
      </c>
      <c r="F237" s="12"/>
      <c r="G237" s="8">
        <v>253</v>
      </c>
      <c r="H237" s="20">
        <v>25.296442687747</v>
      </c>
      <c r="I237" s="2">
        <v>22.924901185770999</v>
      </c>
      <c r="J237" s="2">
        <v>29.644268774703999</v>
      </c>
      <c r="K237" s="2">
        <v>15.01976284585</v>
      </c>
      <c r="L237" s="2">
        <v>5.9288537549409996</v>
      </c>
      <c r="M237" s="2">
        <v>1.185770750988</v>
      </c>
      <c r="N237" s="2">
        <v>69.830039525692001</v>
      </c>
      <c r="O237" s="2">
        <v>70</v>
      </c>
      <c r="P237" s="17">
        <v>63</v>
      </c>
    </row>
    <row r="238" spans="3:16" x14ac:dyDescent="0.25">
      <c r="C238" s="112"/>
      <c r="D238" s="109"/>
      <c r="E238" s="9" t="s">
        <v>42</v>
      </c>
      <c r="F238" s="12"/>
      <c r="G238" s="13">
        <v>11</v>
      </c>
      <c r="H238" s="30">
        <v>63.636363636364003</v>
      </c>
      <c r="I238" s="6">
        <v>27.272727272727</v>
      </c>
      <c r="J238" s="6">
        <v>9.0909090909089993</v>
      </c>
      <c r="K238" s="7" t="s">
        <v>66</v>
      </c>
      <c r="L238" s="7" t="s">
        <v>66</v>
      </c>
      <c r="M238" s="7" t="s">
        <v>66</v>
      </c>
      <c r="N238" s="6">
        <v>64.363636363636004</v>
      </c>
      <c r="O238" s="6">
        <v>63</v>
      </c>
      <c r="P238" s="33">
        <v>63</v>
      </c>
    </row>
    <row r="239" spans="3:16" x14ac:dyDescent="0.25">
      <c r="C239" s="112"/>
      <c r="D239" s="109"/>
      <c r="E239" s="9" t="s">
        <v>43</v>
      </c>
      <c r="F239" s="12"/>
      <c r="G239" s="8">
        <v>98</v>
      </c>
      <c r="H239" s="20">
        <v>31.632653061224001</v>
      </c>
      <c r="I239" s="2">
        <v>18.367346938775999</v>
      </c>
      <c r="J239" s="2">
        <v>20.408163265306001</v>
      </c>
      <c r="K239" s="2">
        <v>16.326530612245001</v>
      </c>
      <c r="L239" s="2">
        <v>10.204081632653001</v>
      </c>
      <c r="M239" s="2">
        <v>3.0612244897959999</v>
      </c>
      <c r="N239" s="2">
        <v>70.040816326531001</v>
      </c>
      <c r="O239" s="2">
        <v>69.5</v>
      </c>
      <c r="P239" s="17">
        <v>62</v>
      </c>
    </row>
    <row r="240" spans="3:16" x14ac:dyDescent="0.25">
      <c r="C240" s="112"/>
      <c r="D240" s="109"/>
      <c r="E240" s="9" t="s">
        <v>44</v>
      </c>
      <c r="F240" s="12"/>
      <c r="G240" s="13">
        <v>31</v>
      </c>
      <c r="H240" s="30">
        <v>35.483870967742</v>
      </c>
      <c r="I240" s="6">
        <v>19.354838709677001</v>
      </c>
      <c r="J240" s="6">
        <v>32.258064516128997</v>
      </c>
      <c r="K240" s="6">
        <v>3.2258064516129998</v>
      </c>
      <c r="L240" s="6">
        <v>6.4516129032259997</v>
      </c>
      <c r="M240" s="6">
        <v>3.2258064516129998</v>
      </c>
      <c r="N240" s="6">
        <v>69.032258064516</v>
      </c>
      <c r="O240" s="6">
        <v>69</v>
      </c>
      <c r="P240" s="33">
        <v>63</v>
      </c>
    </row>
    <row r="241" spans="3:16" ht="25.2" x14ac:dyDescent="0.25">
      <c r="C241" s="112"/>
      <c r="D241" s="109"/>
      <c r="E241" s="9" t="s">
        <v>45</v>
      </c>
      <c r="F241" s="12"/>
      <c r="G241" s="13">
        <v>23</v>
      </c>
      <c r="H241" s="30">
        <v>17.391304347826001</v>
      </c>
      <c r="I241" s="6">
        <v>34.782608695652002</v>
      </c>
      <c r="J241" s="6">
        <v>39.130434782609001</v>
      </c>
      <c r="K241" s="6">
        <v>4.3478260869570002</v>
      </c>
      <c r="L241" s="6">
        <v>4.3478260869570002</v>
      </c>
      <c r="M241" s="7" t="s">
        <v>66</v>
      </c>
      <c r="N241" s="6">
        <v>69</v>
      </c>
      <c r="O241" s="6">
        <v>69</v>
      </c>
      <c r="P241" s="33">
        <v>71</v>
      </c>
    </row>
    <row r="242" spans="3:16" x14ac:dyDescent="0.25">
      <c r="C242" s="112"/>
      <c r="D242" s="109"/>
      <c r="E242" s="9" t="s">
        <v>38</v>
      </c>
      <c r="F242" s="12"/>
      <c r="G242" s="13">
        <v>14</v>
      </c>
      <c r="H242" s="30">
        <v>50</v>
      </c>
      <c r="I242" s="6">
        <v>7.1428571428570002</v>
      </c>
      <c r="J242" s="6">
        <v>14.285714285714</v>
      </c>
      <c r="K242" s="6">
        <v>7.1428571428570002</v>
      </c>
      <c r="L242" s="6">
        <v>14.285714285714</v>
      </c>
      <c r="M242" s="6">
        <v>7.1428571428570002</v>
      </c>
      <c r="N242" s="6">
        <v>69.285714285713993</v>
      </c>
      <c r="O242" s="6">
        <v>66</v>
      </c>
      <c r="P242" s="33">
        <v>63</v>
      </c>
    </row>
    <row r="243" spans="3:16" x14ac:dyDescent="0.25">
      <c r="C243" s="108" t="s">
        <v>46</v>
      </c>
      <c r="D243" s="106" t="s">
        <v>21</v>
      </c>
      <c r="E243" s="10" t="s">
        <v>47</v>
      </c>
      <c r="F243" s="11"/>
      <c r="G243" s="14">
        <v>815</v>
      </c>
      <c r="H243" s="28">
        <v>22.331288343558001</v>
      </c>
      <c r="I243" s="5">
        <v>26.380368098160002</v>
      </c>
      <c r="J243" s="5">
        <v>22.208588957054999</v>
      </c>
      <c r="K243" s="5">
        <v>18.527607361963</v>
      </c>
      <c r="L243" s="5">
        <v>7.9754601226990003</v>
      </c>
      <c r="M243" s="5">
        <v>2.576687116564</v>
      </c>
      <c r="N243" s="5">
        <v>70.516564417178003</v>
      </c>
      <c r="O243" s="5">
        <v>70</v>
      </c>
      <c r="P243" s="62" t="s">
        <v>99</v>
      </c>
    </row>
    <row r="244" spans="3:16" ht="25.2" x14ac:dyDescent="0.25">
      <c r="C244" s="112"/>
      <c r="D244" s="107"/>
      <c r="E244" s="9" t="s">
        <v>48</v>
      </c>
      <c r="F244" s="12"/>
      <c r="G244" s="8">
        <v>86</v>
      </c>
      <c r="H244" s="20">
        <v>16.279069767442</v>
      </c>
      <c r="I244" s="2">
        <v>18.604651162791001</v>
      </c>
      <c r="J244" s="2">
        <v>25.581395348836999</v>
      </c>
      <c r="K244" s="2">
        <v>25.581395348836999</v>
      </c>
      <c r="L244" s="2">
        <v>10.465116279069999</v>
      </c>
      <c r="M244" s="2">
        <v>3.488372093023</v>
      </c>
      <c r="N244" s="2">
        <v>72.197674418605004</v>
      </c>
      <c r="O244" s="2">
        <v>72</v>
      </c>
      <c r="P244" s="17">
        <v>76</v>
      </c>
    </row>
    <row r="245" spans="3:16" x14ac:dyDescent="0.25">
      <c r="C245" s="112"/>
      <c r="D245" s="107"/>
      <c r="E245" s="9" t="s">
        <v>49</v>
      </c>
      <c r="F245" s="12"/>
      <c r="G245" s="13">
        <v>46</v>
      </c>
      <c r="H245" s="30">
        <v>45.652173913043001</v>
      </c>
      <c r="I245" s="6">
        <v>15.217391304348</v>
      </c>
      <c r="J245" s="6">
        <v>26.086956521739001</v>
      </c>
      <c r="K245" s="6">
        <v>4.3478260869570002</v>
      </c>
      <c r="L245" s="6">
        <v>4.3478260869570002</v>
      </c>
      <c r="M245" s="6">
        <v>4.3478260869570002</v>
      </c>
      <c r="N245" s="6">
        <v>67.826086956522005</v>
      </c>
      <c r="O245" s="6">
        <v>67.5</v>
      </c>
      <c r="P245" s="37" t="s">
        <v>100</v>
      </c>
    </row>
    <row r="246" spans="3:16" ht="25.2" x14ac:dyDescent="0.25">
      <c r="C246" s="112"/>
      <c r="D246" s="107"/>
      <c r="E246" s="9" t="s">
        <v>50</v>
      </c>
      <c r="F246" s="12"/>
      <c r="G246" s="8">
        <v>95</v>
      </c>
      <c r="H246" s="20">
        <v>26.315789473683999</v>
      </c>
      <c r="I246" s="2">
        <v>18.947368421053</v>
      </c>
      <c r="J246" s="2">
        <v>29.473684210525999</v>
      </c>
      <c r="K246" s="2">
        <v>12.631578947368</v>
      </c>
      <c r="L246" s="2">
        <v>8.4210526315790002</v>
      </c>
      <c r="M246" s="2">
        <v>4.2105263157890001</v>
      </c>
      <c r="N246" s="2">
        <v>70.421052631579002</v>
      </c>
      <c r="O246" s="2">
        <v>70</v>
      </c>
      <c r="P246" s="17">
        <v>71</v>
      </c>
    </row>
    <row r="247" spans="3:16" ht="25.2" x14ac:dyDescent="0.25">
      <c r="C247" s="112"/>
      <c r="D247" s="107"/>
      <c r="E247" s="9" t="s">
        <v>51</v>
      </c>
      <c r="F247" s="12"/>
      <c r="G247" s="13">
        <v>30</v>
      </c>
      <c r="H247" s="30">
        <v>43.333333333333002</v>
      </c>
      <c r="I247" s="6">
        <v>13.333333333333</v>
      </c>
      <c r="J247" s="6">
        <v>36.666666666666998</v>
      </c>
      <c r="K247" s="6">
        <v>6.666666666667</v>
      </c>
      <c r="L247" s="7" t="s">
        <v>66</v>
      </c>
      <c r="M247" s="7" t="s">
        <v>66</v>
      </c>
      <c r="N247" s="6">
        <v>67.166666666666998</v>
      </c>
      <c r="O247" s="6">
        <v>67.5</v>
      </c>
      <c r="P247" s="37" t="s">
        <v>101</v>
      </c>
    </row>
    <row r="248" spans="3:16" x14ac:dyDescent="0.25">
      <c r="C248" s="112"/>
      <c r="D248" s="107"/>
      <c r="E248" s="9" t="s">
        <v>52</v>
      </c>
      <c r="F248" s="12"/>
      <c r="G248" s="13">
        <v>8</v>
      </c>
      <c r="H248" s="30">
        <v>12.5</v>
      </c>
      <c r="I248" s="7" t="s">
        <v>66</v>
      </c>
      <c r="J248" s="6">
        <v>37.5</v>
      </c>
      <c r="K248" s="6">
        <v>25</v>
      </c>
      <c r="L248" s="7" t="s">
        <v>66</v>
      </c>
      <c r="M248" s="6">
        <v>25</v>
      </c>
      <c r="N248" s="6">
        <v>77.125</v>
      </c>
      <c r="O248" s="6">
        <v>74</v>
      </c>
      <c r="P248" s="37" t="s">
        <v>102</v>
      </c>
    </row>
    <row r="249" spans="3:16" x14ac:dyDescent="0.25">
      <c r="C249" s="112"/>
      <c r="D249" s="107"/>
      <c r="E249" s="9" t="s">
        <v>53</v>
      </c>
      <c r="F249" s="12"/>
      <c r="G249" s="13">
        <v>23</v>
      </c>
      <c r="H249" s="30">
        <v>21.739130434783</v>
      </c>
      <c r="I249" s="6">
        <v>26.086956521739001</v>
      </c>
      <c r="J249" s="6">
        <v>17.391304347826001</v>
      </c>
      <c r="K249" s="6">
        <v>17.391304347826001</v>
      </c>
      <c r="L249" s="6">
        <v>8.6956521739130004</v>
      </c>
      <c r="M249" s="6">
        <v>8.6956521739130004</v>
      </c>
      <c r="N249" s="6">
        <v>72.217391304347998</v>
      </c>
      <c r="O249" s="6">
        <v>70</v>
      </c>
      <c r="P249" s="33">
        <v>69</v>
      </c>
    </row>
    <row r="250" spans="3:16" x14ac:dyDescent="0.25">
      <c r="C250" s="112"/>
      <c r="D250" s="107"/>
      <c r="E250" s="9" t="s">
        <v>38</v>
      </c>
      <c r="F250" s="12"/>
      <c r="G250" s="13">
        <v>1</v>
      </c>
      <c r="H250" s="39" t="s">
        <v>66</v>
      </c>
      <c r="I250" s="6">
        <v>100</v>
      </c>
      <c r="J250" s="7" t="s">
        <v>66</v>
      </c>
      <c r="K250" s="7" t="s">
        <v>66</v>
      </c>
      <c r="L250" s="7" t="s">
        <v>66</v>
      </c>
      <c r="M250" s="7" t="s">
        <v>66</v>
      </c>
      <c r="N250" s="6">
        <v>68</v>
      </c>
      <c r="O250" s="6">
        <v>68</v>
      </c>
      <c r="P250" s="33">
        <v>68</v>
      </c>
    </row>
    <row r="251" spans="3:16" x14ac:dyDescent="0.25">
      <c r="C251" s="112"/>
      <c r="D251" s="107"/>
      <c r="E251" s="9" t="s">
        <v>54</v>
      </c>
      <c r="F251" s="12"/>
      <c r="G251" s="8">
        <v>901</v>
      </c>
      <c r="H251" s="20">
        <v>21.753607103219</v>
      </c>
      <c r="I251" s="2">
        <v>25.638179800222002</v>
      </c>
      <c r="J251" s="2">
        <v>22.530521642619</v>
      </c>
      <c r="K251" s="2">
        <v>19.200887902331001</v>
      </c>
      <c r="L251" s="2">
        <v>8.2130965593780001</v>
      </c>
      <c r="M251" s="2">
        <v>2.6637069922309999</v>
      </c>
      <c r="N251" s="2">
        <v>70.677025527192001</v>
      </c>
      <c r="O251" s="2">
        <v>70</v>
      </c>
      <c r="P251" s="17">
        <v>69</v>
      </c>
    </row>
    <row r="252" spans="3:16" x14ac:dyDescent="0.25">
      <c r="C252" s="112"/>
      <c r="D252" s="107"/>
      <c r="E252" s="9" t="s">
        <v>55</v>
      </c>
      <c r="F252" s="12"/>
      <c r="G252" s="8">
        <v>171</v>
      </c>
      <c r="H252" s="20">
        <v>34.502923976608002</v>
      </c>
      <c r="I252" s="2">
        <v>16.959064327484999</v>
      </c>
      <c r="J252" s="2">
        <v>29.824561403509001</v>
      </c>
      <c r="K252" s="2">
        <v>9.3567251461990004</v>
      </c>
      <c r="L252" s="2">
        <v>5.847953216374</v>
      </c>
      <c r="M252" s="2">
        <v>3.508771929825</v>
      </c>
      <c r="N252" s="2">
        <v>69.152046783626005</v>
      </c>
      <c r="O252" s="2">
        <v>69</v>
      </c>
      <c r="P252" s="17">
        <v>62</v>
      </c>
    </row>
    <row r="253" spans="3:16" x14ac:dyDescent="0.25">
      <c r="C253" s="108" t="s">
        <v>56</v>
      </c>
      <c r="D253" s="106" t="s">
        <v>21</v>
      </c>
      <c r="E253" s="10" t="s">
        <v>57</v>
      </c>
      <c r="F253" s="11"/>
      <c r="G253" s="14">
        <v>465</v>
      </c>
      <c r="H253" s="28">
        <v>23.225806451613</v>
      </c>
      <c r="I253" s="5">
        <v>20.215053763440999</v>
      </c>
      <c r="J253" s="5">
        <v>25.376344086022002</v>
      </c>
      <c r="K253" s="5">
        <v>19.139784946237</v>
      </c>
      <c r="L253" s="5">
        <v>7.9569892473120003</v>
      </c>
      <c r="M253" s="5">
        <v>4.0860215053760003</v>
      </c>
      <c r="N253" s="5">
        <v>71.004301075268998</v>
      </c>
      <c r="O253" s="5">
        <v>71</v>
      </c>
      <c r="P253" s="62" t="s">
        <v>103</v>
      </c>
    </row>
    <row r="254" spans="3:16" x14ac:dyDescent="0.25">
      <c r="C254" s="112"/>
      <c r="D254" s="107"/>
      <c r="E254" s="9" t="s">
        <v>58</v>
      </c>
      <c r="F254" s="12"/>
      <c r="G254" s="8">
        <v>396</v>
      </c>
      <c r="H254" s="20">
        <v>26.010101010101</v>
      </c>
      <c r="I254" s="2">
        <v>26.262626262626</v>
      </c>
      <c r="J254" s="2">
        <v>20.202020202020002</v>
      </c>
      <c r="K254" s="2">
        <v>17.929292929292998</v>
      </c>
      <c r="L254" s="2">
        <v>7.5757575757579998</v>
      </c>
      <c r="M254" s="2">
        <v>2.0202020202019999</v>
      </c>
      <c r="N254" s="2">
        <v>70.042929292929003</v>
      </c>
      <c r="O254" s="2">
        <v>69</v>
      </c>
      <c r="P254" s="17">
        <v>63</v>
      </c>
    </row>
    <row r="255" spans="3:16" x14ac:dyDescent="0.25">
      <c r="C255" s="112"/>
      <c r="D255" s="107"/>
      <c r="E255" s="9" t="s">
        <v>59</v>
      </c>
      <c r="F255" s="12"/>
      <c r="G255" s="8">
        <v>90</v>
      </c>
      <c r="H255" s="20">
        <v>18.888888888888999</v>
      </c>
      <c r="I255" s="2">
        <v>33.333333333333002</v>
      </c>
      <c r="J255" s="2">
        <v>24.444444444443999</v>
      </c>
      <c r="K255" s="2">
        <v>13.333333333333</v>
      </c>
      <c r="L255" s="2">
        <v>6.666666666667</v>
      </c>
      <c r="M255" s="2">
        <v>3.333333333333</v>
      </c>
      <c r="N255" s="2">
        <v>70.088888888889002</v>
      </c>
      <c r="O255" s="2">
        <v>69</v>
      </c>
      <c r="P255" s="17">
        <v>66</v>
      </c>
    </row>
    <row r="256" spans="3:16" x14ac:dyDescent="0.25">
      <c r="C256" s="112"/>
      <c r="D256" s="107"/>
      <c r="E256" s="9" t="s">
        <v>60</v>
      </c>
      <c r="F256" s="12"/>
      <c r="G256" s="8">
        <v>153</v>
      </c>
      <c r="H256" s="20">
        <v>21.568627450979999</v>
      </c>
      <c r="I256" s="2">
        <v>25.490196078431001</v>
      </c>
      <c r="J256" s="2">
        <v>26.797385620915001</v>
      </c>
      <c r="K256" s="2">
        <v>15.032679738562001</v>
      </c>
      <c r="L256" s="2">
        <v>8.4967320261440005</v>
      </c>
      <c r="M256" s="2">
        <v>2.6143790849670001</v>
      </c>
      <c r="N256" s="2">
        <v>70.516339869280998</v>
      </c>
      <c r="O256" s="2">
        <v>70</v>
      </c>
      <c r="P256" s="17">
        <v>70</v>
      </c>
    </row>
    <row r="257" spans="2:25" x14ac:dyDescent="0.25">
      <c r="C257" s="108" t="s">
        <v>61</v>
      </c>
      <c r="D257" s="106" t="s">
        <v>21</v>
      </c>
      <c r="E257" s="10" t="s">
        <v>62</v>
      </c>
      <c r="F257" s="11"/>
      <c r="G257" s="14">
        <v>205</v>
      </c>
      <c r="H257" s="28">
        <v>21.951219512194999</v>
      </c>
      <c r="I257" s="5">
        <v>27.317073170732002</v>
      </c>
      <c r="J257" s="5">
        <v>20.975609756097999</v>
      </c>
      <c r="K257" s="5">
        <v>18.536585365853998</v>
      </c>
      <c r="L257" s="5">
        <v>7.3170731707319998</v>
      </c>
      <c r="M257" s="5">
        <v>3.90243902439</v>
      </c>
      <c r="N257" s="5">
        <v>70.595121951219994</v>
      </c>
      <c r="O257" s="5">
        <v>70</v>
      </c>
      <c r="P257" s="29">
        <v>68</v>
      </c>
    </row>
    <row r="258" spans="2:25" x14ac:dyDescent="0.25">
      <c r="C258" s="109"/>
      <c r="D258" s="107"/>
      <c r="E258" s="9" t="s">
        <v>63</v>
      </c>
      <c r="F258" s="12"/>
      <c r="G258" s="8">
        <v>256</v>
      </c>
      <c r="H258" s="20">
        <v>21.875</v>
      </c>
      <c r="I258" s="2">
        <v>23.4375</v>
      </c>
      <c r="J258" s="2">
        <v>28.515625</v>
      </c>
      <c r="K258" s="2">
        <v>16.015625</v>
      </c>
      <c r="L258" s="2">
        <v>8.203125</v>
      </c>
      <c r="M258" s="2">
        <v>1.953125</v>
      </c>
      <c r="N258" s="2">
        <v>70.60546875</v>
      </c>
      <c r="O258" s="2">
        <v>70</v>
      </c>
      <c r="P258" s="17">
        <v>63</v>
      </c>
    </row>
    <row r="259" spans="2:25" x14ac:dyDescent="0.25">
      <c r="C259" s="109"/>
      <c r="D259" s="107"/>
      <c r="E259" s="9" t="s">
        <v>64</v>
      </c>
      <c r="F259" s="12"/>
      <c r="G259" s="8">
        <v>404</v>
      </c>
      <c r="H259" s="20">
        <v>25.247524752475002</v>
      </c>
      <c r="I259" s="2">
        <v>22.772277227722999</v>
      </c>
      <c r="J259" s="2">
        <v>22.772277227722999</v>
      </c>
      <c r="K259" s="2">
        <v>20.297029702970001</v>
      </c>
      <c r="L259" s="2">
        <v>6.4356435643559999</v>
      </c>
      <c r="M259" s="2">
        <v>2.4752475247520001</v>
      </c>
      <c r="N259" s="2">
        <v>70.284653465347006</v>
      </c>
      <c r="O259" s="2">
        <v>70</v>
      </c>
      <c r="P259" s="38" t="s">
        <v>104</v>
      </c>
    </row>
    <row r="260" spans="2:25" x14ac:dyDescent="0.25">
      <c r="C260" s="113"/>
      <c r="D260" s="110"/>
      <c r="E260" s="56" t="s">
        <v>65</v>
      </c>
      <c r="F260" s="48"/>
      <c r="G260" s="61">
        <v>239</v>
      </c>
      <c r="H260" s="69">
        <v>24.267782426777998</v>
      </c>
      <c r="I260" s="36">
        <v>24.686192468619002</v>
      </c>
      <c r="J260" s="36">
        <v>22.175732217573</v>
      </c>
      <c r="K260" s="36">
        <v>14.225941422594</v>
      </c>
      <c r="L260" s="36">
        <v>10.041841004184</v>
      </c>
      <c r="M260" s="36">
        <v>4.6025104602509996</v>
      </c>
      <c r="N260" s="36">
        <v>70.748953974895002</v>
      </c>
      <c r="O260" s="36">
        <v>70</v>
      </c>
      <c r="P260" s="68">
        <v>62</v>
      </c>
    </row>
    <row r="262" spans="2:25" x14ac:dyDescent="0.25">
      <c r="B262" s="54" t="str">
        <f xml:space="preserve"> HYPERLINK("#'目次'!B10", "[4]")</f>
        <v>[4]</v>
      </c>
      <c r="C262" s="42" t="s">
        <v>107</v>
      </c>
    </row>
    <row r="265" spans="2:25" x14ac:dyDescent="0.25">
      <c r="C265" s="42" t="s">
        <v>14</v>
      </c>
    </row>
    <row r="266" spans="2:25" ht="25.2" x14ac:dyDescent="0.25">
      <c r="C266" s="102"/>
      <c r="D266" s="103"/>
      <c r="E266" s="103"/>
      <c r="F266" s="103"/>
      <c r="G266" s="53" t="s">
        <v>15</v>
      </c>
      <c r="H266" s="50" t="s">
        <v>108</v>
      </c>
      <c r="I266" s="21" t="s">
        <v>109</v>
      </c>
      <c r="J266" s="21" t="s">
        <v>110</v>
      </c>
      <c r="K266" s="21" t="s">
        <v>111</v>
      </c>
      <c r="L266" s="21" t="s">
        <v>112</v>
      </c>
      <c r="M266" s="21" t="s">
        <v>113</v>
      </c>
      <c r="N266" s="21" t="s">
        <v>114</v>
      </c>
      <c r="O266" s="21" t="s">
        <v>115</v>
      </c>
      <c r="P266" s="21" t="s">
        <v>116</v>
      </c>
      <c r="Q266" s="21" t="s">
        <v>117</v>
      </c>
      <c r="R266" s="21" t="s">
        <v>118</v>
      </c>
      <c r="S266" s="21" t="s">
        <v>119</v>
      </c>
      <c r="T266" s="21" t="s">
        <v>120</v>
      </c>
      <c r="U266" s="21" t="s">
        <v>121</v>
      </c>
      <c r="V266" s="21" t="s">
        <v>122</v>
      </c>
      <c r="W266" s="21" t="s">
        <v>123</v>
      </c>
      <c r="X266" s="21" t="s">
        <v>124</v>
      </c>
      <c r="Y266" s="57" t="s">
        <v>125</v>
      </c>
    </row>
    <row r="267" spans="2:25" x14ac:dyDescent="0.25">
      <c r="C267" s="104"/>
      <c r="D267" s="105"/>
      <c r="E267" s="105"/>
      <c r="F267" s="105"/>
      <c r="G267" s="47"/>
      <c r="H267" s="60"/>
      <c r="I267" s="22"/>
      <c r="J267" s="22"/>
      <c r="K267" s="22"/>
      <c r="L267" s="22"/>
      <c r="M267" s="22"/>
      <c r="N267" s="22"/>
      <c r="O267" s="22"/>
      <c r="P267" s="22"/>
      <c r="Q267" s="22"/>
      <c r="R267" s="22"/>
      <c r="S267" s="22"/>
      <c r="T267" s="22"/>
      <c r="U267" s="22"/>
      <c r="V267" s="22"/>
      <c r="W267" s="22"/>
      <c r="X267" s="22"/>
      <c r="Y267" s="55"/>
    </row>
    <row r="268" spans="2:25" x14ac:dyDescent="0.25">
      <c r="C268" s="52"/>
      <c r="D268" s="49"/>
      <c r="E268" s="46" t="s">
        <v>15</v>
      </c>
      <c r="F268" s="51"/>
      <c r="G268" s="59">
        <v>1104</v>
      </c>
      <c r="H268" s="32">
        <v>10.869565217390999</v>
      </c>
      <c r="I268" s="32">
        <v>14.402173913043001</v>
      </c>
      <c r="J268" s="32">
        <v>10.235507246377001</v>
      </c>
      <c r="K268" s="32">
        <v>8.5144927536229993</v>
      </c>
      <c r="L268" s="32">
        <v>3.713768115942</v>
      </c>
      <c r="M268" s="32">
        <v>1.449275362319</v>
      </c>
      <c r="N268" s="32">
        <v>12.771739130435</v>
      </c>
      <c r="O268" s="32">
        <v>9.7826086956519998</v>
      </c>
      <c r="P268" s="32">
        <v>13.405797101449</v>
      </c>
      <c r="Q268" s="32">
        <v>9.1485507246379996</v>
      </c>
      <c r="R268" s="32">
        <v>4.0760869565220004</v>
      </c>
      <c r="S268" s="32">
        <v>1.630434782609</v>
      </c>
      <c r="T268" s="76" t="s">
        <v>66</v>
      </c>
      <c r="U268" s="76" t="s">
        <v>66</v>
      </c>
      <c r="V268" s="76" t="s">
        <v>66</v>
      </c>
      <c r="W268" s="76" t="s">
        <v>66</v>
      </c>
      <c r="X268" s="76" t="s">
        <v>66</v>
      </c>
      <c r="Y268" s="84" t="s">
        <v>66</v>
      </c>
    </row>
    <row r="269" spans="2:25" x14ac:dyDescent="0.25">
      <c r="C269" s="111" t="s">
        <v>20</v>
      </c>
      <c r="D269" s="106" t="s">
        <v>21</v>
      </c>
      <c r="E269" s="10" t="s">
        <v>22</v>
      </c>
      <c r="F269" s="11"/>
      <c r="G269" s="14">
        <v>543</v>
      </c>
      <c r="H269" s="28">
        <v>22.099447513811999</v>
      </c>
      <c r="I269" s="5">
        <v>29.281767955801001</v>
      </c>
      <c r="J269" s="5">
        <v>20.810313075505999</v>
      </c>
      <c r="K269" s="5">
        <v>17.311233885819998</v>
      </c>
      <c r="L269" s="5">
        <v>7.5506445672189999</v>
      </c>
      <c r="M269" s="5">
        <v>2.9465930018419999</v>
      </c>
      <c r="N269" s="34" t="s">
        <v>66</v>
      </c>
      <c r="O269" s="34" t="s">
        <v>66</v>
      </c>
      <c r="P269" s="34" t="s">
        <v>66</v>
      </c>
      <c r="Q269" s="34" t="s">
        <v>66</v>
      </c>
      <c r="R269" s="34" t="s">
        <v>66</v>
      </c>
      <c r="S269" s="34" t="s">
        <v>66</v>
      </c>
      <c r="T269" s="34" t="s">
        <v>66</v>
      </c>
      <c r="U269" s="34" t="s">
        <v>66</v>
      </c>
      <c r="V269" s="34" t="s">
        <v>66</v>
      </c>
      <c r="W269" s="34" t="s">
        <v>66</v>
      </c>
      <c r="X269" s="34" t="s">
        <v>66</v>
      </c>
      <c r="Y269" s="62" t="s">
        <v>66</v>
      </c>
    </row>
    <row r="270" spans="2:25" x14ac:dyDescent="0.25">
      <c r="C270" s="112"/>
      <c r="D270" s="107"/>
      <c r="E270" s="9" t="s">
        <v>23</v>
      </c>
      <c r="F270" s="12"/>
      <c r="G270" s="8">
        <v>561</v>
      </c>
      <c r="H270" s="43" t="s">
        <v>66</v>
      </c>
      <c r="I270" s="15" t="s">
        <v>66</v>
      </c>
      <c r="J270" s="15" t="s">
        <v>66</v>
      </c>
      <c r="K270" s="15" t="s">
        <v>66</v>
      </c>
      <c r="L270" s="15" t="s">
        <v>66</v>
      </c>
      <c r="M270" s="15" t="s">
        <v>66</v>
      </c>
      <c r="N270" s="2">
        <v>25.133689839572</v>
      </c>
      <c r="O270" s="2">
        <v>19.251336898396001</v>
      </c>
      <c r="P270" s="2">
        <v>26.381461675579001</v>
      </c>
      <c r="Q270" s="2">
        <v>18.003565062389001</v>
      </c>
      <c r="R270" s="2">
        <v>8.0213903743320003</v>
      </c>
      <c r="S270" s="2">
        <v>3.208556149733</v>
      </c>
      <c r="T270" s="15" t="s">
        <v>66</v>
      </c>
      <c r="U270" s="15" t="s">
        <v>66</v>
      </c>
      <c r="V270" s="15" t="s">
        <v>66</v>
      </c>
      <c r="W270" s="15" t="s">
        <v>66</v>
      </c>
      <c r="X270" s="15" t="s">
        <v>66</v>
      </c>
      <c r="Y270" s="38" t="s">
        <v>66</v>
      </c>
    </row>
    <row r="271" spans="2:25" x14ac:dyDescent="0.25">
      <c r="C271" s="108" t="s">
        <v>24</v>
      </c>
      <c r="D271" s="108" t="s">
        <v>25</v>
      </c>
      <c r="E271" s="10" t="s">
        <v>26</v>
      </c>
      <c r="F271" s="11"/>
      <c r="G271" s="14">
        <v>261</v>
      </c>
      <c r="H271" s="28">
        <v>45.977011494252999</v>
      </c>
      <c r="I271" s="34" t="s">
        <v>66</v>
      </c>
      <c r="J271" s="34" t="s">
        <v>66</v>
      </c>
      <c r="K271" s="34" t="s">
        <v>66</v>
      </c>
      <c r="L271" s="34" t="s">
        <v>66</v>
      </c>
      <c r="M271" s="34" t="s">
        <v>66</v>
      </c>
      <c r="N271" s="5">
        <v>54.022988505747001</v>
      </c>
      <c r="O271" s="34" t="s">
        <v>66</v>
      </c>
      <c r="P271" s="34" t="s">
        <v>66</v>
      </c>
      <c r="Q271" s="34" t="s">
        <v>66</v>
      </c>
      <c r="R271" s="34" t="s">
        <v>66</v>
      </c>
      <c r="S271" s="34" t="s">
        <v>66</v>
      </c>
      <c r="T271" s="34" t="s">
        <v>66</v>
      </c>
      <c r="U271" s="34" t="s">
        <v>66</v>
      </c>
      <c r="V271" s="34" t="s">
        <v>66</v>
      </c>
      <c r="W271" s="34" t="s">
        <v>66</v>
      </c>
      <c r="X271" s="34" t="s">
        <v>66</v>
      </c>
      <c r="Y271" s="62" t="s">
        <v>66</v>
      </c>
    </row>
    <row r="272" spans="2:25" x14ac:dyDescent="0.25">
      <c r="C272" s="112"/>
      <c r="D272" s="109"/>
      <c r="E272" s="9" t="s">
        <v>27</v>
      </c>
      <c r="F272" s="12"/>
      <c r="G272" s="8">
        <v>267</v>
      </c>
      <c r="H272" s="43" t="s">
        <v>66</v>
      </c>
      <c r="I272" s="2">
        <v>59.550561797752998</v>
      </c>
      <c r="J272" s="15" t="s">
        <v>66</v>
      </c>
      <c r="K272" s="15" t="s">
        <v>66</v>
      </c>
      <c r="L272" s="15" t="s">
        <v>66</v>
      </c>
      <c r="M272" s="15" t="s">
        <v>66</v>
      </c>
      <c r="N272" s="15" t="s">
        <v>66</v>
      </c>
      <c r="O272" s="2">
        <v>40.449438202247002</v>
      </c>
      <c r="P272" s="15" t="s">
        <v>66</v>
      </c>
      <c r="Q272" s="15" t="s">
        <v>66</v>
      </c>
      <c r="R272" s="15" t="s">
        <v>66</v>
      </c>
      <c r="S272" s="15" t="s">
        <v>66</v>
      </c>
      <c r="T272" s="15" t="s">
        <v>66</v>
      </c>
      <c r="U272" s="15" t="s">
        <v>66</v>
      </c>
      <c r="V272" s="15" t="s">
        <v>66</v>
      </c>
      <c r="W272" s="15" t="s">
        <v>66</v>
      </c>
      <c r="X272" s="15" t="s">
        <v>66</v>
      </c>
      <c r="Y272" s="38" t="s">
        <v>66</v>
      </c>
    </row>
    <row r="273" spans="3:25" x14ac:dyDescent="0.25">
      <c r="C273" s="112"/>
      <c r="D273" s="109"/>
      <c r="E273" s="9" t="s">
        <v>28</v>
      </c>
      <c r="F273" s="12"/>
      <c r="G273" s="8">
        <v>261</v>
      </c>
      <c r="H273" s="43" t="s">
        <v>66</v>
      </c>
      <c r="I273" s="15" t="s">
        <v>66</v>
      </c>
      <c r="J273" s="2">
        <v>43.295019157087999</v>
      </c>
      <c r="K273" s="15" t="s">
        <v>66</v>
      </c>
      <c r="L273" s="15" t="s">
        <v>66</v>
      </c>
      <c r="M273" s="15" t="s">
        <v>66</v>
      </c>
      <c r="N273" s="15" t="s">
        <v>66</v>
      </c>
      <c r="O273" s="15" t="s">
        <v>66</v>
      </c>
      <c r="P273" s="2">
        <v>56.704980842912001</v>
      </c>
      <c r="Q273" s="15" t="s">
        <v>66</v>
      </c>
      <c r="R273" s="15" t="s">
        <v>66</v>
      </c>
      <c r="S273" s="15" t="s">
        <v>66</v>
      </c>
      <c r="T273" s="15" t="s">
        <v>66</v>
      </c>
      <c r="U273" s="15" t="s">
        <v>66</v>
      </c>
      <c r="V273" s="15" t="s">
        <v>66</v>
      </c>
      <c r="W273" s="15" t="s">
        <v>66</v>
      </c>
      <c r="X273" s="15" t="s">
        <v>66</v>
      </c>
      <c r="Y273" s="38" t="s">
        <v>66</v>
      </c>
    </row>
    <row r="274" spans="3:25" x14ac:dyDescent="0.25">
      <c r="C274" s="112"/>
      <c r="D274" s="109"/>
      <c r="E274" s="9" t="s">
        <v>29</v>
      </c>
      <c r="F274" s="12"/>
      <c r="G274" s="8">
        <v>195</v>
      </c>
      <c r="H274" s="43" t="s">
        <v>66</v>
      </c>
      <c r="I274" s="15" t="s">
        <v>66</v>
      </c>
      <c r="J274" s="15" t="s">
        <v>66</v>
      </c>
      <c r="K274" s="2">
        <v>48.205128205127998</v>
      </c>
      <c r="L274" s="15" t="s">
        <v>66</v>
      </c>
      <c r="M274" s="15" t="s">
        <v>66</v>
      </c>
      <c r="N274" s="15" t="s">
        <v>66</v>
      </c>
      <c r="O274" s="15" t="s">
        <v>66</v>
      </c>
      <c r="P274" s="15" t="s">
        <v>66</v>
      </c>
      <c r="Q274" s="2">
        <v>51.794871794872002</v>
      </c>
      <c r="R274" s="15" t="s">
        <v>66</v>
      </c>
      <c r="S274" s="15" t="s">
        <v>66</v>
      </c>
      <c r="T274" s="15" t="s">
        <v>66</v>
      </c>
      <c r="U274" s="15" t="s">
        <v>66</v>
      </c>
      <c r="V274" s="15" t="s">
        <v>66</v>
      </c>
      <c r="W274" s="15" t="s">
        <v>66</v>
      </c>
      <c r="X274" s="15" t="s">
        <v>66</v>
      </c>
      <c r="Y274" s="38" t="s">
        <v>66</v>
      </c>
    </row>
    <row r="275" spans="3:25" x14ac:dyDescent="0.25">
      <c r="C275" s="112"/>
      <c r="D275" s="109"/>
      <c r="E275" s="9" t="s">
        <v>30</v>
      </c>
      <c r="F275" s="12"/>
      <c r="G275" s="8">
        <v>120</v>
      </c>
      <c r="H275" s="43" t="s">
        <v>66</v>
      </c>
      <c r="I275" s="15" t="s">
        <v>66</v>
      </c>
      <c r="J275" s="15" t="s">
        <v>66</v>
      </c>
      <c r="K275" s="15" t="s">
        <v>66</v>
      </c>
      <c r="L275" s="2">
        <v>34.166666666666998</v>
      </c>
      <c r="M275" s="2">
        <v>13.333333333333</v>
      </c>
      <c r="N275" s="15" t="s">
        <v>66</v>
      </c>
      <c r="O275" s="15" t="s">
        <v>66</v>
      </c>
      <c r="P275" s="15" t="s">
        <v>66</v>
      </c>
      <c r="Q275" s="15" t="s">
        <v>66</v>
      </c>
      <c r="R275" s="2">
        <v>37.5</v>
      </c>
      <c r="S275" s="2">
        <v>15</v>
      </c>
      <c r="T275" s="15" t="s">
        <v>66</v>
      </c>
      <c r="U275" s="15" t="s">
        <v>66</v>
      </c>
      <c r="V275" s="15" t="s">
        <v>66</v>
      </c>
      <c r="W275" s="15" t="s">
        <v>66</v>
      </c>
      <c r="X275" s="15" t="s">
        <v>66</v>
      </c>
      <c r="Y275" s="38" t="s">
        <v>66</v>
      </c>
    </row>
    <row r="276" spans="3:25" x14ac:dyDescent="0.25">
      <c r="C276" s="112"/>
      <c r="D276" s="109"/>
      <c r="E276" s="9" t="s">
        <v>31</v>
      </c>
      <c r="F276" s="12"/>
      <c r="G276" s="8">
        <v>843</v>
      </c>
      <c r="H276" s="43" t="s">
        <v>66</v>
      </c>
      <c r="I276" s="2">
        <v>18.861209964413</v>
      </c>
      <c r="J276" s="2">
        <v>13.404507710558001</v>
      </c>
      <c r="K276" s="2">
        <v>11.150652431791</v>
      </c>
      <c r="L276" s="2">
        <v>4.8635824436539998</v>
      </c>
      <c r="M276" s="2">
        <v>1.897983392645</v>
      </c>
      <c r="N276" s="15" t="s">
        <v>66</v>
      </c>
      <c r="O276" s="2">
        <v>12.811387900355999</v>
      </c>
      <c r="P276" s="2">
        <v>17.556346381969</v>
      </c>
      <c r="Q276" s="2">
        <v>11.981020166074</v>
      </c>
      <c r="R276" s="2">
        <v>5.338078291815</v>
      </c>
      <c r="S276" s="2">
        <v>2.1352313167260002</v>
      </c>
      <c r="T276" s="15" t="s">
        <v>66</v>
      </c>
      <c r="U276" s="15" t="s">
        <v>66</v>
      </c>
      <c r="V276" s="15" t="s">
        <v>66</v>
      </c>
      <c r="W276" s="15" t="s">
        <v>66</v>
      </c>
      <c r="X276" s="15" t="s">
        <v>66</v>
      </c>
      <c r="Y276" s="38" t="s">
        <v>66</v>
      </c>
    </row>
    <row r="277" spans="3:25" x14ac:dyDescent="0.25">
      <c r="C277" s="112"/>
      <c r="D277" s="109"/>
      <c r="E277" s="9" t="s">
        <v>32</v>
      </c>
      <c r="F277" s="12"/>
      <c r="G277" s="8">
        <v>315</v>
      </c>
      <c r="H277" s="43" t="s">
        <v>66</v>
      </c>
      <c r="I277" s="15" t="s">
        <v>66</v>
      </c>
      <c r="J277" s="15" t="s">
        <v>66</v>
      </c>
      <c r="K277" s="2">
        <v>29.841269841270002</v>
      </c>
      <c r="L277" s="2">
        <v>13.015873015873</v>
      </c>
      <c r="M277" s="2">
        <v>5.079365079365</v>
      </c>
      <c r="N277" s="15" t="s">
        <v>66</v>
      </c>
      <c r="O277" s="15" t="s">
        <v>66</v>
      </c>
      <c r="P277" s="15" t="s">
        <v>66</v>
      </c>
      <c r="Q277" s="2">
        <v>32.063492063491999</v>
      </c>
      <c r="R277" s="2">
        <v>14.285714285714</v>
      </c>
      <c r="S277" s="2">
        <v>5.7142857142860004</v>
      </c>
      <c r="T277" s="15" t="s">
        <v>66</v>
      </c>
      <c r="U277" s="15" t="s">
        <v>66</v>
      </c>
      <c r="V277" s="15" t="s">
        <v>66</v>
      </c>
      <c r="W277" s="15" t="s">
        <v>66</v>
      </c>
      <c r="X277" s="15" t="s">
        <v>66</v>
      </c>
      <c r="Y277" s="38" t="s">
        <v>66</v>
      </c>
    </row>
    <row r="278" spans="3:25" x14ac:dyDescent="0.25">
      <c r="C278" s="112"/>
      <c r="D278" s="108" t="s">
        <v>22</v>
      </c>
      <c r="E278" s="10" t="s">
        <v>26</v>
      </c>
      <c r="F278" s="11"/>
      <c r="G278" s="14">
        <v>120</v>
      </c>
      <c r="H278" s="28">
        <v>100</v>
      </c>
      <c r="I278" s="34" t="s">
        <v>66</v>
      </c>
      <c r="J278" s="34" t="s">
        <v>66</v>
      </c>
      <c r="K278" s="34" t="s">
        <v>66</v>
      </c>
      <c r="L278" s="34" t="s">
        <v>66</v>
      </c>
      <c r="M278" s="34" t="s">
        <v>66</v>
      </c>
      <c r="N278" s="34" t="s">
        <v>66</v>
      </c>
      <c r="O278" s="34" t="s">
        <v>66</v>
      </c>
      <c r="P278" s="34" t="s">
        <v>66</v>
      </c>
      <c r="Q278" s="34" t="s">
        <v>66</v>
      </c>
      <c r="R278" s="34" t="s">
        <v>66</v>
      </c>
      <c r="S278" s="34" t="s">
        <v>66</v>
      </c>
      <c r="T278" s="34" t="s">
        <v>66</v>
      </c>
      <c r="U278" s="34" t="s">
        <v>66</v>
      </c>
      <c r="V278" s="34" t="s">
        <v>66</v>
      </c>
      <c r="W278" s="34" t="s">
        <v>66</v>
      </c>
      <c r="X278" s="34" t="s">
        <v>66</v>
      </c>
      <c r="Y278" s="62" t="s">
        <v>66</v>
      </c>
    </row>
    <row r="279" spans="3:25" x14ac:dyDescent="0.25">
      <c r="C279" s="112"/>
      <c r="D279" s="109"/>
      <c r="E279" s="9" t="s">
        <v>27</v>
      </c>
      <c r="F279" s="12"/>
      <c r="G279" s="8">
        <v>159</v>
      </c>
      <c r="H279" s="43" t="s">
        <v>66</v>
      </c>
      <c r="I279" s="2">
        <v>100</v>
      </c>
      <c r="J279" s="15" t="s">
        <v>66</v>
      </c>
      <c r="K279" s="15" t="s">
        <v>66</v>
      </c>
      <c r="L279" s="15" t="s">
        <v>66</v>
      </c>
      <c r="M279" s="15" t="s">
        <v>66</v>
      </c>
      <c r="N279" s="15" t="s">
        <v>66</v>
      </c>
      <c r="O279" s="15" t="s">
        <v>66</v>
      </c>
      <c r="P279" s="15" t="s">
        <v>66</v>
      </c>
      <c r="Q279" s="15" t="s">
        <v>66</v>
      </c>
      <c r="R279" s="15" t="s">
        <v>66</v>
      </c>
      <c r="S279" s="15" t="s">
        <v>66</v>
      </c>
      <c r="T279" s="15" t="s">
        <v>66</v>
      </c>
      <c r="U279" s="15" t="s">
        <v>66</v>
      </c>
      <c r="V279" s="15" t="s">
        <v>66</v>
      </c>
      <c r="W279" s="15" t="s">
        <v>66</v>
      </c>
      <c r="X279" s="15" t="s">
        <v>66</v>
      </c>
      <c r="Y279" s="38" t="s">
        <v>66</v>
      </c>
    </row>
    <row r="280" spans="3:25" x14ac:dyDescent="0.25">
      <c r="C280" s="112"/>
      <c r="D280" s="109"/>
      <c r="E280" s="9" t="s">
        <v>28</v>
      </c>
      <c r="F280" s="12"/>
      <c r="G280" s="8">
        <v>113</v>
      </c>
      <c r="H280" s="43" t="s">
        <v>66</v>
      </c>
      <c r="I280" s="15" t="s">
        <v>66</v>
      </c>
      <c r="J280" s="2">
        <v>100</v>
      </c>
      <c r="K280" s="15" t="s">
        <v>66</v>
      </c>
      <c r="L280" s="15" t="s">
        <v>66</v>
      </c>
      <c r="M280" s="15" t="s">
        <v>66</v>
      </c>
      <c r="N280" s="15" t="s">
        <v>66</v>
      </c>
      <c r="O280" s="15" t="s">
        <v>66</v>
      </c>
      <c r="P280" s="15" t="s">
        <v>66</v>
      </c>
      <c r="Q280" s="15" t="s">
        <v>66</v>
      </c>
      <c r="R280" s="15" t="s">
        <v>66</v>
      </c>
      <c r="S280" s="15" t="s">
        <v>66</v>
      </c>
      <c r="T280" s="15" t="s">
        <v>66</v>
      </c>
      <c r="U280" s="15" t="s">
        <v>66</v>
      </c>
      <c r="V280" s="15" t="s">
        <v>66</v>
      </c>
      <c r="W280" s="15" t="s">
        <v>66</v>
      </c>
      <c r="X280" s="15" t="s">
        <v>66</v>
      </c>
      <c r="Y280" s="38" t="s">
        <v>66</v>
      </c>
    </row>
    <row r="281" spans="3:25" x14ac:dyDescent="0.25">
      <c r="C281" s="112"/>
      <c r="D281" s="109"/>
      <c r="E281" s="9" t="s">
        <v>29</v>
      </c>
      <c r="F281" s="12"/>
      <c r="G281" s="8">
        <v>94</v>
      </c>
      <c r="H281" s="43" t="s">
        <v>66</v>
      </c>
      <c r="I281" s="15" t="s">
        <v>66</v>
      </c>
      <c r="J281" s="15" t="s">
        <v>66</v>
      </c>
      <c r="K281" s="2">
        <v>100</v>
      </c>
      <c r="L281" s="15" t="s">
        <v>66</v>
      </c>
      <c r="M281" s="15" t="s">
        <v>66</v>
      </c>
      <c r="N281" s="15" t="s">
        <v>66</v>
      </c>
      <c r="O281" s="15" t="s">
        <v>66</v>
      </c>
      <c r="P281" s="15" t="s">
        <v>66</v>
      </c>
      <c r="Q281" s="15" t="s">
        <v>66</v>
      </c>
      <c r="R281" s="15" t="s">
        <v>66</v>
      </c>
      <c r="S281" s="15" t="s">
        <v>66</v>
      </c>
      <c r="T281" s="15" t="s">
        <v>66</v>
      </c>
      <c r="U281" s="15" t="s">
        <v>66</v>
      </c>
      <c r="V281" s="15" t="s">
        <v>66</v>
      </c>
      <c r="W281" s="15" t="s">
        <v>66</v>
      </c>
      <c r="X281" s="15" t="s">
        <v>66</v>
      </c>
      <c r="Y281" s="38" t="s">
        <v>66</v>
      </c>
    </row>
    <row r="282" spans="3:25" x14ac:dyDescent="0.25">
      <c r="C282" s="112"/>
      <c r="D282" s="109"/>
      <c r="E282" s="9" t="s">
        <v>30</v>
      </c>
      <c r="F282" s="12"/>
      <c r="G282" s="8">
        <v>57</v>
      </c>
      <c r="H282" s="43" t="s">
        <v>66</v>
      </c>
      <c r="I282" s="15" t="s">
        <v>66</v>
      </c>
      <c r="J282" s="15" t="s">
        <v>66</v>
      </c>
      <c r="K282" s="15" t="s">
        <v>66</v>
      </c>
      <c r="L282" s="2">
        <v>71.929824561404004</v>
      </c>
      <c r="M282" s="2">
        <v>28.070175438595999</v>
      </c>
      <c r="N282" s="15" t="s">
        <v>66</v>
      </c>
      <c r="O282" s="15" t="s">
        <v>66</v>
      </c>
      <c r="P282" s="15" t="s">
        <v>66</v>
      </c>
      <c r="Q282" s="15" t="s">
        <v>66</v>
      </c>
      <c r="R282" s="15" t="s">
        <v>66</v>
      </c>
      <c r="S282" s="15" t="s">
        <v>66</v>
      </c>
      <c r="T282" s="15" t="s">
        <v>66</v>
      </c>
      <c r="U282" s="15" t="s">
        <v>66</v>
      </c>
      <c r="V282" s="15" t="s">
        <v>66</v>
      </c>
      <c r="W282" s="15" t="s">
        <v>66</v>
      </c>
      <c r="X282" s="15" t="s">
        <v>66</v>
      </c>
      <c r="Y282" s="38" t="s">
        <v>66</v>
      </c>
    </row>
    <row r="283" spans="3:25" x14ac:dyDescent="0.25">
      <c r="C283" s="112"/>
      <c r="D283" s="109"/>
      <c r="E283" s="9" t="s">
        <v>31</v>
      </c>
      <c r="F283" s="12"/>
      <c r="G283" s="8">
        <v>423</v>
      </c>
      <c r="H283" s="43" t="s">
        <v>66</v>
      </c>
      <c r="I283" s="2">
        <v>37.58865248227</v>
      </c>
      <c r="J283" s="2">
        <v>26.713947990544</v>
      </c>
      <c r="K283" s="2">
        <v>22.222222222222001</v>
      </c>
      <c r="L283" s="2">
        <v>9.6926713947989995</v>
      </c>
      <c r="M283" s="2">
        <v>3.7825059101649998</v>
      </c>
      <c r="N283" s="15" t="s">
        <v>66</v>
      </c>
      <c r="O283" s="15" t="s">
        <v>66</v>
      </c>
      <c r="P283" s="15" t="s">
        <v>66</v>
      </c>
      <c r="Q283" s="15" t="s">
        <v>66</v>
      </c>
      <c r="R283" s="15" t="s">
        <v>66</v>
      </c>
      <c r="S283" s="15" t="s">
        <v>66</v>
      </c>
      <c r="T283" s="15" t="s">
        <v>66</v>
      </c>
      <c r="U283" s="15" t="s">
        <v>66</v>
      </c>
      <c r="V283" s="15" t="s">
        <v>66</v>
      </c>
      <c r="W283" s="15" t="s">
        <v>66</v>
      </c>
      <c r="X283" s="15" t="s">
        <v>66</v>
      </c>
      <c r="Y283" s="38" t="s">
        <v>66</v>
      </c>
    </row>
    <row r="284" spans="3:25" x14ac:dyDescent="0.25">
      <c r="C284" s="112"/>
      <c r="D284" s="109"/>
      <c r="E284" s="9" t="s">
        <v>32</v>
      </c>
      <c r="F284" s="12"/>
      <c r="G284" s="8">
        <v>151</v>
      </c>
      <c r="H284" s="43" t="s">
        <v>66</v>
      </c>
      <c r="I284" s="15" t="s">
        <v>66</v>
      </c>
      <c r="J284" s="15" t="s">
        <v>66</v>
      </c>
      <c r="K284" s="2">
        <v>62.251655629139002</v>
      </c>
      <c r="L284" s="2">
        <v>27.152317880795</v>
      </c>
      <c r="M284" s="2">
        <v>10.596026490066</v>
      </c>
      <c r="N284" s="15" t="s">
        <v>66</v>
      </c>
      <c r="O284" s="15" t="s">
        <v>66</v>
      </c>
      <c r="P284" s="15" t="s">
        <v>66</v>
      </c>
      <c r="Q284" s="15" t="s">
        <v>66</v>
      </c>
      <c r="R284" s="15" t="s">
        <v>66</v>
      </c>
      <c r="S284" s="15" t="s">
        <v>66</v>
      </c>
      <c r="T284" s="15" t="s">
        <v>66</v>
      </c>
      <c r="U284" s="15" t="s">
        <v>66</v>
      </c>
      <c r="V284" s="15" t="s">
        <v>66</v>
      </c>
      <c r="W284" s="15" t="s">
        <v>66</v>
      </c>
      <c r="X284" s="15" t="s">
        <v>66</v>
      </c>
      <c r="Y284" s="38" t="s">
        <v>66</v>
      </c>
    </row>
    <row r="285" spans="3:25" x14ac:dyDescent="0.25">
      <c r="C285" s="112"/>
      <c r="D285" s="108" t="s">
        <v>23</v>
      </c>
      <c r="E285" s="10" t="s">
        <v>26</v>
      </c>
      <c r="F285" s="11"/>
      <c r="G285" s="14">
        <v>141</v>
      </c>
      <c r="H285" s="71" t="s">
        <v>66</v>
      </c>
      <c r="I285" s="34" t="s">
        <v>66</v>
      </c>
      <c r="J285" s="34" t="s">
        <v>66</v>
      </c>
      <c r="K285" s="34" t="s">
        <v>66</v>
      </c>
      <c r="L285" s="34" t="s">
        <v>66</v>
      </c>
      <c r="M285" s="34" t="s">
        <v>66</v>
      </c>
      <c r="N285" s="5">
        <v>100</v>
      </c>
      <c r="O285" s="34" t="s">
        <v>66</v>
      </c>
      <c r="P285" s="34" t="s">
        <v>66</v>
      </c>
      <c r="Q285" s="34" t="s">
        <v>66</v>
      </c>
      <c r="R285" s="34" t="s">
        <v>66</v>
      </c>
      <c r="S285" s="34" t="s">
        <v>66</v>
      </c>
      <c r="T285" s="34" t="s">
        <v>66</v>
      </c>
      <c r="U285" s="34" t="s">
        <v>66</v>
      </c>
      <c r="V285" s="34" t="s">
        <v>66</v>
      </c>
      <c r="W285" s="34" t="s">
        <v>66</v>
      </c>
      <c r="X285" s="34" t="s">
        <v>66</v>
      </c>
      <c r="Y285" s="62" t="s">
        <v>66</v>
      </c>
    </row>
    <row r="286" spans="3:25" x14ac:dyDescent="0.25">
      <c r="C286" s="112"/>
      <c r="D286" s="109"/>
      <c r="E286" s="9" t="s">
        <v>27</v>
      </c>
      <c r="F286" s="12"/>
      <c r="G286" s="8">
        <v>108</v>
      </c>
      <c r="H286" s="43" t="s">
        <v>66</v>
      </c>
      <c r="I286" s="15" t="s">
        <v>66</v>
      </c>
      <c r="J286" s="15" t="s">
        <v>66</v>
      </c>
      <c r="K286" s="15" t="s">
        <v>66</v>
      </c>
      <c r="L286" s="15" t="s">
        <v>66</v>
      </c>
      <c r="M286" s="15" t="s">
        <v>66</v>
      </c>
      <c r="N286" s="15" t="s">
        <v>66</v>
      </c>
      <c r="O286" s="2">
        <v>100</v>
      </c>
      <c r="P286" s="15" t="s">
        <v>66</v>
      </c>
      <c r="Q286" s="15" t="s">
        <v>66</v>
      </c>
      <c r="R286" s="15" t="s">
        <v>66</v>
      </c>
      <c r="S286" s="15" t="s">
        <v>66</v>
      </c>
      <c r="T286" s="15" t="s">
        <v>66</v>
      </c>
      <c r="U286" s="15" t="s">
        <v>66</v>
      </c>
      <c r="V286" s="15" t="s">
        <v>66</v>
      </c>
      <c r="W286" s="15" t="s">
        <v>66</v>
      </c>
      <c r="X286" s="15" t="s">
        <v>66</v>
      </c>
      <c r="Y286" s="38" t="s">
        <v>66</v>
      </c>
    </row>
    <row r="287" spans="3:25" x14ac:dyDescent="0.25">
      <c r="C287" s="112"/>
      <c r="D287" s="109"/>
      <c r="E287" s="9" t="s">
        <v>28</v>
      </c>
      <c r="F287" s="12"/>
      <c r="G287" s="8">
        <v>148</v>
      </c>
      <c r="H287" s="43" t="s">
        <v>66</v>
      </c>
      <c r="I287" s="15" t="s">
        <v>66</v>
      </c>
      <c r="J287" s="15" t="s">
        <v>66</v>
      </c>
      <c r="K287" s="15" t="s">
        <v>66</v>
      </c>
      <c r="L287" s="15" t="s">
        <v>66</v>
      </c>
      <c r="M287" s="15" t="s">
        <v>66</v>
      </c>
      <c r="N287" s="15" t="s">
        <v>66</v>
      </c>
      <c r="O287" s="15" t="s">
        <v>66</v>
      </c>
      <c r="P287" s="2">
        <v>100</v>
      </c>
      <c r="Q287" s="15" t="s">
        <v>66</v>
      </c>
      <c r="R287" s="15" t="s">
        <v>66</v>
      </c>
      <c r="S287" s="15" t="s">
        <v>66</v>
      </c>
      <c r="T287" s="15" t="s">
        <v>66</v>
      </c>
      <c r="U287" s="15" t="s">
        <v>66</v>
      </c>
      <c r="V287" s="15" t="s">
        <v>66</v>
      </c>
      <c r="W287" s="15" t="s">
        <v>66</v>
      </c>
      <c r="X287" s="15" t="s">
        <v>66</v>
      </c>
      <c r="Y287" s="38" t="s">
        <v>66</v>
      </c>
    </row>
    <row r="288" spans="3:25" x14ac:dyDescent="0.25">
      <c r="C288" s="112"/>
      <c r="D288" s="109"/>
      <c r="E288" s="9" t="s">
        <v>29</v>
      </c>
      <c r="F288" s="12"/>
      <c r="G288" s="8">
        <v>101</v>
      </c>
      <c r="H288" s="43" t="s">
        <v>66</v>
      </c>
      <c r="I288" s="15" t="s">
        <v>66</v>
      </c>
      <c r="J288" s="15" t="s">
        <v>66</v>
      </c>
      <c r="K288" s="15" t="s">
        <v>66</v>
      </c>
      <c r="L288" s="15" t="s">
        <v>66</v>
      </c>
      <c r="M288" s="15" t="s">
        <v>66</v>
      </c>
      <c r="N288" s="15" t="s">
        <v>66</v>
      </c>
      <c r="O288" s="15" t="s">
        <v>66</v>
      </c>
      <c r="P288" s="15" t="s">
        <v>66</v>
      </c>
      <c r="Q288" s="2">
        <v>100</v>
      </c>
      <c r="R288" s="15" t="s">
        <v>66</v>
      </c>
      <c r="S288" s="15" t="s">
        <v>66</v>
      </c>
      <c r="T288" s="15" t="s">
        <v>66</v>
      </c>
      <c r="U288" s="15" t="s">
        <v>66</v>
      </c>
      <c r="V288" s="15" t="s">
        <v>66</v>
      </c>
      <c r="W288" s="15" t="s">
        <v>66</v>
      </c>
      <c r="X288" s="15" t="s">
        <v>66</v>
      </c>
      <c r="Y288" s="38" t="s">
        <v>66</v>
      </c>
    </row>
    <row r="289" spans="3:25" x14ac:dyDescent="0.25">
      <c r="C289" s="112"/>
      <c r="D289" s="109"/>
      <c r="E289" s="9" t="s">
        <v>30</v>
      </c>
      <c r="F289" s="12"/>
      <c r="G289" s="8">
        <v>63</v>
      </c>
      <c r="H289" s="43" t="s">
        <v>66</v>
      </c>
      <c r="I289" s="15" t="s">
        <v>66</v>
      </c>
      <c r="J289" s="15" t="s">
        <v>66</v>
      </c>
      <c r="K289" s="15" t="s">
        <v>66</v>
      </c>
      <c r="L289" s="15" t="s">
        <v>66</v>
      </c>
      <c r="M289" s="15" t="s">
        <v>66</v>
      </c>
      <c r="N289" s="15" t="s">
        <v>66</v>
      </c>
      <c r="O289" s="15" t="s">
        <v>66</v>
      </c>
      <c r="P289" s="15" t="s">
        <v>66</v>
      </c>
      <c r="Q289" s="15" t="s">
        <v>66</v>
      </c>
      <c r="R289" s="2">
        <v>71.428571428571004</v>
      </c>
      <c r="S289" s="2">
        <v>28.571428571428999</v>
      </c>
      <c r="T289" s="15" t="s">
        <v>66</v>
      </c>
      <c r="U289" s="15" t="s">
        <v>66</v>
      </c>
      <c r="V289" s="15" t="s">
        <v>66</v>
      </c>
      <c r="W289" s="15" t="s">
        <v>66</v>
      </c>
      <c r="X289" s="15" t="s">
        <v>66</v>
      </c>
      <c r="Y289" s="38" t="s">
        <v>66</v>
      </c>
    </row>
    <row r="290" spans="3:25" x14ac:dyDescent="0.25">
      <c r="C290" s="112"/>
      <c r="D290" s="109"/>
      <c r="E290" s="9" t="s">
        <v>31</v>
      </c>
      <c r="F290" s="12"/>
      <c r="G290" s="8">
        <v>420</v>
      </c>
      <c r="H290" s="43" t="s">
        <v>66</v>
      </c>
      <c r="I290" s="15" t="s">
        <v>66</v>
      </c>
      <c r="J290" s="15" t="s">
        <v>66</v>
      </c>
      <c r="K290" s="15" t="s">
        <v>66</v>
      </c>
      <c r="L290" s="15" t="s">
        <v>66</v>
      </c>
      <c r="M290" s="15" t="s">
        <v>66</v>
      </c>
      <c r="N290" s="15" t="s">
        <v>66</v>
      </c>
      <c r="O290" s="2">
        <v>25.714285714286</v>
      </c>
      <c r="P290" s="2">
        <v>35.238095238094999</v>
      </c>
      <c r="Q290" s="2">
        <v>24.047619047619001</v>
      </c>
      <c r="R290" s="2">
        <v>10.714285714286</v>
      </c>
      <c r="S290" s="2">
        <v>4.2857142857139996</v>
      </c>
      <c r="T290" s="15" t="s">
        <v>66</v>
      </c>
      <c r="U290" s="15" t="s">
        <v>66</v>
      </c>
      <c r="V290" s="15" t="s">
        <v>66</v>
      </c>
      <c r="W290" s="15" t="s">
        <v>66</v>
      </c>
      <c r="X290" s="15" t="s">
        <v>66</v>
      </c>
      <c r="Y290" s="38" t="s">
        <v>66</v>
      </c>
    </row>
    <row r="291" spans="3:25" x14ac:dyDescent="0.25">
      <c r="C291" s="112"/>
      <c r="D291" s="109"/>
      <c r="E291" s="9" t="s">
        <v>32</v>
      </c>
      <c r="F291" s="12"/>
      <c r="G291" s="8">
        <v>164</v>
      </c>
      <c r="H291" s="43" t="s">
        <v>66</v>
      </c>
      <c r="I291" s="15" t="s">
        <v>66</v>
      </c>
      <c r="J291" s="15" t="s">
        <v>66</v>
      </c>
      <c r="K291" s="15" t="s">
        <v>66</v>
      </c>
      <c r="L291" s="15" t="s">
        <v>66</v>
      </c>
      <c r="M291" s="15" t="s">
        <v>66</v>
      </c>
      <c r="N291" s="15" t="s">
        <v>66</v>
      </c>
      <c r="O291" s="15" t="s">
        <v>66</v>
      </c>
      <c r="P291" s="15" t="s">
        <v>66</v>
      </c>
      <c r="Q291" s="2">
        <v>61.585365853658999</v>
      </c>
      <c r="R291" s="2">
        <v>27.439024390244001</v>
      </c>
      <c r="S291" s="2">
        <v>10.975609756098001</v>
      </c>
      <c r="T291" s="15" t="s">
        <v>66</v>
      </c>
      <c r="U291" s="15" t="s">
        <v>66</v>
      </c>
      <c r="V291" s="15" t="s">
        <v>66</v>
      </c>
      <c r="W291" s="15" t="s">
        <v>66</v>
      </c>
      <c r="X291" s="15" t="s">
        <v>66</v>
      </c>
      <c r="Y291" s="38" t="s">
        <v>66</v>
      </c>
    </row>
    <row r="292" spans="3:25" ht="25.2" x14ac:dyDescent="0.25">
      <c r="C292" s="108" t="s">
        <v>33</v>
      </c>
      <c r="D292" s="108" t="s">
        <v>25</v>
      </c>
      <c r="E292" s="10" t="s">
        <v>34</v>
      </c>
      <c r="F292" s="11"/>
      <c r="G292" s="14">
        <v>93</v>
      </c>
      <c r="H292" s="28">
        <v>17.204301075269001</v>
      </c>
      <c r="I292" s="5">
        <v>16.129032258064999</v>
      </c>
      <c r="J292" s="5">
        <v>11.827956989246999</v>
      </c>
      <c r="K292" s="5">
        <v>3.2258064516129998</v>
      </c>
      <c r="L292" s="5">
        <v>3.2258064516129998</v>
      </c>
      <c r="M292" s="34" t="s">
        <v>66</v>
      </c>
      <c r="N292" s="5">
        <v>25.806451612903</v>
      </c>
      <c r="O292" s="5">
        <v>6.4516129032259997</v>
      </c>
      <c r="P292" s="5">
        <v>8.6021505376339995</v>
      </c>
      <c r="Q292" s="5">
        <v>5.3763440860219998</v>
      </c>
      <c r="R292" s="5">
        <v>2.1505376344089999</v>
      </c>
      <c r="S292" s="34" t="s">
        <v>66</v>
      </c>
      <c r="T292" s="34" t="s">
        <v>66</v>
      </c>
      <c r="U292" s="34" t="s">
        <v>66</v>
      </c>
      <c r="V292" s="34" t="s">
        <v>66</v>
      </c>
      <c r="W292" s="34" t="s">
        <v>66</v>
      </c>
      <c r="X292" s="34" t="s">
        <v>66</v>
      </c>
      <c r="Y292" s="62" t="s">
        <v>66</v>
      </c>
    </row>
    <row r="293" spans="3:25" ht="25.2" x14ac:dyDescent="0.25">
      <c r="C293" s="112"/>
      <c r="D293" s="109"/>
      <c r="E293" s="9" t="s">
        <v>35</v>
      </c>
      <c r="F293" s="12"/>
      <c r="G293" s="8">
        <v>623</v>
      </c>
      <c r="H293" s="20">
        <v>12.680577849117</v>
      </c>
      <c r="I293" s="2">
        <v>17.174959871589</v>
      </c>
      <c r="J293" s="2">
        <v>12.680577849117</v>
      </c>
      <c r="K293" s="2">
        <v>10.272873194222001</v>
      </c>
      <c r="L293" s="2">
        <v>4.3338683788120003</v>
      </c>
      <c r="M293" s="2">
        <v>1.4446227929369999</v>
      </c>
      <c r="N293" s="2">
        <v>10.272873194222001</v>
      </c>
      <c r="O293" s="2">
        <v>9.7913322632419995</v>
      </c>
      <c r="P293" s="2">
        <v>12.199036918138001</v>
      </c>
      <c r="Q293" s="2">
        <v>6.0995184590690004</v>
      </c>
      <c r="R293" s="2">
        <v>2.4077046548959999</v>
      </c>
      <c r="S293" s="2">
        <v>0.64205457463899995</v>
      </c>
      <c r="T293" s="15" t="s">
        <v>66</v>
      </c>
      <c r="U293" s="15" t="s">
        <v>66</v>
      </c>
      <c r="V293" s="15" t="s">
        <v>66</v>
      </c>
      <c r="W293" s="15" t="s">
        <v>66</v>
      </c>
      <c r="X293" s="15" t="s">
        <v>66</v>
      </c>
      <c r="Y293" s="38" t="s">
        <v>66</v>
      </c>
    </row>
    <row r="294" spans="3:25" ht="25.2" x14ac:dyDescent="0.25">
      <c r="C294" s="112"/>
      <c r="D294" s="109"/>
      <c r="E294" s="9" t="s">
        <v>36</v>
      </c>
      <c r="F294" s="12"/>
      <c r="G294" s="8">
        <v>207</v>
      </c>
      <c r="H294" s="20">
        <v>11.594202898551</v>
      </c>
      <c r="I294" s="2">
        <v>11.111111111111001</v>
      </c>
      <c r="J294" s="2">
        <v>7.729468599034</v>
      </c>
      <c r="K294" s="2">
        <v>6.2801932367150002</v>
      </c>
      <c r="L294" s="2">
        <v>1.449275362319</v>
      </c>
      <c r="M294" s="2">
        <v>0.48309178743999998</v>
      </c>
      <c r="N294" s="2">
        <v>15.942028985506999</v>
      </c>
      <c r="O294" s="2">
        <v>12.077294685989999</v>
      </c>
      <c r="P294" s="2">
        <v>15.458937198068</v>
      </c>
      <c r="Q294" s="2">
        <v>14.009661835749</v>
      </c>
      <c r="R294" s="2">
        <v>2.4154589371980002</v>
      </c>
      <c r="S294" s="2">
        <v>1.449275362319</v>
      </c>
      <c r="T294" s="15" t="s">
        <v>66</v>
      </c>
      <c r="U294" s="15" t="s">
        <v>66</v>
      </c>
      <c r="V294" s="15" t="s">
        <v>66</v>
      </c>
      <c r="W294" s="15" t="s">
        <v>66</v>
      </c>
      <c r="X294" s="15" t="s">
        <v>66</v>
      </c>
      <c r="Y294" s="38" t="s">
        <v>66</v>
      </c>
    </row>
    <row r="295" spans="3:25" ht="25.2" x14ac:dyDescent="0.25">
      <c r="C295" s="112"/>
      <c r="D295" s="109"/>
      <c r="E295" s="9" t="s">
        <v>37</v>
      </c>
      <c r="F295" s="12"/>
      <c r="G295" s="8">
        <v>178</v>
      </c>
      <c r="H295" s="20">
        <v>0.56179775280900002</v>
      </c>
      <c r="I295" s="2">
        <v>7.3033707865170001</v>
      </c>
      <c r="J295" s="2">
        <v>3.9325842696629998</v>
      </c>
      <c r="K295" s="2">
        <v>7.8651685393259996</v>
      </c>
      <c r="L295" s="2">
        <v>4.4943820224720001</v>
      </c>
      <c r="M295" s="2">
        <v>3.3707865168539999</v>
      </c>
      <c r="N295" s="2">
        <v>10.112359550561999</v>
      </c>
      <c r="O295" s="2">
        <v>8.9887640449440003</v>
      </c>
      <c r="P295" s="2">
        <v>17.977528089888001</v>
      </c>
      <c r="Q295" s="2">
        <v>16.292134831460999</v>
      </c>
      <c r="R295" s="2">
        <v>12.921348314607</v>
      </c>
      <c r="S295" s="2">
        <v>6.1797752808990003</v>
      </c>
      <c r="T295" s="15" t="s">
        <v>66</v>
      </c>
      <c r="U295" s="15" t="s">
        <v>66</v>
      </c>
      <c r="V295" s="15" t="s">
        <v>66</v>
      </c>
      <c r="W295" s="15" t="s">
        <v>66</v>
      </c>
      <c r="X295" s="15" t="s">
        <v>66</v>
      </c>
      <c r="Y295" s="38" t="s">
        <v>66</v>
      </c>
    </row>
    <row r="296" spans="3:25" x14ac:dyDescent="0.25">
      <c r="C296" s="112"/>
      <c r="D296" s="109"/>
      <c r="E296" s="9" t="s">
        <v>38</v>
      </c>
      <c r="F296" s="12"/>
      <c r="G296" s="13">
        <v>3</v>
      </c>
      <c r="H296" s="39" t="s">
        <v>66</v>
      </c>
      <c r="I296" s="6">
        <v>33.333333333333002</v>
      </c>
      <c r="J296" s="7" t="s">
        <v>66</v>
      </c>
      <c r="K296" s="7" t="s">
        <v>66</v>
      </c>
      <c r="L296" s="7" t="s">
        <v>66</v>
      </c>
      <c r="M296" s="7" t="s">
        <v>66</v>
      </c>
      <c r="N296" s="6">
        <v>66.666666666666998</v>
      </c>
      <c r="O296" s="7" t="s">
        <v>66</v>
      </c>
      <c r="P296" s="7" t="s">
        <v>66</v>
      </c>
      <c r="Q296" s="7" t="s">
        <v>66</v>
      </c>
      <c r="R296" s="7" t="s">
        <v>66</v>
      </c>
      <c r="S296" s="7" t="s">
        <v>66</v>
      </c>
      <c r="T296" s="7" t="s">
        <v>66</v>
      </c>
      <c r="U296" s="7" t="s">
        <v>66</v>
      </c>
      <c r="V296" s="7" t="s">
        <v>66</v>
      </c>
      <c r="W296" s="7" t="s">
        <v>66</v>
      </c>
      <c r="X296" s="7" t="s">
        <v>66</v>
      </c>
      <c r="Y296" s="37" t="s">
        <v>66</v>
      </c>
    </row>
    <row r="297" spans="3:25" ht="25.2" x14ac:dyDescent="0.25">
      <c r="C297" s="112"/>
      <c r="D297" s="108" t="s">
        <v>22</v>
      </c>
      <c r="E297" s="10" t="s">
        <v>34</v>
      </c>
      <c r="F297" s="11"/>
      <c r="G297" s="40">
        <v>48</v>
      </c>
      <c r="H297" s="58">
        <v>33.333333333333002</v>
      </c>
      <c r="I297" s="23">
        <v>31.25</v>
      </c>
      <c r="J297" s="23">
        <v>22.916666666666998</v>
      </c>
      <c r="K297" s="23">
        <v>6.25</v>
      </c>
      <c r="L297" s="23">
        <v>6.25</v>
      </c>
      <c r="M297" s="41" t="s">
        <v>66</v>
      </c>
      <c r="N297" s="41" t="s">
        <v>66</v>
      </c>
      <c r="O297" s="41" t="s">
        <v>66</v>
      </c>
      <c r="P297" s="41" t="s">
        <v>66</v>
      </c>
      <c r="Q297" s="41" t="s">
        <v>66</v>
      </c>
      <c r="R297" s="41" t="s">
        <v>66</v>
      </c>
      <c r="S297" s="41" t="s">
        <v>66</v>
      </c>
      <c r="T297" s="41" t="s">
        <v>66</v>
      </c>
      <c r="U297" s="41" t="s">
        <v>66</v>
      </c>
      <c r="V297" s="41" t="s">
        <v>66</v>
      </c>
      <c r="W297" s="41" t="s">
        <v>66</v>
      </c>
      <c r="X297" s="41" t="s">
        <v>66</v>
      </c>
      <c r="Y297" s="70" t="s">
        <v>66</v>
      </c>
    </row>
    <row r="298" spans="3:25" ht="25.2" x14ac:dyDescent="0.25">
      <c r="C298" s="112"/>
      <c r="D298" s="109"/>
      <c r="E298" s="9" t="s">
        <v>35</v>
      </c>
      <c r="F298" s="12"/>
      <c r="G298" s="8">
        <v>365</v>
      </c>
      <c r="H298" s="20">
        <v>21.643835616438</v>
      </c>
      <c r="I298" s="2">
        <v>29.315068493150999</v>
      </c>
      <c r="J298" s="2">
        <v>21.643835616438</v>
      </c>
      <c r="K298" s="2">
        <v>17.534246575341999</v>
      </c>
      <c r="L298" s="2">
        <v>7.397260273973</v>
      </c>
      <c r="M298" s="2">
        <v>2.4657534246580002</v>
      </c>
      <c r="N298" s="15" t="s">
        <v>66</v>
      </c>
      <c r="O298" s="15" t="s">
        <v>66</v>
      </c>
      <c r="P298" s="15" t="s">
        <v>66</v>
      </c>
      <c r="Q298" s="15" t="s">
        <v>66</v>
      </c>
      <c r="R298" s="15" t="s">
        <v>66</v>
      </c>
      <c r="S298" s="15" t="s">
        <v>66</v>
      </c>
      <c r="T298" s="15" t="s">
        <v>66</v>
      </c>
      <c r="U298" s="15" t="s">
        <v>66</v>
      </c>
      <c r="V298" s="15" t="s">
        <v>66</v>
      </c>
      <c r="W298" s="15" t="s">
        <v>66</v>
      </c>
      <c r="X298" s="15" t="s">
        <v>66</v>
      </c>
      <c r="Y298" s="38" t="s">
        <v>66</v>
      </c>
    </row>
    <row r="299" spans="3:25" ht="25.2" x14ac:dyDescent="0.25">
      <c r="C299" s="112"/>
      <c r="D299" s="109"/>
      <c r="E299" s="9" t="s">
        <v>36</v>
      </c>
      <c r="F299" s="12"/>
      <c r="G299" s="8">
        <v>80</v>
      </c>
      <c r="H299" s="20">
        <v>30</v>
      </c>
      <c r="I299" s="2">
        <v>28.75</v>
      </c>
      <c r="J299" s="2">
        <v>20</v>
      </c>
      <c r="K299" s="2">
        <v>16.25</v>
      </c>
      <c r="L299" s="2">
        <v>3.75</v>
      </c>
      <c r="M299" s="2">
        <v>1.25</v>
      </c>
      <c r="N299" s="15" t="s">
        <v>66</v>
      </c>
      <c r="O299" s="15" t="s">
        <v>66</v>
      </c>
      <c r="P299" s="15" t="s">
        <v>66</v>
      </c>
      <c r="Q299" s="15" t="s">
        <v>66</v>
      </c>
      <c r="R299" s="15" t="s">
        <v>66</v>
      </c>
      <c r="S299" s="15" t="s">
        <v>66</v>
      </c>
      <c r="T299" s="15" t="s">
        <v>66</v>
      </c>
      <c r="U299" s="15" t="s">
        <v>66</v>
      </c>
      <c r="V299" s="15" t="s">
        <v>66</v>
      </c>
      <c r="W299" s="15" t="s">
        <v>66</v>
      </c>
      <c r="X299" s="15" t="s">
        <v>66</v>
      </c>
      <c r="Y299" s="38" t="s">
        <v>66</v>
      </c>
    </row>
    <row r="300" spans="3:25" ht="25.2" x14ac:dyDescent="0.25">
      <c r="C300" s="112"/>
      <c r="D300" s="109"/>
      <c r="E300" s="9" t="s">
        <v>37</v>
      </c>
      <c r="F300" s="12"/>
      <c r="G300" s="13">
        <v>49</v>
      </c>
      <c r="H300" s="30">
        <v>2.040816326531</v>
      </c>
      <c r="I300" s="6">
        <v>26.530612244897998</v>
      </c>
      <c r="J300" s="6">
        <v>14.285714285714</v>
      </c>
      <c r="K300" s="6">
        <v>28.571428571428999</v>
      </c>
      <c r="L300" s="6">
        <v>16.326530612245001</v>
      </c>
      <c r="M300" s="6">
        <v>12.244897959184</v>
      </c>
      <c r="N300" s="7" t="s">
        <v>66</v>
      </c>
      <c r="O300" s="7" t="s">
        <v>66</v>
      </c>
      <c r="P300" s="7" t="s">
        <v>66</v>
      </c>
      <c r="Q300" s="7" t="s">
        <v>66</v>
      </c>
      <c r="R300" s="7" t="s">
        <v>66</v>
      </c>
      <c r="S300" s="7" t="s">
        <v>66</v>
      </c>
      <c r="T300" s="7" t="s">
        <v>66</v>
      </c>
      <c r="U300" s="7" t="s">
        <v>66</v>
      </c>
      <c r="V300" s="7" t="s">
        <v>66</v>
      </c>
      <c r="W300" s="7" t="s">
        <v>66</v>
      </c>
      <c r="X300" s="7" t="s">
        <v>66</v>
      </c>
      <c r="Y300" s="37" t="s">
        <v>66</v>
      </c>
    </row>
    <row r="301" spans="3:25" x14ac:dyDescent="0.25">
      <c r="C301" s="112"/>
      <c r="D301" s="109"/>
      <c r="E301" s="9" t="s">
        <v>38</v>
      </c>
      <c r="F301" s="12"/>
      <c r="G301" s="13">
        <v>1</v>
      </c>
      <c r="H301" s="39" t="s">
        <v>66</v>
      </c>
      <c r="I301" s="6">
        <v>100</v>
      </c>
      <c r="J301" s="7" t="s">
        <v>66</v>
      </c>
      <c r="K301" s="7" t="s">
        <v>66</v>
      </c>
      <c r="L301" s="7" t="s">
        <v>66</v>
      </c>
      <c r="M301" s="7" t="s">
        <v>66</v>
      </c>
      <c r="N301" s="7" t="s">
        <v>66</v>
      </c>
      <c r="O301" s="7" t="s">
        <v>66</v>
      </c>
      <c r="P301" s="7" t="s">
        <v>66</v>
      </c>
      <c r="Q301" s="7" t="s">
        <v>66</v>
      </c>
      <c r="R301" s="7" t="s">
        <v>66</v>
      </c>
      <c r="S301" s="7" t="s">
        <v>66</v>
      </c>
      <c r="T301" s="7" t="s">
        <v>66</v>
      </c>
      <c r="U301" s="7" t="s">
        <v>66</v>
      </c>
      <c r="V301" s="7" t="s">
        <v>66</v>
      </c>
      <c r="W301" s="7" t="s">
        <v>66</v>
      </c>
      <c r="X301" s="7" t="s">
        <v>66</v>
      </c>
      <c r="Y301" s="37" t="s">
        <v>66</v>
      </c>
    </row>
    <row r="302" spans="3:25" ht="25.2" x14ac:dyDescent="0.25">
      <c r="C302" s="112"/>
      <c r="D302" s="108" t="s">
        <v>23</v>
      </c>
      <c r="E302" s="10" t="s">
        <v>34</v>
      </c>
      <c r="F302" s="11"/>
      <c r="G302" s="40">
        <v>45</v>
      </c>
      <c r="H302" s="74" t="s">
        <v>66</v>
      </c>
      <c r="I302" s="41" t="s">
        <v>66</v>
      </c>
      <c r="J302" s="41" t="s">
        <v>66</v>
      </c>
      <c r="K302" s="41" t="s">
        <v>66</v>
      </c>
      <c r="L302" s="41" t="s">
        <v>66</v>
      </c>
      <c r="M302" s="41" t="s">
        <v>66</v>
      </c>
      <c r="N302" s="23">
        <v>53.333333333333002</v>
      </c>
      <c r="O302" s="23">
        <v>13.333333333333</v>
      </c>
      <c r="P302" s="23">
        <v>17.777777777777999</v>
      </c>
      <c r="Q302" s="23">
        <v>11.111111111111001</v>
      </c>
      <c r="R302" s="23">
        <v>4.4444444444439997</v>
      </c>
      <c r="S302" s="41" t="s">
        <v>66</v>
      </c>
      <c r="T302" s="41" t="s">
        <v>66</v>
      </c>
      <c r="U302" s="41" t="s">
        <v>66</v>
      </c>
      <c r="V302" s="41" t="s">
        <v>66</v>
      </c>
      <c r="W302" s="41" t="s">
        <v>66</v>
      </c>
      <c r="X302" s="41" t="s">
        <v>66</v>
      </c>
      <c r="Y302" s="70" t="s">
        <v>66</v>
      </c>
    </row>
    <row r="303" spans="3:25" ht="25.2" x14ac:dyDescent="0.25">
      <c r="C303" s="112"/>
      <c r="D303" s="109"/>
      <c r="E303" s="9" t="s">
        <v>35</v>
      </c>
      <c r="F303" s="12"/>
      <c r="G303" s="8">
        <v>258</v>
      </c>
      <c r="H303" s="43" t="s">
        <v>66</v>
      </c>
      <c r="I303" s="15" t="s">
        <v>66</v>
      </c>
      <c r="J303" s="15" t="s">
        <v>66</v>
      </c>
      <c r="K303" s="15" t="s">
        <v>66</v>
      </c>
      <c r="L303" s="15" t="s">
        <v>66</v>
      </c>
      <c r="M303" s="15" t="s">
        <v>66</v>
      </c>
      <c r="N303" s="2">
        <v>24.806201550388</v>
      </c>
      <c r="O303" s="2">
        <v>23.643410852713</v>
      </c>
      <c r="P303" s="2">
        <v>29.457364341085</v>
      </c>
      <c r="Q303" s="2">
        <v>14.728682170542999</v>
      </c>
      <c r="R303" s="2">
        <v>5.8139534883720003</v>
      </c>
      <c r="S303" s="2">
        <v>1.550387596899</v>
      </c>
      <c r="T303" s="15" t="s">
        <v>66</v>
      </c>
      <c r="U303" s="15" t="s">
        <v>66</v>
      </c>
      <c r="V303" s="15" t="s">
        <v>66</v>
      </c>
      <c r="W303" s="15" t="s">
        <v>66</v>
      </c>
      <c r="X303" s="15" t="s">
        <v>66</v>
      </c>
      <c r="Y303" s="38" t="s">
        <v>66</v>
      </c>
    </row>
    <row r="304" spans="3:25" ht="25.2" x14ac:dyDescent="0.25">
      <c r="C304" s="112"/>
      <c r="D304" s="109"/>
      <c r="E304" s="9" t="s">
        <v>36</v>
      </c>
      <c r="F304" s="12"/>
      <c r="G304" s="8">
        <v>127</v>
      </c>
      <c r="H304" s="43" t="s">
        <v>66</v>
      </c>
      <c r="I304" s="15" t="s">
        <v>66</v>
      </c>
      <c r="J304" s="15" t="s">
        <v>66</v>
      </c>
      <c r="K304" s="15" t="s">
        <v>66</v>
      </c>
      <c r="L304" s="15" t="s">
        <v>66</v>
      </c>
      <c r="M304" s="15" t="s">
        <v>66</v>
      </c>
      <c r="N304" s="2">
        <v>25.984251968504001</v>
      </c>
      <c r="O304" s="2">
        <v>19.685039370079</v>
      </c>
      <c r="P304" s="2">
        <v>25.196850393700998</v>
      </c>
      <c r="Q304" s="2">
        <v>22.834645669291</v>
      </c>
      <c r="R304" s="2">
        <v>3.9370078740159999</v>
      </c>
      <c r="S304" s="2">
        <v>2.3622047244090001</v>
      </c>
      <c r="T304" s="15" t="s">
        <v>66</v>
      </c>
      <c r="U304" s="15" t="s">
        <v>66</v>
      </c>
      <c r="V304" s="15" t="s">
        <v>66</v>
      </c>
      <c r="W304" s="15" t="s">
        <v>66</v>
      </c>
      <c r="X304" s="15" t="s">
        <v>66</v>
      </c>
      <c r="Y304" s="38" t="s">
        <v>66</v>
      </c>
    </row>
    <row r="305" spans="3:25" ht="25.2" x14ac:dyDescent="0.25">
      <c r="C305" s="112"/>
      <c r="D305" s="109"/>
      <c r="E305" s="9" t="s">
        <v>37</v>
      </c>
      <c r="F305" s="12"/>
      <c r="G305" s="8">
        <v>129</v>
      </c>
      <c r="H305" s="43" t="s">
        <v>66</v>
      </c>
      <c r="I305" s="15" t="s">
        <v>66</v>
      </c>
      <c r="J305" s="15" t="s">
        <v>66</v>
      </c>
      <c r="K305" s="15" t="s">
        <v>66</v>
      </c>
      <c r="L305" s="15" t="s">
        <v>66</v>
      </c>
      <c r="M305" s="15" t="s">
        <v>66</v>
      </c>
      <c r="N305" s="2">
        <v>13.953488372093</v>
      </c>
      <c r="O305" s="2">
        <v>12.403100775194</v>
      </c>
      <c r="P305" s="2">
        <v>24.806201550388</v>
      </c>
      <c r="Q305" s="2">
        <v>22.480620155038999</v>
      </c>
      <c r="R305" s="2">
        <v>17.829457364341</v>
      </c>
      <c r="S305" s="2">
        <v>8.5271317829460003</v>
      </c>
      <c r="T305" s="15" t="s">
        <v>66</v>
      </c>
      <c r="U305" s="15" t="s">
        <v>66</v>
      </c>
      <c r="V305" s="15" t="s">
        <v>66</v>
      </c>
      <c r="W305" s="15" t="s">
        <v>66</v>
      </c>
      <c r="X305" s="15" t="s">
        <v>66</v>
      </c>
      <c r="Y305" s="38" t="s">
        <v>66</v>
      </c>
    </row>
    <row r="306" spans="3:25" x14ac:dyDescent="0.25">
      <c r="C306" s="112"/>
      <c r="D306" s="109"/>
      <c r="E306" s="9" t="s">
        <v>38</v>
      </c>
      <c r="F306" s="12"/>
      <c r="G306" s="13">
        <v>2</v>
      </c>
      <c r="H306" s="39" t="s">
        <v>66</v>
      </c>
      <c r="I306" s="7" t="s">
        <v>66</v>
      </c>
      <c r="J306" s="7" t="s">
        <v>66</v>
      </c>
      <c r="K306" s="7" t="s">
        <v>66</v>
      </c>
      <c r="L306" s="7" t="s">
        <v>66</v>
      </c>
      <c r="M306" s="7" t="s">
        <v>66</v>
      </c>
      <c r="N306" s="6">
        <v>100</v>
      </c>
      <c r="O306" s="7" t="s">
        <v>66</v>
      </c>
      <c r="P306" s="7" t="s">
        <v>66</v>
      </c>
      <c r="Q306" s="7" t="s">
        <v>66</v>
      </c>
      <c r="R306" s="7" t="s">
        <v>66</v>
      </c>
      <c r="S306" s="7" t="s">
        <v>66</v>
      </c>
      <c r="T306" s="7" t="s">
        <v>66</v>
      </c>
      <c r="U306" s="7" t="s">
        <v>66</v>
      </c>
      <c r="V306" s="7" t="s">
        <v>66</v>
      </c>
      <c r="W306" s="7" t="s">
        <v>66</v>
      </c>
      <c r="X306" s="7" t="s">
        <v>66</v>
      </c>
      <c r="Y306" s="37" t="s">
        <v>66</v>
      </c>
    </row>
    <row r="307" spans="3:25" ht="25.2" x14ac:dyDescent="0.25">
      <c r="C307" s="108" t="s">
        <v>39</v>
      </c>
      <c r="D307" s="108" t="s">
        <v>25</v>
      </c>
      <c r="E307" s="10" t="s">
        <v>40</v>
      </c>
      <c r="F307" s="11"/>
      <c r="G307" s="14">
        <v>320</v>
      </c>
      <c r="H307" s="28">
        <v>7.1875</v>
      </c>
      <c r="I307" s="5">
        <v>10.3125</v>
      </c>
      <c r="J307" s="5">
        <v>7.8125</v>
      </c>
      <c r="K307" s="5">
        <v>7.1875</v>
      </c>
      <c r="L307" s="5">
        <v>3.125</v>
      </c>
      <c r="M307" s="5">
        <v>1.25</v>
      </c>
      <c r="N307" s="5">
        <v>13.4375</v>
      </c>
      <c r="O307" s="5">
        <v>9.375</v>
      </c>
      <c r="P307" s="5">
        <v>16.875</v>
      </c>
      <c r="Q307" s="5">
        <v>14.6875</v>
      </c>
      <c r="R307" s="5">
        <v>5.3125</v>
      </c>
      <c r="S307" s="5">
        <v>3.4375</v>
      </c>
      <c r="T307" s="34" t="s">
        <v>66</v>
      </c>
      <c r="U307" s="34" t="s">
        <v>66</v>
      </c>
      <c r="V307" s="34" t="s">
        <v>66</v>
      </c>
      <c r="W307" s="34" t="s">
        <v>66</v>
      </c>
      <c r="X307" s="34" t="s">
        <v>66</v>
      </c>
      <c r="Y307" s="62" t="s">
        <v>66</v>
      </c>
    </row>
    <row r="308" spans="3:25" ht="25.2" x14ac:dyDescent="0.25">
      <c r="C308" s="112"/>
      <c r="D308" s="109"/>
      <c r="E308" s="9" t="s">
        <v>41</v>
      </c>
      <c r="F308" s="12"/>
      <c r="G308" s="8">
        <v>604</v>
      </c>
      <c r="H308" s="20">
        <v>12.251655629139</v>
      </c>
      <c r="I308" s="2">
        <v>16.390728476821</v>
      </c>
      <c r="J308" s="2">
        <v>12.417218543045999</v>
      </c>
      <c r="K308" s="2">
        <v>10.761589403974</v>
      </c>
      <c r="L308" s="2">
        <v>4.4701986754969996</v>
      </c>
      <c r="M308" s="2">
        <v>1.8211920529800001</v>
      </c>
      <c r="N308" s="2">
        <v>10.596026490066</v>
      </c>
      <c r="O308" s="2">
        <v>9.6026490066230004</v>
      </c>
      <c r="P308" s="2">
        <v>12.417218543045999</v>
      </c>
      <c r="Q308" s="2">
        <v>6.2913907284770003</v>
      </c>
      <c r="R308" s="2">
        <v>2.4834437086090002</v>
      </c>
      <c r="S308" s="2">
        <v>0.496688741722</v>
      </c>
      <c r="T308" s="15" t="s">
        <v>66</v>
      </c>
      <c r="U308" s="15" t="s">
        <v>66</v>
      </c>
      <c r="V308" s="15" t="s">
        <v>66</v>
      </c>
      <c r="W308" s="15" t="s">
        <v>66</v>
      </c>
      <c r="X308" s="15" t="s">
        <v>66</v>
      </c>
      <c r="Y308" s="38" t="s">
        <v>66</v>
      </c>
    </row>
    <row r="309" spans="3:25" x14ac:dyDescent="0.25">
      <c r="C309" s="112"/>
      <c r="D309" s="109"/>
      <c r="E309" s="9" t="s">
        <v>42</v>
      </c>
      <c r="F309" s="12"/>
      <c r="G309" s="13">
        <v>20</v>
      </c>
      <c r="H309" s="30">
        <v>30</v>
      </c>
      <c r="I309" s="6">
        <v>15</v>
      </c>
      <c r="J309" s="7" t="s">
        <v>66</v>
      </c>
      <c r="K309" s="7" t="s">
        <v>66</v>
      </c>
      <c r="L309" s="7" t="s">
        <v>66</v>
      </c>
      <c r="M309" s="7" t="s">
        <v>66</v>
      </c>
      <c r="N309" s="6">
        <v>35</v>
      </c>
      <c r="O309" s="6">
        <v>15</v>
      </c>
      <c r="P309" s="6">
        <v>5</v>
      </c>
      <c r="Q309" s="7" t="s">
        <v>66</v>
      </c>
      <c r="R309" s="7" t="s">
        <v>66</v>
      </c>
      <c r="S309" s="7" t="s">
        <v>66</v>
      </c>
      <c r="T309" s="7" t="s">
        <v>66</v>
      </c>
      <c r="U309" s="7" t="s">
        <v>66</v>
      </c>
      <c r="V309" s="7" t="s">
        <v>66</v>
      </c>
      <c r="W309" s="7" t="s">
        <v>66</v>
      </c>
      <c r="X309" s="7" t="s">
        <v>66</v>
      </c>
      <c r="Y309" s="37" t="s">
        <v>66</v>
      </c>
    </row>
    <row r="310" spans="3:25" x14ac:dyDescent="0.25">
      <c r="C310" s="112"/>
      <c r="D310" s="109"/>
      <c r="E310" s="9" t="s">
        <v>43</v>
      </c>
      <c r="F310" s="12"/>
      <c r="G310" s="8">
        <v>162</v>
      </c>
      <c r="H310" s="20">
        <v>11.111111111111001</v>
      </c>
      <c r="I310" s="2">
        <v>11.728395061728</v>
      </c>
      <c r="J310" s="2">
        <v>7.4074074074069998</v>
      </c>
      <c r="K310" s="2">
        <v>4.9382716049380004</v>
      </c>
      <c r="L310" s="2">
        <v>3.7037037037039999</v>
      </c>
      <c r="M310" s="2">
        <v>0.61728395061700003</v>
      </c>
      <c r="N310" s="2">
        <v>19.135802469135999</v>
      </c>
      <c r="O310" s="2">
        <v>11.111111111111001</v>
      </c>
      <c r="P310" s="2">
        <v>12.345679012346</v>
      </c>
      <c r="Q310" s="2">
        <v>9.8765432098769992</v>
      </c>
      <c r="R310" s="2">
        <v>6.1728395061730001</v>
      </c>
      <c r="S310" s="2">
        <v>1.851851851852</v>
      </c>
      <c r="T310" s="15" t="s">
        <v>66</v>
      </c>
      <c r="U310" s="15" t="s">
        <v>66</v>
      </c>
      <c r="V310" s="15" t="s">
        <v>66</v>
      </c>
      <c r="W310" s="15" t="s">
        <v>66</v>
      </c>
      <c r="X310" s="15" t="s">
        <v>66</v>
      </c>
      <c r="Y310" s="38" t="s">
        <v>66</v>
      </c>
    </row>
    <row r="311" spans="3:25" x14ac:dyDescent="0.25">
      <c r="C311" s="112"/>
      <c r="D311" s="109"/>
      <c r="E311" s="9" t="s">
        <v>44</v>
      </c>
      <c r="F311" s="12"/>
      <c r="G311" s="8">
        <v>50</v>
      </c>
      <c r="H311" s="20">
        <v>8</v>
      </c>
      <c r="I311" s="2">
        <v>6</v>
      </c>
      <c r="J311" s="2">
        <v>10</v>
      </c>
      <c r="K311" s="2">
        <v>8</v>
      </c>
      <c r="L311" s="2">
        <v>6</v>
      </c>
      <c r="M311" s="15" t="s">
        <v>66</v>
      </c>
      <c r="N311" s="2">
        <v>22</v>
      </c>
      <c r="O311" s="2">
        <v>12</v>
      </c>
      <c r="P311" s="2">
        <v>20</v>
      </c>
      <c r="Q311" s="2">
        <v>2</v>
      </c>
      <c r="R311" s="2">
        <v>4</v>
      </c>
      <c r="S311" s="2">
        <v>2</v>
      </c>
      <c r="T311" s="15" t="s">
        <v>66</v>
      </c>
      <c r="U311" s="15" t="s">
        <v>66</v>
      </c>
      <c r="V311" s="15" t="s">
        <v>66</v>
      </c>
      <c r="W311" s="15" t="s">
        <v>66</v>
      </c>
      <c r="X311" s="15" t="s">
        <v>66</v>
      </c>
      <c r="Y311" s="38" t="s">
        <v>66</v>
      </c>
    </row>
    <row r="312" spans="3:25" ht="25.2" x14ac:dyDescent="0.25">
      <c r="C312" s="112"/>
      <c r="D312" s="109"/>
      <c r="E312" s="9" t="s">
        <v>45</v>
      </c>
      <c r="F312" s="12"/>
      <c r="G312" s="8">
        <v>53</v>
      </c>
      <c r="H312" s="20">
        <v>22.641509433962</v>
      </c>
      <c r="I312" s="2">
        <v>22.641509433962</v>
      </c>
      <c r="J312" s="2">
        <v>7.547169811321</v>
      </c>
      <c r="K312" s="2">
        <v>1.88679245283</v>
      </c>
      <c r="L312" s="2">
        <v>1.88679245283</v>
      </c>
      <c r="M312" s="15" t="s">
        <v>66</v>
      </c>
      <c r="N312" s="2">
        <v>7.547169811321</v>
      </c>
      <c r="O312" s="2">
        <v>15.094339622642</v>
      </c>
      <c r="P312" s="2">
        <v>16.981132075472001</v>
      </c>
      <c r="Q312" s="2">
        <v>1.88679245283</v>
      </c>
      <c r="R312" s="2">
        <v>1.88679245283</v>
      </c>
      <c r="S312" s="15" t="s">
        <v>66</v>
      </c>
      <c r="T312" s="15" t="s">
        <v>66</v>
      </c>
      <c r="U312" s="15" t="s">
        <v>66</v>
      </c>
      <c r="V312" s="15" t="s">
        <v>66</v>
      </c>
      <c r="W312" s="15" t="s">
        <v>66</v>
      </c>
      <c r="X312" s="15" t="s">
        <v>66</v>
      </c>
      <c r="Y312" s="38" t="s">
        <v>66</v>
      </c>
    </row>
    <row r="313" spans="3:25" x14ac:dyDescent="0.25">
      <c r="C313" s="112"/>
      <c r="D313" s="109"/>
      <c r="E313" s="9" t="s">
        <v>38</v>
      </c>
      <c r="F313" s="12"/>
      <c r="G313" s="13">
        <v>37</v>
      </c>
      <c r="H313" s="30">
        <v>18.918918918919001</v>
      </c>
      <c r="I313" s="6">
        <v>32.432432432432002</v>
      </c>
      <c r="J313" s="6">
        <v>5.4054054054050003</v>
      </c>
      <c r="K313" s="6">
        <v>5.4054054054050003</v>
      </c>
      <c r="L313" s="7" t="s">
        <v>66</v>
      </c>
      <c r="M313" s="7" t="s">
        <v>66</v>
      </c>
      <c r="N313" s="6">
        <v>18.918918918919001</v>
      </c>
      <c r="O313" s="6">
        <v>2.7027027027030002</v>
      </c>
      <c r="P313" s="6">
        <v>5.4054054054050003</v>
      </c>
      <c r="Q313" s="6">
        <v>2.7027027027030002</v>
      </c>
      <c r="R313" s="6">
        <v>5.4054054054050003</v>
      </c>
      <c r="S313" s="6">
        <v>2.7027027027030002</v>
      </c>
      <c r="T313" s="7" t="s">
        <v>66</v>
      </c>
      <c r="U313" s="7" t="s">
        <v>66</v>
      </c>
      <c r="V313" s="7" t="s">
        <v>66</v>
      </c>
      <c r="W313" s="7" t="s">
        <v>66</v>
      </c>
      <c r="X313" s="7" t="s">
        <v>66</v>
      </c>
      <c r="Y313" s="37" t="s">
        <v>66</v>
      </c>
    </row>
    <row r="314" spans="3:25" ht="25.2" x14ac:dyDescent="0.25">
      <c r="C314" s="112"/>
      <c r="D314" s="108" t="s">
        <v>22</v>
      </c>
      <c r="E314" s="10" t="s">
        <v>40</v>
      </c>
      <c r="F314" s="11"/>
      <c r="G314" s="14">
        <v>118</v>
      </c>
      <c r="H314" s="28">
        <v>19.491525423729001</v>
      </c>
      <c r="I314" s="5">
        <v>27.966101694915</v>
      </c>
      <c r="J314" s="5">
        <v>21.186440677966001</v>
      </c>
      <c r="K314" s="5">
        <v>19.491525423729001</v>
      </c>
      <c r="L314" s="5">
        <v>8.4745762711860007</v>
      </c>
      <c r="M314" s="5">
        <v>3.3898305084749998</v>
      </c>
      <c r="N314" s="34" t="s">
        <v>66</v>
      </c>
      <c r="O314" s="34" t="s">
        <v>66</v>
      </c>
      <c r="P314" s="34" t="s">
        <v>66</v>
      </c>
      <c r="Q314" s="34" t="s">
        <v>66</v>
      </c>
      <c r="R314" s="34" t="s">
        <v>66</v>
      </c>
      <c r="S314" s="34" t="s">
        <v>66</v>
      </c>
      <c r="T314" s="34" t="s">
        <v>66</v>
      </c>
      <c r="U314" s="34" t="s">
        <v>66</v>
      </c>
      <c r="V314" s="34" t="s">
        <v>66</v>
      </c>
      <c r="W314" s="34" t="s">
        <v>66</v>
      </c>
      <c r="X314" s="34" t="s">
        <v>66</v>
      </c>
      <c r="Y314" s="62" t="s">
        <v>66</v>
      </c>
    </row>
    <row r="315" spans="3:25" ht="25.2" x14ac:dyDescent="0.25">
      <c r="C315" s="112"/>
      <c r="D315" s="109"/>
      <c r="E315" s="9" t="s">
        <v>41</v>
      </c>
      <c r="F315" s="12"/>
      <c r="G315" s="8">
        <v>351</v>
      </c>
      <c r="H315" s="20">
        <v>21.082621082620999</v>
      </c>
      <c r="I315" s="2">
        <v>28.205128205127998</v>
      </c>
      <c r="J315" s="2">
        <v>21.367521367521</v>
      </c>
      <c r="K315" s="2">
        <v>18.518518518518999</v>
      </c>
      <c r="L315" s="2">
        <v>7.6923076923079998</v>
      </c>
      <c r="M315" s="2">
        <v>3.1339031339029999</v>
      </c>
      <c r="N315" s="15" t="s">
        <v>66</v>
      </c>
      <c r="O315" s="15" t="s">
        <v>66</v>
      </c>
      <c r="P315" s="15" t="s">
        <v>66</v>
      </c>
      <c r="Q315" s="15" t="s">
        <v>66</v>
      </c>
      <c r="R315" s="15" t="s">
        <v>66</v>
      </c>
      <c r="S315" s="15" t="s">
        <v>66</v>
      </c>
      <c r="T315" s="15" t="s">
        <v>66</v>
      </c>
      <c r="U315" s="15" t="s">
        <v>66</v>
      </c>
      <c r="V315" s="15" t="s">
        <v>66</v>
      </c>
      <c r="W315" s="15" t="s">
        <v>66</v>
      </c>
      <c r="X315" s="15" t="s">
        <v>66</v>
      </c>
      <c r="Y315" s="38" t="s">
        <v>66</v>
      </c>
    </row>
    <row r="316" spans="3:25" x14ac:dyDescent="0.25">
      <c r="C316" s="112"/>
      <c r="D316" s="109"/>
      <c r="E316" s="9" t="s">
        <v>42</v>
      </c>
      <c r="F316" s="12"/>
      <c r="G316" s="13">
        <v>9</v>
      </c>
      <c r="H316" s="30">
        <v>66.666666666666998</v>
      </c>
      <c r="I316" s="6">
        <v>33.333333333333002</v>
      </c>
      <c r="J316" s="7" t="s">
        <v>66</v>
      </c>
      <c r="K316" s="7" t="s">
        <v>66</v>
      </c>
      <c r="L316" s="7" t="s">
        <v>66</v>
      </c>
      <c r="M316" s="7" t="s">
        <v>66</v>
      </c>
      <c r="N316" s="7" t="s">
        <v>66</v>
      </c>
      <c r="O316" s="7" t="s">
        <v>66</v>
      </c>
      <c r="P316" s="7" t="s">
        <v>66</v>
      </c>
      <c r="Q316" s="7" t="s">
        <v>66</v>
      </c>
      <c r="R316" s="7" t="s">
        <v>66</v>
      </c>
      <c r="S316" s="7" t="s">
        <v>66</v>
      </c>
      <c r="T316" s="7" t="s">
        <v>66</v>
      </c>
      <c r="U316" s="7" t="s">
        <v>66</v>
      </c>
      <c r="V316" s="7" t="s">
        <v>66</v>
      </c>
      <c r="W316" s="7" t="s">
        <v>66</v>
      </c>
      <c r="X316" s="7" t="s">
        <v>66</v>
      </c>
      <c r="Y316" s="37" t="s">
        <v>66</v>
      </c>
    </row>
    <row r="317" spans="3:25" x14ac:dyDescent="0.25">
      <c r="C317" s="112"/>
      <c r="D317" s="109"/>
      <c r="E317" s="9" t="s">
        <v>43</v>
      </c>
      <c r="F317" s="12"/>
      <c r="G317" s="8">
        <v>64</v>
      </c>
      <c r="H317" s="20">
        <v>28.125</v>
      </c>
      <c r="I317" s="2">
        <v>29.6875</v>
      </c>
      <c r="J317" s="2">
        <v>18.75</v>
      </c>
      <c r="K317" s="2">
        <v>12.5</v>
      </c>
      <c r="L317" s="2">
        <v>9.375</v>
      </c>
      <c r="M317" s="2">
        <v>1.5625</v>
      </c>
      <c r="N317" s="15" t="s">
        <v>66</v>
      </c>
      <c r="O317" s="15" t="s">
        <v>66</v>
      </c>
      <c r="P317" s="15" t="s">
        <v>66</v>
      </c>
      <c r="Q317" s="15" t="s">
        <v>66</v>
      </c>
      <c r="R317" s="15" t="s">
        <v>66</v>
      </c>
      <c r="S317" s="15" t="s">
        <v>66</v>
      </c>
      <c r="T317" s="15" t="s">
        <v>66</v>
      </c>
      <c r="U317" s="15" t="s">
        <v>66</v>
      </c>
      <c r="V317" s="15" t="s">
        <v>66</v>
      </c>
      <c r="W317" s="15" t="s">
        <v>66</v>
      </c>
      <c r="X317" s="15" t="s">
        <v>66</v>
      </c>
      <c r="Y317" s="38" t="s">
        <v>66</v>
      </c>
    </row>
    <row r="318" spans="3:25" x14ac:dyDescent="0.25">
      <c r="C318" s="112"/>
      <c r="D318" s="109"/>
      <c r="E318" s="9" t="s">
        <v>44</v>
      </c>
      <c r="F318" s="12"/>
      <c r="G318" s="13">
        <v>19</v>
      </c>
      <c r="H318" s="30">
        <v>21.052631578947</v>
      </c>
      <c r="I318" s="6">
        <v>15.789473684211</v>
      </c>
      <c r="J318" s="6">
        <v>26.315789473683999</v>
      </c>
      <c r="K318" s="6">
        <v>21.052631578947</v>
      </c>
      <c r="L318" s="6">
        <v>15.789473684211</v>
      </c>
      <c r="M318" s="7" t="s">
        <v>66</v>
      </c>
      <c r="N318" s="7" t="s">
        <v>66</v>
      </c>
      <c r="O318" s="7" t="s">
        <v>66</v>
      </c>
      <c r="P318" s="7" t="s">
        <v>66</v>
      </c>
      <c r="Q318" s="7" t="s">
        <v>66</v>
      </c>
      <c r="R318" s="7" t="s">
        <v>66</v>
      </c>
      <c r="S318" s="7" t="s">
        <v>66</v>
      </c>
      <c r="T318" s="7" t="s">
        <v>66</v>
      </c>
      <c r="U318" s="7" t="s">
        <v>66</v>
      </c>
      <c r="V318" s="7" t="s">
        <v>66</v>
      </c>
      <c r="W318" s="7" t="s">
        <v>66</v>
      </c>
      <c r="X318" s="7" t="s">
        <v>66</v>
      </c>
      <c r="Y318" s="37" t="s">
        <v>66</v>
      </c>
    </row>
    <row r="319" spans="3:25" ht="25.2" x14ac:dyDescent="0.25">
      <c r="C319" s="112"/>
      <c r="D319" s="109"/>
      <c r="E319" s="9" t="s">
        <v>45</v>
      </c>
      <c r="F319" s="12"/>
      <c r="G319" s="13">
        <v>30</v>
      </c>
      <c r="H319" s="30">
        <v>40</v>
      </c>
      <c r="I319" s="6">
        <v>40</v>
      </c>
      <c r="J319" s="6">
        <v>13.333333333333</v>
      </c>
      <c r="K319" s="6">
        <v>3.333333333333</v>
      </c>
      <c r="L319" s="6">
        <v>3.333333333333</v>
      </c>
      <c r="M319" s="7" t="s">
        <v>66</v>
      </c>
      <c r="N319" s="7" t="s">
        <v>66</v>
      </c>
      <c r="O319" s="7" t="s">
        <v>66</v>
      </c>
      <c r="P319" s="7" t="s">
        <v>66</v>
      </c>
      <c r="Q319" s="7" t="s">
        <v>66</v>
      </c>
      <c r="R319" s="7" t="s">
        <v>66</v>
      </c>
      <c r="S319" s="7" t="s">
        <v>66</v>
      </c>
      <c r="T319" s="7" t="s">
        <v>66</v>
      </c>
      <c r="U319" s="7" t="s">
        <v>66</v>
      </c>
      <c r="V319" s="7" t="s">
        <v>66</v>
      </c>
      <c r="W319" s="7" t="s">
        <v>66</v>
      </c>
      <c r="X319" s="7" t="s">
        <v>66</v>
      </c>
      <c r="Y319" s="37" t="s">
        <v>66</v>
      </c>
    </row>
    <row r="320" spans="3:25" x14ac:dyDescent="0.25">
      <c r="C320" s="112"/>
      <c r="D320" s="109"/>
      <c r="E320" s="9" t="s">
        <v>38</v>
      </c>
      <c r="F320" s="12"/>
      <c r="G320" s="13">
        <v>23</v>
      </c>
      <c r="H320" s="30">
        <v>30.434782608696</v>
      </c>
      <c r="I320" s="6">
        <v>52.173913043478002</v>
      </c>
      <c r="J320" s="6">
        <v>8.6956521739130004</v>
      </c>
      <c r="K320" s="6">
        <v>8.6956521739130004</v>
      </c>
      <c r="L320" s="7" t="s">
        <v>66</v>
      </c>
      <c r="M320" s="7" t="s">
        <v>66</v>
      </c>
      <c r="N320" s="7" t="s">
        <v>66</v>
      </c>
      <c r="O320" s="7" t="s">
        <v>66</v>
      </c>
      <c r="P320" s="7" t="s">
        <v>66</v>
      </c>
      <c r="Q320" s="7" t="s">
        <v>66</v>
      </c>
      <c r="R320" s="7" t="s">
        <v>66</v>
      </c>
      <c r="S320" s="7" t="s">
        <v>66</v>
      </c>
      <c r="T320" s="7" t="s">
        <v>66</v>
      </c>
      <c r="U320" s="7" t="s">
        <v>66</v>
      </c>
      <c r="V320" s="7" t="s">
        <v>66</v>
      </c>
      <c r="W320" s="7" t="s">
        <v>66</v>
      </c>
      <c r="X320" s="7" t="s">
        <v>66</v>
      </c>
      <c r="Y320" s="37" t="s">
        <v>66</v>
      </c>
    </row>
    <row r="321" spans="3:25" ht="25.2" x14ac:dyDescent="0.25">
      <c r="C321" s="112"/>
      <c r="D321" s="108" t="s">
        <v>23</v>
      </c>
      <c r="E321" s="10" t="s">
        <v>40</v>
      </c>
      <c r="F321" s="11"/>
      <c r="G321" s="14">
        <v>202</v>
      </c>
      <c r="H321" s="71" t="s">
        <v>66</v>
      </c>
      <c r="I321" s="34" t="s">
        <v>66</v>
      </c>
      <c r="J321" s="34" t="s">
        <v>66</v>
      </c>
      <c r="K321" s="34" t="s">
        <v>66</v>
      </c>
      <c r="L321" s="34" t="s">
        <v>66</v>
      </c>
      <c r="M321" s="34" t="s">
        <v>66</v>
      </c>
      <c r="N321" s="5">
        <v>21.287128712870999</v>
      </c>
      <c r="O321" s="5">
        <v>14.851485148515</v>
      </c>
      <c r="P321" s="5">
        <v>26.732673267327002</v>
      </c>
      <c r="Q321" s="5">
        <v>23.267326732672998</v>
      </c>
      <c r="R321" s="5">
        <v>8.4158415841580005</v>
      </c>
      <c r="S321" s="5">
        <v>5.4455445544550001</v>
      </c>
      <c r="T321" s="34" t="s">
        <v>66</v>
      </c>
      <c r="U321" s="34" t="s">
        <v>66</v>
      </c>
      <c r="V321" s="34" t="s">
        <v>66</v>
      </c>
      <c r="W321" s="34" t="s">
        <v>66</v>
      </c>
      <c r="X321" s="34" t="s">
        <v>66</v>
      </c>
      <c r="Y321" s="62" t="s">
        <v>66</v>
      </c>
    </row>
    <row r="322" spans="3:25" ht="25.2" x14ac:dyDescent="0.25">
      <c r="C322" s="112"/>
      <c r="D322" s="109"/>
      <c r="E322" s="9" t="s">
        <v>41</v>
      </c>
      <c r="F322" s="12"/>
      <c r="G322" s="8">
        <v>253</v>
      </c>
      <c r="H322" s="43" t="s">
        <v>66</v>
      </c>
      <c r="I322" s="15" t="s">
        <v>66</v>
      </c>
      <c r="J322" s="15" t="s">
        <v>66</v>
      </c>
      <c r="K322" s="15" t="s">
        <v>66</v>
      </c>
      <c r="L322" s="15" t="s">
        <v>66</v>
      </c>
      <c r="M322" s="15" t="s">
        <v>66</v>
      </c>
      <c r="N322" s="2">
        <v>25.296442687747</v>
      </c>
      <c r="O322" s="2">
        <v>22.924901185770999</v>
      </c>
      <c r="P322" s="2">
        <v>29.644268774703999</v>
      </c>
      <c r="Q322" s="2">
        <v>15.01976284585</v>
      </c>
      <c r="R322" s="2">
        <v>5.9288537549409996</v>
      </c>
      <c r="S322" s="2">
        <v>1.185770750988</v>
      </c>
      <c r="T322" s="15" t="s">
        <v>66</v>
      </c>
      <c r="U322" s="15" t="s">
        <v>66</v>
      </c>
      <c r="V322" s="15" t="s">
        <v>66</v>
      </c>
      <c r="W322" s="15" t="s">
        <v>66</v>
      </c>
      <c r="X322" s="15" t="s">
        <v>66</v>
      </c>
      <c r="Y322" s="38" t="s">
        <v>66</v>
      </c>
    </row>
    <row r="323" spans="3:25" x14ac:dyDescent="0.25">
      <c r="C323" s="112"/>
      <c r="D323" s="109"/>
      <c r="E323" s="9" t="s">
        <v>42</v>
      </c>
      <c r="F323" s="12"/>
      <c r="G323" s="13">
        <v>11</v>
      </c>
      <c r="H323" s="39" t="s">
        <v>66</v>
      </c>
      <c r="I323" s="7" t="s">
        <v>66</v>
      </c>
      <c r="J323" s="7" t="s">
        <v>66</v>
      </c>
      <c r="K323" s="7" t="s">
        <v>66</v>
      </c>
      <c r="L323" s="7" t="s">
        <v>66</v>
      </c>
      <c r="M323" s="7" t="s">
        <v>66</v>
      </c>
      <c r="N323" s="6">
        <v>63.636363636364003</v>
      </c>
      <c r="O323" s="6">
        <v>27.272727272727</v>
      </c>
      <c r="P323" s="6">
        <v>9.0909090909089993</v>
      </c>
      <c r="Q323" s="7" t="s">
        <v>66</v>
      </c>
      <c r="R323" s="7" t="s">
        <v>66</v>
      </c>
      <c r="S323" s="7" t="s">
        <v>66</v>
      </c>
      <c r="T323" s="7" t="s">
        <v>66</v>
      </c>
      <c r="U323" s="7" t="s">
        <v>66</v>
      </c>
      <c r="V323" s="7" t="s">
        <v>66</v>
      </c>
      <c r="W323" s="7" t="s">
        <v>66</v>
      </c>
      <c r="X323" s="7" t="s">
        <v>66</v>
      </c>
      <c r="Y323" s="37" t="s">
        <v>66</v>
      </c>
    </row>
    <row r="324" spans="3:25" x14ac:dyDescent="0.25">
      <c r="C324" s="112"/>
      <c r="D324" s="109"/>
      <c r="E324" s="9" t="s">
        <v>43</v>
      </c>
      <c r="F324" s="12"/>
      <c r="G324" s="8">
        <v>98</v>
      </c>
      <c r="H324" s="43" t="s">
        <v>66</v>
      </c>
      <c r="I324" s="15" t="s">
        <v>66</v>
      </c>
      <c r="J324" s="15" t="s">
        <v>66</v>
      </c>
      <c r="K324" s="15" t="s">
        <v>66</v>
      </c>
      <c r="L324" s="15" t="s">
        <v>66</v>
      </c>
      <c r="M324" s="15" t="s">
        <v>66</v>
      </c>
      <c r="N324" s="2">
        <v>31.632653061224001</v>
      </c>
      <c r="O324" s="2">
        <v>18.367346938775999</v>
      </c>
      <c r="P324" s="2">
        <v>20.408163265306001</v>
      </c>
      <c r="Q324" s="2">
        <v>16.326530612245001</v>
      </c>
      <c r="R324" s="2">
        <v>10.204081632653001</v>
      </c>
      <c r="S324" s="2">
        <v>3.0612244897959999</v>
      </c>
      <c r="T324" s="15" t="s">
        <v>66</v>
      </c>
      <c r="U324" s="15" t="s">
        <v>66</v>
      </c>
      <c r="V324" s="15" t="s">
        <v>66</v>
      </c>
      <c r="W324" s="15" t="s">
        <v>66</v>
      </c>
      <c r="X324" s="15" t="s">
        <v>66</v>
      </c>
      <c r="Y324" s="38" t="s">
        <v>66</v>
      </c>
    </row>
    <row r="325" spans="3:25" x14ac:dyDescent="0.25">
      <c r="C325" s="112"/>
      <c r="D325" s="109"/>
      <c r="E325" s="9" t="s">
        <v>44</v>
      </c>
      <c r="F325" s="12"/>
      <c r="G325" s="13">
        <v>31</v>
      </c>
      <c r="H325" s="39" t="s">
        <v>66</v>
      </c>
      <c r="I325" s="7" t="s">
        <v>66</v>
      </c>
      <c r="J325" s="7" t="s">
        <v>66</v>
      </c>
      <c r="K325" s="7" t="s">
        <v>66</v>
      </c>
      <c r="L325" s="7" t="s">
        <v>66</v>
      </c>
      <c r="M325" s="7" t="s">
        <v>66</v>
      </c>
      <c r="N325" s="6">
        <v>35.483870967742</v>
      </c>
      <c r="O325" s="6">
        <v>19.354838709677001</v>
      </c>
      <c r="P325" s="6">
        <v>32.258064516128997</v>
      </c>
      <c r="Q325" s="6">
        <v>3.2258064516129998</v>
      </c>
      <c r="R325" s="6">
        <v>6.4516129032259997</v>
      </c>
      <c r="S325" s="6">
        <v>3.2258064516129998</v>
      </c>
      <c r="T325" s="7" t="s">
        <v>66</v>
      </c>
      <c r="U325" s="7" t="s">
        <v>66</v>
      </c>
      <c r="V325" s="7" t="s">
        <v>66</v>
      </c>
      <c r="W325" s="7" t="s">
        <v>66</v>
      </c>
      <c r="X325" s="7" t="s">
        <v>66</v>
      </c>
      <c r="Y325" s="37" t="s">
        <v>66</v>
      </c>
    </row>
    <row r="326" spans="3:25" ht="25.2" x14ac:dyDescent="0.25">
      <c r="C326" s="112"/>
      <c r="D326" s="109"/>
      <c r="E326" s="9" t="s">
        <v>45</v>
      </c>
      <c r="F326" s="12"/>
      <c r="G326" s="13">
        <v>23</v>
      </c>
      <c r="H326" s="39" t="s">
        <v>66</v>
      </c>
      <c r="I326" s="7" t="s">
        <v>66</v>
      </c>
      <c r="J326" s="7" t="s">
        <v>66</v>
      </c>
      <c r="K326" s="7" t="s">
        <v>66</v>
      </c>
      <c r="L326" s="7" t="s">
        <v>66</v>
      </c>
      <c r="M326" s="7" t="s">
        <v>66</v>
      </c>
      <c r="N326" s="6">
        <v>17.391304347826001</v>
      </c>
      <c r="O326" s="6">
        <v>34.782608695652002</v>
      </c>
      <c r="P326" s="6">
        <v>39.130434782609001</v>
      </c>
      <c r="Q326" s="6">
        <v>4.3478260869570002</v>
      </c>
      <c r="R326" s="6">
        <v>4.3478260869570002</v>
      </c>
      <c r="S326" s="7" t="s">
        <v>66</v>
      </c>
      <c r="T326" s="7" t="s">
        <v>66</v>
      </c>
      <c r="U326" s="7" t="s">
        <v>66</v>
      </c>
      <c r="V326" s="7" t="s">
        <v>66</v>
      </c>
      <c r="W326" s="7" t="s">
        <v>66</v>
      </c>
      <c r="X326" s="7" t="s">
        <v>66</v>
      </c>
      <c r="Y326" s="37" t="s">
        <v>66</v>
      </c>
    </row>
    <row r="327" spans="3:25" x14ac:dyDescent="0.25">
      <c r="C327" s="112"/>
      <c r="D327" s="109"/>
      <c r="E327" s="9" t="s">
        <v>38</v>
      </c>
      <c r="F327" s="12"/>
      <c r="G327" s="13">
        <v>14</v>
      </c>
      <c r="H327" s="39" t="s">
        <v>66</v>
      </c>
      <c r="I327" s="7" t="s">
        <v>66</v>
      </c>
      <c r="J327" s="7" t="s">
        <v>66</v>
      </c>
      <c r="K327" s="7" t="s">
        <v>66</v>
      </c>
      <c r="L327" s="7" t="s">
        <v>66</v>
      </c>
      <c r="M327" s="7" t="s">
        <v>66</v>
      </c>
      <c r="N327" s="6">
        <v>50</v>
      </c>
      <c r="O327" s="6">
        <v>7.1428571428570002</v>
      </c>
      <c r="P327" s="6">
        <v>14.285714285714</v>
      </c>
      <c r="Q327" s="6">
        <v>7.1428571428570002</v>
      </c>
      <c r="R327" s="6">
        <v>14.285714285714</v>
      </c>
      <c r="S327" s="6">
        <v>7.1428571428570002</v>
      </c>
      <c r="T327" s="7" t="s">
        <v>66</v>
      </c>
      <c r="U327" s="7" t="s">
        <v>66</v>
      </c>
      <c r="V327" s="7" t="s">
        <v>66</v>
      </c>
      <c r="W327" s="7" t="s">
        <v>66</v>
      </c>
      <c r="X327" s="7" t="s">
        <v>66</v>
      </c>
      <c r="Y327" s="37" t="s">
        <v>66</v>
      </c>
    </row>
    <row r="328" spans="3:25" x14ac:dyDescent="0.25">
      <c r="C328" s="108" t="s">
        <v>46</v>
      </c>
      <c r="D328" s="106" t="s">
        <v>21</v>
      </c>
      <c r="E328" s="10" t="s">
        <v>47</v>
      </c>
      <c r="F328" s="11"/>
      <c r="G328" s="14">
        <v>815</v>
      </c>
      <c r="H328" s="28">
        <v>11.165644171779</v>
      </c>
      <c r="I328" s="5">
        <v>15.337423312883001</v>
      </c>
      <c r="J328" s="5">
        <v>10.184049079755001</v>
      </c>
      <c r="K328" s="5">
        <v>9.4478527607359997</v>
      </c>
      <c r="L328" s="5">
        <v>4.1717791411040004</v>
      </c>
      <c r="M328" s="5">
        <v>1.2269938650309999</v>
      </c>
      <c r="N328" s="5">
        <v>11.165644171779</v>
      </c>
      <c r="O328" s="5">
        <v>11.042944785275999</v>
      </c>
      <c r="P328" s="5">
        <v>12.024539877301001</v>
      </c>
      <c r="Q328" s="5">
        <v>9.0797546012270001</v>
      </c>
      <c r="R328" s="5">
        <v>3.8036809815949999</v>
      </c>
      <c r="S328" s="5">
        <v>1.3496932515340001</v>
      </c>
      <c r="T328" s="34" t="s">
        <v>66</v>
      </c>
      <c r="U328" s="34" t="s">
        <v>66</v>
      </c>
      <c r="V328" s="34" t="s">
        <v>66</v>
      </c>
      <c r="W328" s="34" t="s">
        <v>66</v>
      </c>
      <c r="X328" s="34" t="s">
        <v>66</v>
      </c>
      <c r="Y328" s="62" t="s">
        <v>66</v>
      </c>
    </row>
    <row r="329" spans="3:25" ht="25.2" x14ac:dyDescent="0.25">
      <c r="C329" s="112"/>
      <c r="D329" s="107"/>
      <c r="E329" s="9" t="s">
        <v>48</v>
      </c>
      <c r="F329" s="12"/>
      <c r="G329" s="8">
        <v>86</v>
      </c>
      <c r="H329" s="20">
        <v>8.1395348837209998</v>
      </c>
      <c r="I329" s="2">
        <v>9.3023255813949994</v>
      </c>
      <c r="J329" s="2">
        <v>8.1395348837209998</v>
      </c>
      <c r="K329" s="2">
        <v>6.9767441860470001</v>
      </c>
      <c r="L329" s="2">
        <v>2.3255813953489999</v>
      </c>
      <c r="M329" s="2">
        <v>1.1627906976739999</v>
      </c>
      <c r="N329" s="2">
        <v>8.1395348837209998</v>
      </c>
      <c r="O329" s="2">
        <v>9.3023255813949994</v>
      </c>
      <c r="P329" s="2">
        <v>17.441860465116001</v>
      </c>
      <c r="Q329" s="2">
        <v>18.604651162791001</v>
      </c>
      <c r="R329" s="2">
        <v>8.1395348837209998</v>
      </c>
      <c r="S329" s="2">
        <v>2.3255813953489999</v>
      </c>
      <c r="T329" s="15" t="s">
        <v>66</v>
      </c>
      <c r="U329" s="15" t="s">
        <v>66</v>
      </c>
      <c r="V329" s="15" t="s">
        <v>66</v>
      </c>
      <c r="W329" s="15" t="s">
        <v>66</v>
      </c>
      <c r="X329" s="15" t="s">
        <v>66</v>
      </c>
      <c r="Y329" s="38" t="s">
        <v>66</v>
      </c>
    </row>
    <row r="330" spans="3:25" x14ac:dyDescent="0.25">
      <c r="C330" s="112"/>
      <c r="D330" s="107"/>
      <c r="E330" s="9" t="s">
        <v>49</v>
      </c>
      <c r="F330" s="12"/>
      <c r="G330" s="13">
        <v>46</v>
      </c>
      <c r="H330" s="30">
        <v>15.217391304348</v>
      </c>
      <c r="I330" s="6">
        <v>10.869565217390999</v>
      </c>
      <c r="J330" s="6">
        <v>13.04347826087</v>
      </c>
      <c r="K330" s="6">
        <v>2.1739130434780001</v>
      </c>
      <c r="L330" s="6">
        <v>2.1739130434780001</v>
      </c>
      <c r="M330" s="7" t="s">
        <v>66</v>
      </c>
      <c r="N330" s="6">
        <v>30.434782608696</v>
      </c>
      <c r="O330" s="6">
        <v>4.3478260869570002</v>
      </c>
      <c r="P330" s="6">
        <v>13.04347826087</v>
      </c>
      <c r="Q330" s="6">
        <v>2.1739130434780001</v>
      </c>
      <c r="R330" s="6">
        <v>2.1739130434780001</v>
      </c>
      <c r="S330" s="6">
        <v>4.3478260869570002</v>
      </c>
      <c r="T330" s="7" t="s">
        <v>66</v>
      </c>
      <c r="U330" s="7" t="s">
        <v>66</v>
      </c>
      <c r="V330" s="7" t="s">
        <v>66</v>
      </c>
      <c r="W330" s="7" t="s">
        <v>66</v>
      </c>
      <c r="X330" s="7" t="s">
        <v>66</v>
      </c>
      <c r="Y330" s="37" t="s">
        <v>66</v>
      </c>
    </row>
    <row r="331" spans="3:25" ht="25.2" x14ac:dyDescent="0.25">
      <c r="C331" s="112"/>
      <c r="D331" s="107"/>
      <c r="E331" s="9" t="s">
        <v>50</v>
      </c>
      <c r="F331" s="12"/>
      <c r="G331" s="8">
        <v>95</v>
      </c>
      <c r="H331" s="20">
        <v>10.526315789473999</v>
      </c>
      <c r="I331" s="2">
        <v>13.684210526316001</v>
      </c>
      <c r="J331" s="2">
        <v>13.684210526316001</v>
      </c>
      <c r="K331" s="2">
        <v>7.3684210526319998</v>
      </c>
      <c r="L331" s="2">
        <v>2.1052631578950001</v>
      </c>
      <c r="M331" s="2">
        <v>2.1052631578950001</v>
      </c>
      <c r="N331" s="2">
        <v>15.789473684211</v>
      </c>
      <c r="O331" s="2">
        <v>5.2631578947369997</v>
      </c>
      <c r="P331" s="2">
        <v>15.789473684211</v>
      </c>
      <c r="Q331" s="2">
        <v>5.2631578947369997</v>
      </c>
      <c r="R331" s="2">
        <v>6.3157894736840001</v>
      </c>
      <c r="S331" s="2">
        <v>2.1052631578950001</v>
      </c>
      <c r="T331" s="15" t="s">
        <v>66</v>
      </c>
      <c r="U331" s="15" t="s">
        <v>66</v>
      </c>
      <c r="V331" s="15" t="s">
        <v>66</v>
      </c>
      <c r="W331" s="15" t="s">
        <v>66</v>
      </c>
      <c r="X331" s="15" t="s">
        <v>66</v>
      </c>
      <c r="Y331" s="38" t="s">
        <v>66</v>
      </c>
    </row>
    <row r="332" spans="3:25" ht="25.2" x14ac:dyDescent="0.25">
      <c r="C332" s="112"/>
      <c r="D332" s="107"/>
      <c r="E332" s="9" t="s">
        <v>51</v>
      </c>
      <c r="F332" s="12"/>
      <c r="G332" s="13">
        <v>30</v>
      </c>
      <c r="H332" s="30">
        <v>10</v>
      </c>
      <c r="I332" s="6">
        <v>10</v>
      </c>
      <c r="J332" s="6">
        <v>10</v>
      </c>
      <c r="K332" s="6">
        <v>3.333333333333</v>
      </c>
      <c r="L332" s="7" t="s">
        <v>66</v>
      </c>
      <c r="M332" s="7" t="s">
        <v>66</v>
      </c>
      <c r="N332" s="6">
        <v>33.333333333333002</v>
      </c>
      <c r="O332" s="6">
        <v>3.333333333333</v>
      </c>
      <c r="P332" s="6">
        <v>26.666666666666998</v>
      </c>
      <c r="Q332" s="6">
        <v>3.333333333333</v>
      </c>
      <c r="R332" s="7" t="s">
        <v>66</v>
      </c>
      <c r="S332" s="7" t="s">
        <v>66</v>
      </c>
      <c r="T332" s="7" t="s">
        <v>66</v>
      </c>
      <c r="U332" s="7" t="s">
        <v>66</v>
      </c>
      <c r="V332" s="7" t="s">
        <v>66</v>
      </c>
      <c r="W332" s="7" t="s">
        <v>66</v>
      </c>
      <c r="X332" s="7" t="s">
        <v>66</v>
      </c>
      <c r="Y332" s="37" t="s">
        <v>66</v>
      </c>
    </row>
    <row r="333" spans="3:25" x14ac:dyDescent="0.25">
      <c r="C333" s="112"/>
      <c r="D333" s="107"/>
      <c r="E333" s="9" t="s">
        <v>52</v>
      </c>
      <c r="F333" s="12"/>
      <c r="G333" s="13">
        <v>8</v>
      </c>
      <c r="H333" s="30">
        <v>12.5</v>
      </c>
      <c r="I333" s="7" t="s">
        <v>66</v>
      </c>
      <c r="J333" s="7" t="s">
        <v>66</v>
      </c>
      <c r="K333" s="6">
        <v>12.5</v>
      </c>
      <c r="L333" s="7" t="s">
        <v>66</v>
      </c>
      <c r="M333" s="6">
        <v>12.5</v>
      </c>
      <c r="N333" s="7" t="s">
        <v>66</v>
      </c>
      <c r="O333" s="7" t="s">
        <v>66</v>
      </c>
      <c r="P333" s="6">
        <v>37.5</v>
      </c>
      <c r="Q333" s="6">
        <v>12.5</v>
      </c>
      <c r="R333" s="7" t="s">
        <v>66</v>
      </c>
      <c r="S333" s="6">
        <v>12.5</v>
      </c>
      <c r="T333" s="7" t="s">
        <v>66</v>
      </c>
      <c r="U333" s="7" t="s">
        <v>66</v>
      </c>
      <c r="V333" s="7" t="s">
        <v>66</v>
      </c>
      <c r="W333" s="7" t="s">
        <v>66</v>
      </c>
      <c r="X333" s="7" t="s">
        <v>66</v>
      </c>
      <c r="Y333" s="37" t="s">
        <v>66</v>
      </c>
    </row>
    <row r="334" spans="3:25" x14ac:dyDescent="0.25">
      <c r="C334" s="112"/>
      <c r="D334" s="107"/>
      <c r="E334" s="9" t="s">
        <v>53</v>
      </c>
      <c r="F334" s="12"/>
      <c r="G334" s="13">
        <v>23</v>
      </c>
      <c r="H334" s="30">
        <v>4.3478260869570002</v>
      </c>
      <c r="I334" s="6">
        <v>21.739130434783</v>
      </c>
      <c r="J334" s="6">
        <v>4.3478260869570002</v>
      </c>
      <c r="K334" s="6">
        <v>4.3478260869570002</v>
      </c>
      <c r="L334" s="6">
        <v>8.6956521739130004</v>
      </c>
      <c r="M334" s="6">
        <v>8.6956521739130004</v>
      </c>
      <c r="N334" s="6">
        <v>17.391304347826001</v>
      </c>
      <c r="O334" s="6">
        <v>4.3478260869570002</v>
      </c>
      <c r="P334" s="6">
        <v>13.04347826087</v>
      </c>
      <c r="Q334" s="6">
        <v>13.04347826087</v>
      </c>
      <c r="R334" s="7" t="s">
        <v>66</v>
      </c>
      <c r="S334" s="7" t="s">
        <v>66</v>
      </c>
      <c r="T334" s="7" t="s">
        <v>66</v>
      </c>
      <c r="U334" s="7" t="s">
        <v>66</v>
      </c>
      <c r="V334" s="7" t="s">
        <v>66</v>
      </c>
      <c r="W334" s="7" t="s">
        <v>66</v>
      </c>
      <c r="X334" s="7" t="s">
        <v>66</v>
      </c>
      <c r="Y334" s="37" t="s">
        <v>66</v>
      </c>
    </row>
    <row r="335" spans="3:25" x14ac:dyDescent="0.25">
      <c r="C335" s="112"/>
      <c r="D335" s="107"/>
      <c r="E335" s="9" t="s">
        <v>38</v>
      </c>
      <c r="F335" s="12"/>
      <c r="G335" s="13">
        <v>1</v>
      </c>
      <c r="H335" s="39" t="s">
        <v>66</v>
      </c>
      <c r="I335" s="7" t="s">
        <v>66</v>
      </c>
      <c r="J335" s="7" t="s">
        <v>66</v>
      </c>
      <c r="K335" s="7" t="s">
        <v>66</v>
      </c>
      <c r="L335" s="7" t="s">
        <v>66</v>
      </c>
      <c r="M335" s="7" t="s">
        <v>66</v>
      </c>
      <c r="N335" s="7" t="s">
        <v>66</v>
      </c>
      <c r="O335" s="6">
        <v>100</v>
      </c>
      <c r="P335" s="7" t="s">
        <v>66</v>
      </c>
      <c r="Q335" s="7" t="s">
        <v>66</v>
      </c>
      <c r="R335" s="7" t="s">
        <v>66</v>
      </c>
      <c r="S335" s="7" t="s">
        <v>66</v>
      </c>
      <c r="T335" s="7" t="s">
        <v>66</v>
      </c>
      <c r="U335" s="7" t="s">
        <v>66</v>
      </c>
      <c r="V335" s="7" t="s">
        <v>66</v>
      </c>
      <c r="W335" s="7" t="s">
        <v>66</v>
      </c>
      <c r="X335" s="7" t="s">
        <v>66</v>
      </c>
      <c r="Y335" s="37" t="s">
        <v>66</v>
      </c>
    </row>
    <row r="336" spans="3:25" x14ac:dyDescent="0.25">
      <c r="C336" s="112"/>
      <c r="D336" s="107"/>
      <c r="E336" s="9" t="s">
        <v>54</v>
      </c>
      <c r="F336" s="12"/>
      <c r="G336" s="8">
        <v>901</v>
      </c>
      <c r="H336" s="20">
        <v>10.876803551608999</v>
      </c>
      <c r="I336" s="2">
        <v>14.761376248613001</v>
      </c>
      <c r="J336" s="2">
        <v>9.9889012208659995</v>
      </c>
      <c r="K336" s="2">
        <v>9.2119866814649995</v>
      </c>
      <c r="L336" s="2">
        <v>3.9955604883459999</v>
      </c>
      <c r="M336" s="2">
        <v>1.220865704772</v>
      </c>
      <c r="N336" s="2">
        <v>10.876803551608999</v>
      </c>
      <c r="O336" s="2">
        <v>10.876803551608999</v>
      </c>
      <c r="P336" s="2">
        <v>12.541620421754001</v>
      </c>
      <c r="Q336" s="2">
        <v>9.9889012208659995</v>
      </c>
      <c r="R336" s="2">
        <v>4.2175360710319998</v>
      </c>
      <c r="S336" s="2">
        <v>1.4428412874580001</v>
      </c>
      <c r="T336" s="15" t="s">
        <v>66</v>
      </c>
      <c r="U336" s="15" t="s">
        <v>66</v>
      </c>
      <c r="V336" s="15" t="s">
        <v>66</v>
      </c>
      <c r="W336" s="15" t="s">
        <v>66</v>
      </c>
      <c r="X336" s="15" t="s">
        <v>66</v>
      </c>
      <c r="Y336" s="38" t="s">
        <v>66</v>
      </c>
    </row>
    <row r="337" spans="2:25" x14ac:dyDescent="0.25">
      <c r="C337" s="112"/>
      <c r="D337" s="107"/>
      <c r="E337" s="9" t="s">
        <v>55</v>
      </c>
      <c r="F337" s="12"/>
      <c r="G337" s="8">
        <v>171</v>
      </c>
      <c r="H337" s="20">
        <v>11.695906432749</v>
      </c>
      <c r="I337" s="2">
        <v>12.280701754386</v>
      </c>
      <c r="J337" s="2">
        <v>12.865497076023001</v>
      </c>
      <c r="K337" s="2">
        <v>5.2631578947369997</v>
      </c>
      <c r="L337" s="2">
        <v>1.7543859649119999</v>
      </c>
      <c r="M337" s="2">
        <v>1.1695906432750001</v>
      </c>
      <c r="N337" s="2">
        <v>22.807017543859999</v>
      </c>
      <c r="O337" s="2">
        <v>4.6783625730990002</v>
      </c>
      <c r="P337" s="2">
        <v>16.959064327484999</v>
      </c>
      <c r="Q337" s="2">
        <v>4.0935672514619998</v>
      </c>
      <c r="R337" s="2">
        <v>4.0935672514619998</v>
      </c>
      <c r="S337" s="2">
        <v>2.3391812865500001</v>
      </c>
      <c r="T337" s="15" t="s">
        <v>66</v>
      </c>
      <c r="U337" s="15" t="s">
        <v>66</v>
      </c>
      <c r="V337" s="15" t="s">
        <v>66</v>
      </c>
      <c r="W337" s="15" t="s">
        <v>66</v>
      </c>
      <c r="X337" s="15" t="s">
        <v>66</v>
      </c>
      <c r="Y337" s="38" t="s">
        <v>66</v>
      </c>
    </row>
    <row r="338" spans="2:25" x14ac:dyDescent="0.25">
      <c r="C338" s="108" t="s">
        <v>56</v>
      </c>
      <c r="D338" s="106" t="s">
        <v>21</v>
      </c>
      <c r="E338" s="10" t="s">
        <v>57</v>
      </c>
      <c r="F338" s="11"/>
      <c r="G338" s="14">
        <v>465</v>
      </c>
      <c r="H338" s="28">
        <v>12.903225806451999</v>
      </c>
      <c r="I338" s="5">
        <v>13.118279569892</v>
      </c>
      <c r="J338" s="5">
        <v>11.182795698925</v>
      </c>
      <c r="K338" s="5">
        <v>9.4623655913979992</v>
      </c>
      <c r="L338" s="5">
        <v>3.8709677419349999</v>
      </c>
      <c r="M338" s="5">
        <v>1.7204301075270001</v>
      </c>
      <c r="N338" s="5">
        <v>10.322580645161</v>
      </c>
      <c r="O338" s="5">
        <v>7.0967741935479998</v>
      </c>
      <c r="P338" s="5">
        <v>14.193548387097</v>
      </c>
      <c r="Q338" s="5">
        <v>9.6774193548389995</v>
      </c>
      <c r="R338" s="5">
        <v>4.0860215053760003</v>
      </c>
      <c r="S338" s="5">
        <v>2.3655913978490002</v>
      </c>
      <c r="T338" s="34" t="s">
        <v>66</v>
      </c>
      <c r="U338" s="34" t="s">
        <v>66</v>
      </c>
      <c r="V338" s="34" t="s">
        <v>66</v>
      </c>
      <c r="W338" s="34" t="s">
        <v>66</v>
      </c>
      <c r="X338" s="34" t="s">
        <v>66</v>
      </c>
      <c r="Y338" s="62" t="s">
        <v>66</v>
      </c>
    </row>
    <row r="339" spans="2:25" x14ac:dyDescent="0.25">
      <c r="C339" s="112"/>
      <c r="D339" s="107"/>
      <c r="E339" s="9" t="s">
        <v>58</v>
      </c>
      <c r="F339" s="12"/>
      <c r="G339" s="8">
        <v>396</v>
      </c>
      <c r="H339" s="20">
        <v>10.858585858586</v>
      </c>
      <c r="I339" s="2">
        <v>14.646464646465001</v>
      </c>
      <c r="J339" s="2">
        <v>7.5757575757579998</v>
      </c>
      <c r="K339" s="2">
        <v>8.0808080808079996</v>
      </c>
      <c r="L339" s="2">
        <v>3.535353535354</v>
      </c>
      <c r="M339" s="2">
        <v>1.5151515151520001</v>
      </c>
      <c r="N339" s="2">
        <v>15.151515151515</v>
      </c>
      <c r="O339" s="2">
        <v>11.616161616162</v>
      </c>
      <c r="P339" s="2">
        <v>12.626262626262999</v>
      </c>
      <c r="Q339" s="2">
        <v>9.8484848484850005</v>
      </c>
      <c r="R339" s="2">
        <v>4.0404040404039998</v>
      </c>
      <c r="S339" s="2">
        <v>0.50505050505100002</v>
      </c>
      <c r="T339" s="15" t="s">
        <v>66</v>
      </c>
      <c r="U339" s="15" t="s">
        <v>66</v>
      </c>
      <c r="V339" s="15" t="s">
        <v>66</v>
      </c>
      <c r="W339" s="15" t="s">
        <v>66</v>
      </c>
      <c r="X339" s="15" t="s">
        <v>66</v>
      </c>
      <c r="Y339" s="38" t="s">
        <v>66</v>
      </c>
    </row>
    <row r="340" spans="2:25" x14ac:dyDescent="0.25">
      <c r="C340" s="112"/>
      <c r="D340" s="107"/>
      <c r="E340" s="9" t="s">
        <v>59</v>
      </c>
      <c r="F340" s="12"/>
      <c r="G340" s="8">
        <v>90</v>
      </c>
      <c r="H340" s="20">
        <v>8.8888888888889994</v>
      </c>
      <c r="I340" s="2">
        <v>20</v>
      </c>
      <c r="J340" s="2">
        <v>11.111111111111001</v>
      </c>
      <c r="K340" s="2">
        <v>4.4444444444439997</v>
      </c>
      <c r="L340" s="2">
        <v>3.333333333333</v>
      </c>
      <c r="M340" s="15" t="s">
        <v>66</v>
      </c>
      <c r="N340" s="2">
        <v>10</v>
      </c>
      <c r="O340" s="2">
        <v>13.333333333333</v>
      </c>
      <c r="P340" s="2">
        <v>13.333333333333</v>
      </c>
      <c r="Q340" s="2">
        <v>8.8888888888889994</v>
      </c>
      <c r="R340" s="2">
        <v>3.333333333333</v>
      </c>
      <c r="S340" s="2">
        <v>3.333333333333</v>
      </c>
      <c r="T340" s="15" t="s">
        <v>66</v>
      </c>
      <c r="U340" s="15" t="s">
        <v>66</v>
      </c>
      <c r="V340" s="15" t="s">
        <v>66</v>
      </c>
      <c r="W340" s="15" t="s">
        <v>66</v>
      </c>
      <c r="X340" s="15" t="s">
        <v>66</v>
      </c>
      <c r="Y340" s="38" t="s">
        <v>66</v>
      </c>
    </row>
    <row r="341" spans="2:25" x14ac:dyDescent="0.25">
      <c r="C341" s="112"/>
      <c r="D341" s="107"/>
      <c r="E341" s="9" t="s">
        <v>60</v>
      </c>
      <c r="F341" s="12"/>
      <c r="G341" s="8">
        <v>153</v>
      </c>
      <c r="H341" s="20">
        <v>5.8823529411760003</v>
      </c>
      <c r="I341" s="2">
        <v>14.379084967320001</v>
      </c>
      <c r="J341" s="2">
        <v>13.725490196078001</v>
      </c>
      <c r="K341" s="2">
        <v>9.1503267973860005</v>
      </c>
      <c r="L341" s="2">
        <v>3.9215686274510002</v>
      </c>
      <c r="M341" s="2">
        <v>1.3071895424840001</v>
      </c>
      <c r="N341" s="2">
        <v>15.686274509804001</v>
      </c>
      <c r="O341" s="2">
        <v>11.111111111111001</v>
      </c>
      <c r="P341" s="2">
        <v>13.071895424837001</v>
      </c>
      <c r="Q341" s="2">
        <v>5.8823529411760003</v>
      </c>
      <c r="R341" s="2">
        <v>4.5751633986930003</v>
      </c>
      <c r="S341" s="2">
        <v>1.3071895424840001</v>
      </c>
      <c r="T341" s="15" t="s">
        <v>66</v>
      </c>
      <c r="U341" s="15" t="s">
        <v>66</v>
      </c>
      <c r="V341" s="15" t="s">
        <v>66</v>
      </c>
      <c r="W341" s="15" t="s">
        <v>66</v>
      </c>
      <c r="X341" s="15" t="s">
        <v>66</v>
      </c>
      <c r="Y341" s="38" t="s">
        <v>66</v>
      </c>
    </row>
    <row r="342" spans="2:25" x14ac:dyDescent="0.25">
      <c r="C342" s="108" t="s">
        <v>61</v>
      </c>
      <c r="D342" s="106" t="s">
        <v>21</v>
      </c>
      <c r="E342" s="10" t="s">
        <v>62</v>
      </c>
      <c r="F342" s="11"/>
      <c r="G342" s="14">
        <v>205</v>
      </c>
      <c r="H342" s="28">
        <v>10.243902439024</v>
      </c>
      <c r="I342" s="5">
        <v>15.121951219512001</v>
      </c>
      <c r="J342" s="5">
        <v>9.2682926829269991</v>
      </c>
      <c r="K342" s="5">
        <v>8.7804878048779997</v>
      </c>
      <c r="L342" s="5">
        <v>3.4146341463410002</v>
      </c>
      <c r="M342" s="5">
        <v>1.4634146341459999</v>
      </c>
      <c r="N342" s="5">
        <v>11.707317073171</v>
      </c>
      <c r="O342" s="5">
        <v>12.195121951220001</v>
      </c>
      <c r="P342" s="5">
        <v>11.707317073171</v>
      </c>
      <c r="Q342" s="5">
        <v>9.7560975609760003</v>
      </c>
      <c r="R342" s="5">
        <v>3.90243902439</v>
      </c>
      <c r="S342" s="5">
        <v>2.4390243902440001</v>
      </c>
      <c r="T342" s="34" t="s">
        <v>66</v>
      </c>
      <c r="U342" s="34" t="s">
        <v>66</v>
      </c>
      <c r="V342" s="34" t="s">
        <v>66</v>
      </c>
      <c r="W342" s="34" t="s">
        <v>66</v>
      </c>
      <c r="X342" s="34" t="s">
        <v>66</v>
      </c>
      <c r="Y342" s="62" t="s">
        <v>66</v>
      </c>
    </row>
    <row r="343" spans="2:25" x14ac:dyDescent="0.25">
      <c r="C343" s="109"/>
      <c r="D343" s="107"/>
      <c r="E343" s="9" t="s">
        <v>63</v>
      </c>
      <c r="F343" s="12"/>
      <c r="G343" s="8">
        <v>256</v>
      </c>
      <c r="H343" s="20">
        <v>8.984375</v>
      </c>
      <c r="I343" s="2">
        <v>14.453125</v>
      </c>
      <c r="J343" s="2">
        <v>13.28125</v>
      </c>
      <c r="K343" s="2">
        <v>7.421875</v>
      </c>
      <c r="L343" s="2">
        <v>3.515625</v>
      </c>
      <c r="M343" s="2">
        <v>1.5625</v>
      </c>
      <c r="N343" s="2">
        <v>12.890625</v>
      </c>
      <c r="O343" s="2">
        <v>8.984375</v>
      </c>
      <c r="P343" s="2">
        <v>15.234375</v>
      </c>
      <c r="Q343" s="2">
        <v>8.59375</v>
      </c>
      <c r="R343" s="2">
        <v>4.6875</v>
      </c>
      <c r="S343" s="2">
        <v>0.390625</v>
      </c>
      <c r="T343" s="15" t="s">
        <v>66</v>
      </c>
      <c r="U343" s="15" t="s">
        <v>66</v>
      </c>
      <c r="V343" s="15" t="s">
        <v>66</v>
      </c>
      <c r="W343" s="15" t="s">
        <v>66</v>
      </c>
      <c r="X343" s="15" t="s">
        <v>66</v>
      </c>
      <c r="Y343" s="38" t="s">
        <v>66</v>
      </c>
    </row>
    <row r="344" spans="2:25" x14ac:dyDescent="0.25">
      <c r="C344" s="109"/>
      <c r="D344" s="107"/>
      <c r="E344" s="9" t="s">
        <v>64</v>
      </c>
      <c r="F344" s="12"/>
      <c r="G344" s="8">
        <v>404</v>
      </c>
      <c r="H344" s="20">
        <v>11.138613861386</v>
      </c>
      <c r="I344" s="2">
        <v>14.356435643564</v>
      </c>
      <c r="J344" s="2">
        <v>9.9009900990100004</v>
      </c>
      <c r="K344" s="2">
        <v>9.6534653465350004</v>
      </c>
      <c r="L344" s="2">
        <v>3.7128712871289999</v>
      </c>
      <c r="M344" s="2">
        <v>0.99009900990099997</v>
      </c>
      <c r="N344" s="2">
        <v>14.108910891089</v>
      </c>
      <c r="O344" s="2">
        <v>8.4158415841580005</v>
      </c>
      <c r="P344" s="2">
        <v>12.871287128713</v>
      </c>
      <c r="Q344" s="2">
        <v>10.643564356436</v>
      </c>
      <c r="R344" s="2">
        <v>2.7227722772280001</v>
      </c>
      <c r="S344" s="2">
        <v>1.485148514851</v>
      </c>
      <c r="T344" s="15" t="s">
        <v>66</v>
      </c>
      <c r="U344" s="15" t="s">
        <v>66</v>
      </c>
      <c r="V344" s="15" t="s">
        <v>66</v>
      </c>
      <c r="W344" s="15" t="s">
        <v>66</v>
      </c>
      <c r="X344" s="15" t="s">
        <v>66</v>
      </c>
      <c r="Y344" s="38" t="s">
        <v>66</v>
      </c>
    </row>
    <row r="345" spans="2:25" x14ac:dyDescent="0.25">
      <c r="C345" s="113"/>
      <c r="D345" s="110"/>
      <c r="E345" s="56" t="s">
        <v>65</v>
      </c>
      <c r="F345" s="48"/>
      <c r="G345" s="61">
        <v>239</v>
      </c>
      <c r="H345" s="69">
        <v>12.970711297071</v>
      </c>
      <c r="I345" s="36">
        <v>13.807531380753</v>
      </c>
      <c r="J345" s="36">
        <v>8.3682008368199998</v>
      </c>
      <c r="K345" s="36">
        <v>7.5313807531380004</v>
      </c>
      <c r="L345" s="36">
        <v>4.1841004184099999</v>
      </c>
      <c r="M345" s="36">
        <v>2.092050209205</v>
      </c>
      <c r="N345" s="36">
        <v>11.297071129707</v>
      </c>
      <c r="O345" s="36">
        <v>10.878661087866</v>
      </c>
      <c r="P345" s="36">
        <v>13.807531380753</v>
      </c>
      <c r="Q345" s="36">
        <v>6.694560669456</v>
      </c>
      <c r="R345" s="36">
        <v>5.8577405857739997</v>
      </c>
      <c r="S345" s="36">
        <v>2.5104602510460001</v>
      </c>
      <c r="T345" s="72" t="s">
        <v>66</v>
      </c>
      <c r="U345" s="72" t="s">
        <v>66</v>
      </c>
      <c r="V345" s="72" t="s">
        <v>66</v>
      </c>
      <c r="W345" s="72" t="s">
        <v>66</v>
      </c>
      <c r="X345" s="72" t="s">
        <v>66</v>
      </c>
      <c r="Y345" s="80" t="s">
        <v>66</v>
      </c>
    </row>
    <row r="347" spans="2:25" x14ac:dyDescent="0.25">
      <c r="B347" s="54" t="str">
        <f xml:space="preserve"> HYPERLINK("#'目次'!B11", "[5]")</f>
        <v>[5]</v>
      </c>
      <c r="C347" s="42" t="s">
        <v>128</v>
      </c>
    </row>
    <row r="350" spans="2:25" x14ac:dyDescent="0.25">
      <c r="C350" s="42" t="s">
        <v>14</v>
      </c>
    </row>
    <row r="351" spans="2:25" ht="50.4" x14ac:dyDescent="0.25">
      <c r="C351" s="102"/>
      <c r="D351" s="103"/>
      <c r="E351" s="103"/>
      <c r="F351" s="103"/>
      <c r="G351" s="53" t="s">
        <v>15</v>
      </c>
      <c r="H351" s="50" t="s">
        <v>34</v>
      </c>
      <c r="I351" s="21" t="s">
        <v>35</v>
      </c>
      <c r="J351" s="21" t="s">
        <v>36</v>
      </c>
      <c r="K351" s="21" t="s">
        <v>37</v>
      </c>
      <c r="L351" s="21" t="s">
        <v>38</v>
      </c>
      <c r="M351" s="57" t="s">
        <v>129</v>
      </c>
    </row>
    <row r="352" spans="2:25" x14ac:dyDescent="0.25">
      <c r="C352" s="104"/>
      <c r="D352" s="105"/>
      <c r="E352" s="105"/>
      <c r="F352" s="105"/>
      <c r="G352" s="47"/>
      <c r="H352" s="60"/>
      <c r="I352" s="22"/>
      <c r="J352" s="22"/>
      <c r="K352" s="22"/>
      <c r="L352" s="22"/>
      <c r="M352" s="55"/>
    </row>
    <row r="353" spans="3:13" x14ac:dyDescent="0.25">
      <c r="C353" s="52"/>
      <c r="D353" s="49"/>
      <c r="E353" s="46" t="s">
        <v>15</v>
      </c>
      <c r="F353" s="51"/>
      <c r="G353" s="59">
        <v>1104</v>
      </c>
      <c r="H353" s="32">
        <v>8.4239130434780005</v>
      </c>
      <c r="I353" s="32">
        <v>56.431159420290001</v>
      </c>
      <c r="J353" s="32">
        <v>18.75</v>
      </c>
      <c r="K353" s="32">
        <v>16.123188405796999</v>
      </c>
      <c r="L353" s="32">
        <v>0.27173913043499998</v>
      </c>
      <c r="M353" s="64">
        <v>43.297101449274997</v>
      </c>
    </row>
    <row r="354" spans="3:13" x14ac:dyDescent="0.25">
      <c r="C354" s="111" t="s">
        <v>20</v>
      </c>
      <c r="D354" s="106" t="s">
        <v>21</v>
      </c>
      <c r="E354" s="10" t="s">
        <v>22</v>
      </c>
      <c r="F354" s="11"/>
      <c r="G354" s="14">
        <v>543</v>
      </c>
      <c r="H354" s="28">
        <v>8.8397790055249992</v>
      </c>
      <c r="I354" s="5">
        <v>67.219152854512004</v>
      </c>
      <c r="J354" s="5">
        <v>14.732965009208</v>
      </c>
      <c r="K354" s="5">
        <v>9.0239410681399992</v>
      </c>
      <c r="L354" s="5">
        <v>0.18416206261500001</v>
      </c>
      <c r="M354" s="29">
        <v>32.596685082873002</v>
      </c>
    </row>
    <row r="355" spans="3:13" x14ac:dyDescent="0.25">
      <c r="C355" s="112"/>
      <c r="D355" s="107"/>
      <c r="E355" s="9" t="s">
        <v>23</v>
      </c>
      <c r="F355" s="12"/>
      <c r="G355" s="8">
        <v>561</v>
      </c>
      <c r="H355" s="20">
        <v>8.0213903743320003</v>
      </c>
      <c r="I355" s="2">
        <v>45.989304812834</v>
      </c>
      <c r="J355" s="2">
        <v>22.638146167557998</v>
      </c>
      <c r="K355" s="2">
        <v>22.994652406417</v>
      </c>
      <c r="L355" s="2">
        <v>0.35650623885900001</v>
      </c>
      <c r="M355" s="17">
        <v>53.654188948307002</v>
      </c>
    </row>
    <row r="356" spans="3:13" x14ac:dyDescent="0.25">
      <c r="C356" s="108" t="s">
        <v>24</v>
      </c>
      <c r="D356" s="108" t="s">
        <v>25</v>
      </c>
      <c r="E356" s="10" t="s">
        <v>26</v>
      </c>
      <c r="F356" s="11"/>
      <c r="G356" s="14">
        <v>261</v>
      </c>
      <c r="H356" s="28">
        <v>15.325670498084</v>
      </c>
      <c r="I356" s="5">
        <v>54.789272030650999</v>
      </c>
      <c r="J356" s="5">
        <v>21.839080459769999</v>
      </c>
      <c r="K356" s="5">
        <v>7.2796934865900003</v>
      </c>
      <c r="L356" s="5">
        <v>0.76628352490399998</v>
      </c>
      <c r="M356" s="29">
        <v>44.444444444444002</v>
      </c>
    </row>
    <row r="357" spans="3:13" x14ac:dyDescent="0.25">
      <c r="C357" s="112"/>
      <c r="D357" s="109"/>
      <c r="E357" s="9" t="s">
        <v>27</v>
      </c>
      <c r="F357" s="12"/>
      <c r="G357" s="8">
        <v>267</v>
      </c>
      <c r="H357" s="20">
        <v>7.8651685393259996</v>
      </c>
      <c r="I357" s="2">
        <v>62.921348314607002</v>
      </c>
      <c r="J357" s="2">
        <v>17.977528089888001</v>
      </c>
      <c r="K357" s="2">
        <v>10.861423220974</v>
      </c>
      <c r="L357" s="2">
        <v>0.37453183520599997</v>
      </c>
      <c r="M357" s="17">
        <v>36.704119850186999</v>
      </c>
    </row>
    <row r="358" spans="3:13" x14ac:dyDescent="0.25">
      <c r="C358" s="112"/>
      <c r="D358" s="109"/>
      <c r="E358" s="9" t="s">
        <v>28</v>
      </c>
      <c r="F358" s="12"/>
      <c r="G358" s="8">
        <v>261</v>
      </c>
      <c r="H358" s="20">
        <v>7.2796934865900003</v>
      </c>
      <c r="I358" s="2">
        <v>59.386973180077</v>
      </c>
      <c r="J358" s="2">
        <v>18.390804597700999</v>
      </c>
      <c r="K358" s="2">
        <v>14.942528735631999</v>
      </c>
      <c r="L358" s="15" t="s">
        <v>66</v>
      </c>
      <c r="M358" s="17">
        <v>40.613026819923</v>
      </c>
    </row>
    <row r="359" spans="3:13" x14ac:dyDescent="0.25">
      <c r="C359" s="112"/>
      <c r="D359" s="109"/>
      <c r="E359" s="9" t="s">
        <v>29</v>
      </c>
      <c r="F359" s="12"/>
      <c r="G359" s="8">
        <v>195</v>
      </c>
      <c r="H359" s="20">
        <v>4.1025641025640001</v>
      </c>
      <c r="I359" s="2">
        <v>52.307692307692001</v>
      </c>
      <c r="J359" s="2">
        <v>21.538461538461998</v>
      </c>
      <c r="K359" s="2">
        <v>22.051282051282001</v>
      </c>
      <c r="L359" s="15" t="s">
        <v>66</v>
      </c>
      <c r="M359" s="17">
        <v>47.692307692307999</v>
      </c>
    </row>
    <row r="360" spans="3:13" x14ac:dyDescent="0.25">
      <c r="C360" s="112"/>
      <c r="D360" s="109"/>
      <c r="E360" s="9" t="s">
        <v>30</v>
      </c>
      <c r="F360" s="12"/>
      <c r="G360" s="8">
        <v>120</v>
      </c>
      <c r="H360" s="20">
        <v>4.166666666667</v>
      </c>
      <c r="I360" s="2">
        <v>45.833333333333002</v>
      </c>
      <c r="J360" s="2">
        <v>10</v>
      </c>
      <c r="K360" s="2">
        <v>40</v>
      </c>
      <c r="L360" s="15" t="s">
        <v>66</v>
      </c>
      <c r="M360" s="17">
        <v>54.166666666666998</v>
      </c>
    </row>
    <row r="361" spans="3:13" x14ac:dyDescent="0.25">
      <c r="C361" s="112"/>
      <c r="D361" s="109"/>
      <c r="E361" s="9" t="s">
        <v>31</v>
      </c>
      <c r="F361" s="12"/>
      <c r="G361" s="8">
        <v>843</v>
      </c>
      <c r="H361" s="20">
        <v>6.2870699881379997</v>
      </c>
      <c r="I361" s="2">
        <v>56.939501779358999</v>
      </c>
      <c r="J361" s="2">
        <v>17.79359430605</v>
      </c>
      <c r="K361" s="2">
        <v>18.861209964413</v>
      </c>
      <c r="L361" s="2">
        <v>0.11862396204</v>
      </c>
      <c r="M361" s="17">
        <v>42.941874258600002</v>
      </c>
    </row>
    <row r="362" spans="3:13" x14ac:dyDescent="0.25">
      <c r="C362" s="112"/>
      <c r="D362" s="109"/>
      <c r="E362" s="9" t="s">
        <v>32</v>
      </c>
      <c r="F362" s="12"/>
      <c r="G362" s="8">
        <v>315</v>
      </c>
      <c r="H362" s="20">
        <v>4.1269841269840004</v>
      </c>
      <c r="I362" s="2">
        <v>49.841269841269998</v>
      </c>
      <c r="J362" s="2">
        <v>17.142857142857</v>
      </c>
      <c r="K362" s="2">
        <v>28.888888888888999</v>
      </c>
      <c r="L362" s="15" t="s">
        <v>66</v>
      </c>
      <c r="M362" s="17">
        <v>50.158730158730002</v>
      </c>
    </row>
    <row r="363" spans="3:13" x14ac:dyDescent="0.25">
      <c r="C363" s="112"/>
      <c r="D363" s="108" t="s">
        <v>22</v>
      </c>
      <c r="E363" s="10" t="s">
        <v>26</v>
      </c>
      <c r="F363" s="11"/>
      <c r="G363" s="14">
        <v>120</v>
      </c>
      <c r="H363" s="28">
        <v>13.333333333333</v>
      </c>
      <c r="I363" s="5">
        <v>65.833333333333002</v>
      </c>
      <c r="J363" s="5">
        <v>20</v>
      </c>
      <c r="K363" s="5">
        <v>0.83333333333299997</v>
      </c>
      <c r="L363" s="34" t="s">
        <v>66</v>
      </c>
      <c r="M363" s="29">
        <v>34.166666666666998</v>
      </c>
    </row>
    <row r="364" spans="3:13" x14ac:dyDescent="0.25">
      <c r="C364" s="112"/>
      <c r="D364" s="109"/>
      <c r="E364" s="9" t="s">
        <v>27</v>
      </c>
      <c r="F364" s="12"/>
      <c r="G364" s="8">
        <v>159</v>
      </c>
      <c r="H364" s="20">
        <v>9.4339622641510008</v>
      </c>
      <c r="I364" s="2">
        <v>67.295597484276996</v>
      </c>
      <c r="J364" s="2">
        <v>14.465408805031</v>
      </c>
      <c r="K364" s="2">
        <v>8.1761006289309996</v>
      </c>
      <c r="L364" s="2">
        <v>0.62893081761000003</v>
      </c>
      <c r="M364" s="17">
        <v>32.075471698112999</v>
      </c>
    </row>
    <row r="365" spans="3:13" x14ac:dyDescent="0.25">
      <c r="C365" s="112"/>
      <c r="D365" s="109"/>
      <c r="E365" s="9" t="s">
        <v>28</v>
      </c>
      <c r="F365" s="12"/>
      <c r="G365" s="8">
        <v>113</v>
      </c>
      <c r="H365" s="20">
        <v>9.7345132743360008</v>
      </c>
      <c r="I365" s="2">
        <v>69.911504424778997</v>
      </c>
      <c r="J365" s="2">
        <v>14.159292035398</v>
      </c>
      <c r="K365" s="2">
        <v>6.194690265487</v>
      </c>
      <c r="L365" s="15" t="s">
        <v>66</v>
      </c>
      <c r="M365" s="17">
        <v>30.088495575221</v>
      </c>
    </row>
    <row r="366" spans="3:13" x14ac:dyDescent="0.25">
      <c r="C366" s="112"/>
      <c r="D366" s="109"/>
      <c r="E366" s="9" t="s">
        <v>29</v>
      </c>
      <c r="F366" s="12"/>
      <c r="G366" s="8">
        <v>94</v>
      </c>
      <c r="H366" s="20">
        <v>3.1914893617020001</v>
      </c>
      <c r="I366" s="2">
        <v>68.085106382979006</v>
      </c>
      <c r="J366" s="2">
        <v>13.829787234043</v>
      </c>
      <c r="K366" s="2">
        <v>14.893617021277</v>
      </c>
      <c r="L366" s="15" t="s">
        <v>66</v>
      </c>
      <c r="M366" s="17">
        <v>31.914893617021001</v>
      </c>
    </row>
    <row r="367" spans="3:13" x14ac:dyDescent="0.25">
      <c r="C367" s="112"/>
      <c r="D367" s="109"/>
      <c r="E367" s="9" t="s">
        <v>30</v>
      </c>
      <c r="F367" s="12"/>
      <c r="G367" s="8">
        <v>57</v>
      </c>
      <c r="H367" s="20">
        <v>5.2631578947369997</v>
      </c>
      <c r="I367" s="2">
        <v>63.157894736842003</v>
      </c>
      <c r="J367" s="2">
        <v>7.0175438596489998</v>
      </c>
      <c r="K367" s="2">
        <v>24.561403508771999</v>
      </c>
      <c r="L367" s="15" t="s">
        <v>66</v>
      </c>
      <c r="M367" s="17">
        <v>36.842105263157997</v>
      </c>
    </row>
    <row r="368" spans="3:13" x14ac:dyDescent="0.25">
      <c r="C368" s="112"/>
      <c r="D368" s="109"/>
      <c r="E368" s="9" t="s">
        <v>31</v>
      </c>
      <c r="F368" s="12"/>
      <c r="G368" s="8">
        <v>423</v>
      </c>
      <c r="H368" s="20">
        <v>7.5650118203309997</v>
      </c>
      <c r="I368" s="2">
        <v>67.612293144207996</v>
      </c>
      <c r="J368" s="2">
        <v>13.238770685579</v>
      </c>
      <c r="K368" s="2">
        <v>11.347517730496</v>
      </c>
      <c r="L368" s="2">
        <v>0.23640661938499999</v>
      </c>
      <c r="M368" s="17">
        <v>32.151300236407003</v>
      </c>
    </row>
    <row r="369" spans="3:13" x14ac:dyDescent="0.25">
      <c r="C369" s="112"/>
      <c r="D369" s="109"/>
      <c r="E369" s="9" t="s">
        <v>32</v>
      </c>
      <c r="F369" s="12"/>
      <c r="G369" s="8">
        <v>151</v>
      </c>
      <c r="H369" s="20">
        <v>3.9735099337749999</v>
      </c>
      <c r="I369" s="2">
        <v>66.225165562914</v>
      </c>
      <c r="J369" s="2">
        <v>11.258278145695</v>
      </c>
      <c r="K369" s="2">
        <v>18.543046357615999</v>
      </c>
      <c r="L369" s="15" t="s">
        <v>66</v>
      </c>
      <c r="M369" s="17">
        <v>33.774834437086</v>
      </c>
    </row>
    <row r="370" spans="3:13" x14ac:dyDescent="0.25">
      <c r="C370" s="112"/>
      <c r="D370" s="108" t="s">
        <v>23</v>
      </c>
      <c r="E370" s="10" t="s">
        <v>26</v>
      </c>
      <c r="F370" s="11"/>
      <c r="G370" s="14">
        <v>141</v>
      </c>
      <c r="H370" s="28">
        <v>17.021276595745</v>
      </c>
      <c r="I370" s="5">
        <v>45.390070921986002</v>
      </c>
      <c r="J370" s="5">
        <v>23.404255319149001</v>
      </c>
      <c r="K370" s="5">
        <v>12.765957446809001</v>
      </c>
      <c r="L370" s="5">
        <v>1.4184397163119999</v>
      </c>
      <c r="M370" s="29">
        <v>53.191489361701997</v>
      </c>
    </row>
    <row r="371" spans="3:13" x14ac:dyDescent="0.25">
      <c r="C371" s="112"/>
      <c r="D371" s="109"/>
      <c r="E371" s="9" t="s">
        <v>27</v>
      </c>
      <c r="F371" s="12"/>
      <c r="G371" s="8">
        <v>108</v>
      </c>
      <c r="H371" s="20">
        <v>5.5555555555560003</v>
      </c>
      <c r="I371" s="2">
        <v>56.481481481480998</v>
      </c>
      <c r="J371" s="2">
        <v>23.148148148148</v>
      </c>
      <c r="K371" s="2">
        <v>14.814814814815</v>
      </c>
      <c r="L371" s="15" t="s">
        <v>66</v>
      </c>
      <c r="M371" s="17">
        <v>43.518518518519002</v>
      </c>
    </row>
    <row r="372" spans="3:13" x14ac:dyDescent="0.25">
      <c r="C372" s="112"/>
      <c r="D372" s="109"/>
      <c r="E372" s="9" t="s">
        <v>28</v>
      </c>
      <c r="F372" s="12"/>
      <c r="G372" s="8">
        <v>148</v>
      </c>
      <c r="H372" s="20">
        <v>5.4054054054050003</v>
      </c>
      <c r="I372" s="2">
        <v>51.351351351350999</v>
      </c>
      <c r="J372" s="2">
        <v>21.621621621622001</v>
      </c>
      <c r="K372" s="2">
        <v>21.621621621622001</v>
      </c>
      <c r="L372" s="15" t="s">
        <v>66</v>
      </c>
      <c r="M372" s="17">
        <v>48.648648648649001</v>
      </c>
    </row>
    <row r="373" spans="3:13" x14ac:dyDescent="0.25">
      <c r="C373" s="112"/>
      <c r="D373" s="109"/>
      <c r="E373" s="9" t="s">
        <v>29</v>
      </c>
      <c r="F373" s="12"/>
      <c r="G373" s="8">
        <v>101</v>
      </c>
      <c r="H373" s="20">
        <v>4.9504950495050002</v>
      </c>
      <c r="I373" s="2">
        <v>37.623762376237998</v>
      </c>
      <c r="J373" s="2">
        <v>28.712871287129001</v>
      </c>
      <c r="K373" s="2">
        <v>28.712871287129001</v>
      </c>
      <c r="L373" s="15" t="s">
        <v>66</v>
      </c>
      <c r="M373" s="17">
        <v>62.376237623762002</v>
      </c>
    </row>
    <row r="374" spans="3:13" x14ac:dyDescent="0.25">
      <c r="C374" s="112"/>
      <c r="D374" s="109"/>
      <c r="E374" s="9" t="s">
        <v>30</v>
      </c>
      <c r="F374" s="12"/>
      <c r="G374" s="8">
        <v>63</v>
      </c>
      <c r="H374" s="20">
        <v>3.1746031746029999</v>
      </c>
      <c r="I374" s="2">
        <v>30.158730158729998</v>
      </c>
      <c r="J374" s="2">
        <v>12.698412698413</v>
      </c>
      <c r="K374" s="2">
        <v>53.968253968253997</v>
      </c>
      <c r="L374" s="15" t="s">
        <v>66</v>
      </c>
      <c r="M374" s="17">
        <v>69.841269841270005</v>
      </c>
    </row>
    <row r="375" spans="3:13" x14ac:dyDescent="0.25">
      <c r="C375" s="112"/>
      <c r="D375" s="109"/>
      <c r="E375" s="9" t="s">
        <v>31</v>
      </c>
      <c r="F375" s="12"/>
      <c r="G375" s="8">
        <v>420</v>
      </c>
      <c r="H375" s="20">
        <v>5</v>
      </c>
      <c r="I375" s="2">
        <v>46.190476190475998</v>
      </c>
      <c r="J375" s="2">
        <v>22.380952380951999</v>
      </c>
      <c r="K375" s="2">
        <v>26.428571428571001</v>
      </c>
      <c r="L375" s="15" t="s">
        <v>66</v>
      </c>
      <c r="M375" s="17">
        <v>53.809523809524002</v>
      </c>
    </row>
    <row r="376" spans="3:13" x14ac:dyDescent="0.25">
      <c r="C376" s="112"/>
      <c r="D376" s="109"/>
      <c r="E376" s="9" t="s">
        <v>32</v>
      </c>
      <c r="F376" s="12"/>
      <c r="G376" s="8">
        <v>164</v>
      </c>
      <c r="H376" s="20">
        <v>4.268292682927</v>
      </c>
      <c r="I376" s="2">
        <v>34.756097560976002</v>
      </c>
      <c r="J376" s="2">
        <v>22.560975609755999</v>
      </c>
      <c r="K376" s="2">
        <v>38.414634146341001</v>
      </c>
      <c r="L376" s="15" t="s">
        <v>66</v>
      </c>
      <c r="M376" s="17">
        <v>65.243902439023998</v>
      </c>
    </row>
    <row r="377" spans="3:13" ht="25.2" x14ac:dyDescent="0.25">
      <c r="C377" s="108" t="s">
        <v>33</v>
      </c>
      <c r="D377" s="108" t="s">
        <v>25</v>
      </c>
      <c r="E377" s="10" t="s">
        <v>34</v>
      </c>
      <c r="F377" s="11"/>
      <c r="G377" s="14">
        <v>93</v>
      </c>
      <c r="H377" s="28">
        <v>100</v>
      </c>
      <c r="I377" s="34" t="s">
        <v>66</v>
      </c>
      <c r="J377" s="34" t="s">
        <v>66</v>
      </c>
      <c r="K377" s="34" t="s">
        <v>66</v>
      </c>
      <c r="L377" s="34" t="s">
        <v>66</v>
      </c>
      <c r="M377" s="29">
        <v>100</v>
      </c>
    </row>
    <row r="378" spans="3:13" ht="25.2" x14ac:dyDescent="0.25">
      <c r="C378" s="112"/>
      <c r="D378" s="109"/>
      <c r="E378" s="9" t="s">
        <v>35</v>
      </c>
      <c r="F378" s="12"/>
      <c r="G378" s="8">
        <v>623</v>
      </c>
      <c r="H378" s="43" t="s">
        <v>66</v>
      </c>
      <c r="I378" s="2">
        <v>100</v>
      </c>
      <c r="J378" s="15" t="s">
        <v>66</v>
      </c>
      <c r="K378" s="15" t="s">
        <v>66</v>
      </c>
      <c r="L378" s="15" t="s">
        <v>66</v>
      </c>
      <c r="M378" s="38" t="s">
        <v>66</v>
      </c>
    </row>
    <row r="379" spans="3:13" ht="25.2" x14ac:dyDescent="0.25">
      <c r="C379" s="112"/>
      <c r="D379" s="109"/>
      <c r="E379" s="9" t="s">
        <v>36</v>
      </c>
      <c r="F379" s="12"/>
      <c r="G379" s="8">
        <v>207</v>
      </c>
      <c r="H379" s="43" t="s">
        <v>66</v>
      </c>
      <c r="I379" s="15" t="s">
        <v>66</v>
      </c>
      <c r="J379" s="2">
        <v>100</v>
      </c>
      <c r="K379" s="15" t="s">
        <v>66</v>
      </c>
      <c r="L379" s="15" t="s">
        <v>66</v>
      </c>
      <c r="M379" s="17">
        <v>100</v>
      </c>
    </row>
    <row r="380" spans="3:13" ht="25.2" x14ac:dyDescent="0.25">
      <c r="C380" s="112"/>
      <c r="D380" s="109"/>
      <c r="E380" s="9" t="s">
        <v>37</v>
      </c>
      <c r="F380" s="12"/>
      <c r="G380" s="8">
        <v>178</v>
      </c>
      <c r="H380" s="43" t="s">
        <v>66</v>
      </c>
      <c r="I380" s="15" t="s">
        <v>66</v>
      </c>
      <c r="J380" s="15" t="s">
        <v>66</v>
      </c>
      <c r="K380" s="2">
        <v>100</v>
      </c>
      <c r="L380" s="15" t="s">
        <v>66</v>
      </c>
      <c r="M380" s="17">
        <v>100</v>
      </c>
    </row>
    <row r="381" spans="3:13" x14ac:dyDescent="0.25">
      <c r="C381" s="112"/>
      <c r="D381" s="109"/>
      <c r="E381" s="9" t="s">
        <v>38</v>
      </c>
      <c r="F381" s="12"/>
      <c r="G381" s="13">
        <v>3</v>
      </c>
      <c r="H381" s="39" t="s">
        <v>66</v>
      </c>
      <c r="I381" s="7" t="s">
        <v>66</v>
      </c>
      <c r="J381" s="7" t="s">
        <v>66</v>
      </c>
      <c r="K381" s="7" t="s">
        <v>66</v>
      </c>
      <c r="L381" s="6">
        <v>100</v>
      </c>
      <c r="M381" s="37" t="s">
        <v>66</v>
      </c>
    </row>
    <row r="382" spans="3:13" ht="25.2" x14ac:dyDescent="0.25">
      <c r="C382" s="112"/>
      <c r="D382" s="108" t="s">
        <v>22</v>
      </c>
      <c r="E382" s="10" t="s">
        <v>34</v>
      </c>
      <c r="F382" s="11"/>
      <c r="G382" s="40">
        <v>48</v>
      </c>
      <c r="H382" s="58">
        <v>100</v>
      </c>
      <c r="I382" s="41" t="s">
        <v>66</v>
      </c>
      <c r="J382" s="41" t="s">
        <v>66</v>
      </c>
      <c r="K382" s="41" t="s">
        <v>66</v>
      </c>
      <c r="L382" s="41" t="s">
        <v>66</v>
      </c>
      <c r="M382" s="63">
        <v>100</v>
      </c>
    </row>
    <row r="383" spans="3:13" ht="25.2" x14ac:dyDescent="0.25">
      <c r="C383" s="112"/>
      <c r="D383" s="109"/>
      <c r="E383" s="9" t="s">
        <v>35</v>
      </c>
      <c r="F383" s="12"/>
      <c r="G383" s="8">
        <v>365</v>
      </c>
      <c r="H383" s="43" t="s">
        <v>66</v>
      </c>
      <c r="I383" s="2">
        <v>100</v>
      </c>
      <c r="J383" s="15" t="s">
        <v>66</v>
      </c>
      <c r="K383" s="15" t="s">
        <v>66</v>
      </c>
      <c r="L383" s="15" t="s">
        <v>66</v>
      </c>
      <c r="M383" s="38" t="s">
        <v>66</v>
      </c>
    </row>
    <row r="384" spans="3:13" ht="25.2" x14ac:dyDescent="0.25">
      <c r="C384" s="112"/>
      <c r="D384" s="109"/>
      <c r="E384" s="9" t="s">
        <v>36</v>
      </c>
      <c r="F384" s="12"/>
      <c r="G384" s="8">
        <v>80</v>
      </c>
      <c r="H384" s="43" t="s">
        <v>66</v>
      </c>
      <c r="I384" s="15" t="s">
        <v>66</v>
      </c>
      <c r="J384" s="2">
        <v>100</v>
      </c>
      <c r="K384" s="15" t="s">
        <v>66</v>
      </c>
      <c r="L384" s="15" t="s">
        <v>66</v>
      </c>
      <c r="M384" s="17">
        <v>100</v>
      </c>
    </row>
    <row r="385" spans="3:13" ht="25.2" x14ac:dyDescent="0.25">
      <c r="C385" s="112"/>
      <c r="D385" s="109"/>
      <c r="E385" s="9" t="s">
        <v>37</v>
      </c>
      <c r="F385" s="12"/>
      <c r="G385" s="13">
        <v>49</v>
      </c>
      <c r="H385" s="39" t="s">
        <v>66</v>
      </c>
      <c r="I385" s="7" t="s">
        <v>66</v>
      </c>
      <c r="J385" s="7" t="s">
        <v>66</v>
      </c>
      <c r="K385" s="6">
        <v>100</v>
      </c>
      <c r="L385" s="7" t="s">
        <v>66</v>
      </c>
      <c r="M385" s="33">
        <v>100</v>
      </c>
    </row>
    <row r="386" spans="3:13" x14ac:dyDescent="0.25">
      <c r="C386" s="112"/>
      <c r="D386" s="109"/>
      <c r="E386" s="9" t="s">
        <v>38</v>
      </c>
      <c r="F386" s="12"/>
      <c r="G386" s="13">
        <v>1</v>
      </c>
      <c r="H386" s="39" t="s">
        <v>66</v>
      </c>
      <c r="I386" s="7" t="s">
        <v>66</v>
      </c>
      <c r="J386" s="7" t="s">
        <v>66</v>
      </c>
      <c r="K386" s="7" t="s">
        <v>66</v>
      </c>
      <c r="L386" s="6">
        <v>100</v>
      </c>
      <c r="M386" s="37" t="s">
        <v>66</v>
      </c>
    </row>
    <row r="387" spans="3:13" ht="25.2" x14ac:dyDescent="0.25">
      <c r="C387" s="112"/>
      <c r="D387" s="108" t="s">
        <v>23</v>
      </c>
      <c r="E387" s="10" t="s">
        <v>34</v>
      </c>
      <c r="F387" s="11"/>
      <c r="G387" s="40">
        <v>45</v>
      </c>
      <c r="H387" s="58">
        <v>100</v>
      </c>
      <c r="I387" s="41" t="s">
        <v>66</v>
      </c>
      <c r="J387" s="41" t="s">
        <v>66</v>
      </c>
      <c r="K387" s="41" t="s">
        <v>66</v>
      </c>
      <c r="L387" s="41" t="s">
        <v>66</v>
      </c>
      <c r="M387" s="63">
        <v>100</v>
      </c>
    </row>
    <row r="388" spans="3:13" ht="25.2" x14ac:dyDescent="0.25">
      <c r="C388" s="112"/>
      <c r="D388" s="109"/>
      <c r="E388" s="9" t="s">
        <v>35</v>
      </c>
      <c r="F388" s="12"/>
      <c r="G388" s="8">
        <v>258</v>
      </c>
      <c r="H388" s="43" t="s">
        <v>66</v>
      </c>
      <c r="I388" s="2">
        <v>100</v>
      </c>
      <c r="J388" s="15" t="s">
        <v>66</v>
      </c>
      <c r="K388" s="15" t="s">
        <v>66</v>
      </c>
      <c r="L388" s="15" t="s">
        <v>66</v>
      </c>
      <c r="M388" s="38" t="s">
        <v>66</v>
      </c>
    </row>
    <row r="389" spans="3:13" ht="25.2" x14ac:dyDescent="0.25">
      <c r="C389" s="112"/>
      <c r="D389" s="109"/>
      <c r="E389" s="9" t="s">
        <v>36</v>
      </c>
      <c r="F389" s="12"/>
      <c r="G389" s="8">
        <v>127</v>
      </c>
      <c r="H389" s="43" t="s">
        <v>66</v>
      </c>
      <c r="I389" s="15" t="s">
        <v>66</v>
      </c>
      <c r="J389" s="2">
        <v>100</v>
      </c>
      <c r="K389" s="15" t="s">
        <v>66</v>
      </c>
      <c r="L389" s="15" t="s">
        <v>66</v>
      </c>
      <c r="M389" s="17">
        <v>100</v>
      </c>
    </row>
    <row r="390" spans="3:13" ht="25.2" x14ac:dyDescent="0.25">
      <c r="C390" s="112"/>
      <c r="D390" s="109"/>
      <c r="E390" s="9" t="s">
        <v>37</v>
      </c>
      <c r="F390" s="12"/>
      <c r="G390" s="8">
        <v>129</v>
      </c>
      <c r="H390" s="43" t="s">
        <v>66</v>
      </c>
      <c r="I390" s="15" t="s">
        <v>66</v>
      </c>
      <c r="J390" s="15" t="s">
        <v>66</v>
      </c>
      <c r="K390" s="2">
        <v>100</v>
      </c>
      <c r="L390" s="15" t="s">
        <v>66</v>
      </c>
      <c r="M390" s="17">
        <v>100</v>
      </c>
    </row>
    <row r="391" spans="3:13" x14ac:dyDescent="0.25">
      <c r="C391" s="112"/>
      <c r="D391" s="109"/>
      <c r="E391" s="9" t="s">
        <v>38</v>
      </c>
      <c r="F391" s="12"/>
      <c r="G391" s="13">
        <v>2</v>
      </c>
      <c r="H391" s="39" t="s">
        <v>66</v>
      </c>
      <c r="I391" s="7" t="s">
        <v>66</v>
      </c>
      <c r="J391" s="7" t="s">
        <v>66</v>
      </c>
      <c r="K391" s="7" t="s">
        <v>66</v>
      </c>
      <c r="L391" s="6">
        <v>100</v>
      </c>
      <c r="M391" s="37" t="s">
        <v>66</v>
      </c>
    </row>
    <row r="392" spans="3:13" ht="25.2" x14ac:dyDescent="0.25">
      <c r="C392" s="108" t="s">
        <v>39</v>
      </c>
      <c r="D392" s="108" t="s">
        <v>25</v>
      </c>
      <c r="E392" s="10" t="s">
        <v>40</v>
      </c>
      <c r="F392" s="11"/>
      <c r="G392" s="14">
        <v>320</v>
      </c>
      <c r="H392" s="28">
        <v>20.3125</v>
      </c>
      <c r="I392" s="34" t="s">
        <v>66</v>
      </c>
      <c r="J392" s="5">
        <v>44.6875</v>
      </c>
      <c r="K392" s="5">
        <v>35</v>
      </c>
      <c r="L392" s="34" t="s">
        <v>66</v>
      </c>
      <c r="M392" s="29">
        <v>100</v>
      </c>
    </row>
    <row r="393" spans="3:13" ht="25.2" x14ac:dyDescent="0.25">
      <c r="C393" s="112"/>
      <c r="D393" s="109"/>
      <c r="E393" s="9" t="s">
        <v>41</v>
      </c>
      <c r="F393" s="12"/>
      <c r="G393" s="8">
        <v>604</v>
      </c>
      <c r="H393" s="43" t="s">
        <v>66</v>
      </c>
      <c r="I393" s="2">
        <v>97.185430463575997</v>
      </c>
      <c r="J393" s="2">
        <v>1.655629139073</v>
      </c>
      <c r="K393" s="2">
        <v>1.158940397351</v>
      </c>
      <c r="L393" s="15" t="s">
        <v>66</v>
      </c>
      <c r="M393" s="17">
        <v>2.814569536424</v>
      </c>
    </row>
    <row r="394" spans="3:13" x14ac:dyDescent="0.25">
      <c r="C394" s="112"/>
      <c r="D394" s="109"/>
      <c r="E394" s="9" t="s">
        <v>42</v>
      </c>
      <c r="F394" s="12"/>
      <c r="G394" s="13">
        <v>20</v>
      </c>
      <c r="H394" s="30">
        <v>35</v>
      </c>
      <c r="I394" s="6">
        <v>35</v>
      </c>
      <c r="J394" s="6">
        <v>20</v>
      </c>
      <c r="K394" s="6">
        <v>10</v>
      </c>
      <c r="L394" s="7" t="s">
        <v>66</v>
      </c>
      <c r="M394" s="33">
        <v>65</v>
      </c>
    </row>
    <row r="395" spans="3:13" x14ac:dyDescent="0.25">
      <c r="C395" s="112"/>
      <c r="D395" s="109"/>
      <c r="E395" s="9" t="s">
        <v>43</v>
      </c>
      <c r="F395" s="12"/>
      <c r="G395" s="8">
        <v>162</v>
      </c>
      <c r="H395" s="20">
        <v>4.3209876543209997</v>
      </c>
      <c r="I395" s="2">
        <v>48.765432098764997</v>
      </c>
      <c r="J395" s="2">
        <v>21.604938271605</v>
      </c>
      <c r="K395" s="2">
        <v>25.308641975309001</v>
      </c>
      <c r="L395" s="15" t="s">
        <v>66</v>
      </c>
      <c r="M395" s="17">
        <v>51.234567901235003</v>
      </c>
    </row>
    <row r="396" spans="3:13" x14ac:dyDescent="0.25">
      <c r="C396" s="112"/>
      <c r="D396" s="109"/>
      <c r="E396" s="9" t="s">
        <v>44</v>
      </c>
      <c r="F396" s="12"/>
      <c r="G396" s="8">
        <v>50</v>
      </c>
      <c r="H396" s="20">
        <v>4</v>
      </c>
      <c r="I396" s="2">
        <v>52</v>
      </c>
      <c r="J396" s="2">
        <v>26</v>
      </c>
      <c r="K396" s="2">
        <v>18</v>
      </c>
      <c r="L396" s="15" t="s">
        <v>66</v>
      </c>
      <c r="M396" s="17">
        <v>48</v>
      </c>
    </row>
    <row r="397" spans="3:13" ht="25.2" x14ac:dyDescent="0.25">
      <c r="C397" s="112"/>
      <c r="D397" s="109"/>
      <c r="E397" s="9" t="s">
        <v>45</v>
      </c>
      <c r="F397" s="12"/>
      <c r="G397" s="8">
        <v>53</v>
      </c>
      <c r="H397" s="20">
        <v>28.301886792453001</v>
      </c>
      <c r="I397" s="2">
        <v>33.962264150943</v>
      </c>
      <c r="J397" s="2">
        <v>28.301886792453001</v>
      </c>
      <c r="K397" s="2">
        <v>9.4339622641510008</v>
      </c>
      <c r="L397" s="15" t="s">
        <v>66</v>
      </c>
      <c r="M397" s="17">
        <v>66.037735849057</v>
      </c>
    </row>
    <row r="398" spans="3:13" x14ac:dyDescent="0.25">
      <c r="C398" s="112"/>
      <c r="D398" s="109"/>
      <c r="E398" s="9" t="s">
        <v>38</v>
      </c>
      <c r="F398" s="12"/>
      <c r="G398" s="13">
        <v>37</v>
      </c>
      <c r="H398" s="30">
        <v>2.7027027027030002</v>
      </c>
      <c r="I398" s="6">
        <v>70.270270270270004</v>
      </c>
      <c r="J398" s="6">
        <v>2.7027027027030002</v>
      </c>
      <c r="K398" s="6">
        <v>16.216216216216001</v>
      </c>
      <c r="L398" s="6">
        <v>8.1081081081080004</v>
      </c>
      <c r="M398" s="33">
        <v>21.621621621622001</v>
      </c>
    </row>
    <row r="399" spans="3:13" ht="25.2" x14ac:dyDescent="0.25">
      <c r="C399" s="112"/>
      <c r="D399" s="108" t="s">
        <v>22</v>
      </c>
      <c r="E399" s="10" t="s">
        <v>40</v>
      </c>
      <c r="F399" s="11"/>
      <c r="G399" s="14">
        <v>118</v>
      </c>
      <c r="H399" s="28">
        <v>29.661016949153002</v>
      </c>
      <c r="I399" s="34" t="s">
        <v>66</v>
      </c>
      <c r="J399" s="5">
        <v>45.762711864407002</v>
      </c>
      <c r="K399" s="5">
        <v>24.576271186441002</v>
      </c>
      <c r="L399" s="34" t="s">
        <v>66</v>
      </c>
      <c r="M399" s="29">
        <v>100</v>
      </c>
    </row>
    <row r="400" spans="3:13" ht="25.2" x14ac:dyDescent="0.25">
      <c r="C400" s="112"/>
      <c r="D400" s="109"/>
      <c r="E400" s="9" t="s">
        <v>41</v>
      </c>
      <c r="F400" s="12"/>
      <c r="G400" s="8">
        <v>351</v>
      </c>
      <c r="H400" s="43" t="s">
        <v>66</v>
      </c>
      <c r="I400" s="2">
        <v>96.581196581197005</v>
      </c>
      <c r="J400" s="2">
        <v>2.564102564103</v>
      </c>
      <c r="K400" s="2">
        <v>0.85470085470099999</v>
      </c>
      <c r="L400" s="15" t="s">
        <v>66</v>
      </c>
      <c r="M400" s="17">
        <v>3.4188034188029999</v>
      </c>
    </row>
    <row r="401" spans="3:13" x14ac:dyDescent="0.25">
      <c r="C401" s="112"/>
      <c r="D401" s="109"/>
      <c r="E401" s="9" t="s">
        <v>42</v>
      </c>
      <c r="F401" s="12"/>
      <c r="G401" s="13">
        <v>9</v>
      </c>
      <c r="H401" s="30">
        <v>11.111111111111001</v>
      </c>
      <c r="I401" s="6">
        <v>55.555555555555998</v>
      </c>
      <c r="J401" s="6">
        <v>11.111111111111001</v>
      </c>
      <c r="K401" s="6">
        <v>22.222222222222001</v>
      </c>
      <c r="L401" s="7" t="s">
        <v>66</v>
      </c>
      <c r="M401" s="33">
        <v>44.444444444444002</v>
      </c>
    </row>
    <row r="402" spans="3:13" x14ac:dyDescent="0.25">
      <c r="C402" s="112"/>
      <c r="D402" s="109"/>
      <c r="E402" s="9" t="s">
        <v>43</v>
      </c>
      <c r="F402" s="12"/>
      <c r="G402" s="8">
        <v>64</v>
      </c>
      <c r="H402" s="20">
        <v>1.5625</v>
      </c>
      <c r="I402" s="2">
        <v>71.875</v>
      </c>
      <c r="J402" s="2">
        <v>10.9375</v>
      </c>
      <c r="K402" s="2">
        <v>15.625</v>
      </c>
      <c r="L402" s="15" t="s">
        <v>66</v>
      </c>
      <c r="M402" s="17">
        <v>28.125</v>
      </c>
    </row>
    <row r="403" spans="3:13" x14ac:dyDescent="0.25">
      <c r="C403" s="112"/>
      <c r="D403" s="109"/>
      <c r="E403" s="9" t="s">
        <v>44</v>
      </c>
      <c r="F403" s="12"/>
      <c r="G403" s="13">
        <v>19</v>
      </c>
      <c r="H403" s="30">
        <v>5.2631578947369997</v>
      </c>
      <c r="I403" s="6">
        <v>68.421052631579002</v>
      </c>
      <c r="J403" s="6">
        <v>15.789473684211</v>
      </c>
      <c r="K403" s="6">
        <v>10.526315789473999</v>
      </c>
      <c r="L403" s="7" t="s">
        <v>66</v>
      </c>
      <c r="M403" s="33">
        <v>31.578947368421002</v>
      </c>
    </row>
    <row r="404" spans="3:13" ht="25.2" x14ac:dyDescent="0.25">
      <c r="C404" s="112"/>
      <c r="D404" s="109"/>
      <c r="E404" s="9" t="s">
        <v>45</v>
      </c>
      <c r="F404" s="12"/>
      <c r="G404" s="13">
        <v>30</v>
      </c>
      <c r="H404" s="30">
        <v>36.666666666666998</v>
      </c>
      <c r="I404" s="6">
        <v>23.333333333333002</v>
      </c>
      <c r="J404" s="6">
        <v>33.333333333333002</v>
      </c>
      <c r="K404" s="6">
        <v>6.666666666667</v>
      </c>
      <c r="L404" s="7" t="s">
        <v>66</v>
      </c>
      <c r="M404" s="33">
        <v>76.666666666666998</v>
      </c>
    </row>
    <row r="405" spans="3:13" x14ac:dyDescent="0.25">
      <c r="C405" s="112"/>
      <c r="D405" s="109"/>
      <c r="E405" s="9" t="s">
        <v>38</v>
      </c>
      <c r="F405" s="12"/>
      <c r="G405" s="13">
        <v>23</v>
      </c>
      <c r="H405" s="39" t="s">
        <v>66</v>
      </c>
      <c r="I405" s="6">
        <v>86.956521739129997</v>
      </c>
      <c r="J405" s="6">
        <v>4.3478260869570002</v>
      </c>
      <c r="K405" s="6">
        <v>4.3478260869570002</v>
      </c>
      <c r="L405" s="6">
        <v>4.3478260869570002</v>
      </c>
      <c r="M405" s="33">
        <v>8.6956521739130004</v>
      </c>
    </row>
    <row r="406" spans="3:13" ht="25.2" x14ac:dyDescent="0.25">
      <c r="C406" s="112"/>
      <c r="D406" s="108" t="s">
        <v>23</v>
      </c>
      <c r="E406" s="10" t="s">
        <v>40</v>
      </c>
      <c r="F406" s="11"/>
      <c r="G406" s="14">
        <v>202</v>
      </c>
      <c r="H406" s="28">
        <v>14.851485148515</v>
      </c>
      <c r="I406" s="34" t="s">
        <v>66</v>
      </c>
      <c r="J406" s="5">
        <v>44.059405940593997</v>
      </c>
      <c r="K406" s="5">
        <v>41.089108910890999</v>
      </c>
      <c r="L406" s="34" t="s">
        <v>66</v>
      </c>
      <c r="M406" s="29">
        <v>100</v>
      </c>
    </row>
    <row r="407" spans="3:13" ht="25.2" x14ac:dyDescent="0.25">
      <c r="C407" s="112"/>
      <c r="D407" s="109"/>
      <c r="E407" s="9" t="s">
        <v>41</v>
      </c>
      <c r="F407" s="12"/>
      <c r="G407" s="8">
        <v>253</v>
      </c>
      <c r="H407" s="43" t="s">
        <v>66</v>
      </c>
      <c r="I407" s="2">
        <v>98.023715415020007</v>
      </c>
      <c r="J407" s="2">
        <v>0.39525691699600002</v>
      </c>
      <c r="K407" s="2">
        <v>1.5810276679840001</v>
      </c>
      <c r="L407" s="15" t="s">
        <v>66</v>
      </c>
      <c r="M407" s="17">
        <v>1.9762845849799999</v>
      </c>
    </row>
    <row r="408" spans="3:13" x14ac:dyDescent="0.25">
      <c r="C408" s="112"/>
      <c r="D408" s="109"/>
      <c r="E408" s="9" t="s">
        <v>42</v>
      </c>
      <c r="F408" s="12"/>
      <c r="G408" s="13">
        <v>11</v>
      </c>
      <c r="H408" s="30">
        <v>54.545454545455001</v>
      </c>
      <c r="I408" s="6">
        <v>18.181818181817999</v>
      </c>
      <c r="J408" s="6">
        <v>27.272727272727</v>
      </c>
      <c r="K408" s="7" t="s">
        <v>66</v>
      </c>
      <c r="L408" s="7" t="s">
        <v>66</v>
      </c>
      <c r="M408" s="33">
        <v>81.818181818181998</v>
      </c>
    </row>
    <row r="409" spans="3:13" x14ac:dyDescent="0.25">
      <c r="C409" s="112"/>
      <c r="D409" s="109"/>
      <c r="E409" s="9" t="s">
        <v>43</v>
      </c>
      <c r="F409" s="12"/>
      <c r="G409" s="8">
        <v>98</v>
      </c>
      <c r="H409" s="20">
        <v>6.1224489795919999</v>
      </c>
      <c r="I409" s="2">
        <v>33.673469387754999</v>
      </c>
      <c r="J409" s="2">
        <v>28.571428571428999</v>
      </c>
      <c r="K409" s="2">
        <v>31.632653061224001</v>
      </c>
      <c r="L409" s="15" t="s">
        <v>66</v>
      </c>
      <c r="M409" s="17">
        <v>66.326530612244994</v>
      </c>
    </row>
    <row r="410" spans="3:13" x14ac:dyDescent="0.25">
      <c r="C410" s="112"/>
      <c r="D410" s="109"/>
      <c r="E410" s="9" t="s">
        <v>44</v>
      </c>
      <c r="F410" s="12"/>
      <c r="G410" s="13">
        <v>31</v>
      </c>
      <c r="H410" s="30">
        <v>3.2258064516129998</v>
      </c>
      <c r="I410" s="6">
        <v>41.935483870968</v>
      </c>
      <c r="J410" s="6">
        <v>32.258064516128997</v>
      </c>
      <c r="K410" s="6">
        <v>22.580645161290001</v>
      </c>
      <c r="L410" s="7" t="s">
        <v>66</v>
      </c>
      <c r="M410" s="33">
        <v>58.064516129032</v>
      </c>
    </row>
    <row r="411" spans="3:13" ht="25.2" x14ac:dyDescent="0.25">
      <c r="C411" s="112"/>
      <c r="D411" s="109"/>
      <c r="E411" s="9" t="s">
        <v>45</v>
      </c>
      <c r="F411" s="12"/>
      <c r="G411" s="13">
        <v>23</v>
      </c>
      <c r="H411" s="30">
        <v>17.391304347826001</v>
      </c>
      <c r="I411" s="6">
        <v>47.826086956521998</v>
      </c>
      <c r="J411" s="6">
        <v>21.739130434783</v>
      </c>
      <c r="K411" s="6">
        <v>13.04347826087</v>
      </c>
      <c r="L411" s="7" t="s">
        <v>66</v>
      </c>
      <c r="M411" s="33">
        <v>52.173913043478002</v>
      </c>
    </row>
    <row r="412" spans="3:13" x14ac:dyDescent="0.25">
      <c r="C412" s="112"/>
      <c r="D412" s="109"/>
      <c r="E412" s="9" t="s">
        <v>38</v>
      </c>
      <c r="F412" s="12"/>
      <c r="G412" s="13">
        <v>14</v>
      </c>
      <c r="H412" s="30">
        <v>7.1428571428570002</v>
      </c>
      <c r="I412" s="6">
        <v>42.857142857143003</v>
      </c>
      <c r="J412" s="7" t="s">
        <v>66</v>
      </c>
      <c r="K412" s="6">
        <v>35.714285714286</v>
      </c>
      <c r="L412" s="6">
        <v>14.285714285714</v>
      </c>
      <c r="M412" s="33">
        <v>42.857142857143003</v>
      </c>
    </row>
    <row r="413" spans="3:13" x14ac:dyDescent="0.25">
      <c r="C413" s="108" t="s">
        <v>46</v>
      </c>
      <c r="D413" s="106" t="s">
        <v>21</v>
      </c>
      <c r="E413" s="10" t="s">
        <v>47</v>
      </c>
      <c r="F413" s="11"/>
      <c r="G413" s="14">
        <v>815</v>
      </c>
      <c r="H413" s="28">
        <v>4.9079754601229997</v>
      </c>
      <c r="I413" s="5">
        <v>65.644171779141004</v>
      </c>
      <c r="J413" s="5">
        <v>14.601226993865</v>
      </c>
      <c r="K413" s="5">
        <v>14.846625766871</v>
      </c>
      <c r="L413" s="34" t="s">
        <v>66</v>
      </c>
      <c r="M413" s="29">
        <v>34.355828220859003</v>
      </c>
    </row>
    <row r="414" spans="3:13" ht="25.2" x14ac:dyDescent="0.25">
      <c r="C414" s="112"/>
      <c r="D414" s="107"/>
      <c r="E414" s="9" t="s">
        <v>48</v>
      </c>
      <c r="F414" s="12"/>
      <c r="G414" s="8">
        <v>86</v>
      </c>
      <c r="H414" s="20">
        <v>11.627906976744001</v>
      </c>
      <c r="I414" s="2">
        <v>44.186046511628</v>
      </c>
      <c r="J414" s="2">
        <v>26.744186046511999</v>
      </c>
      <c r="K414" s="2">
        <v>16.279069767442</v>
      </c>
      <c r="L414" s="2">
        <v>1.1627906976739999</v>
      </c>
      <c r="M414" s="17">
        <v>54.651162790698002</v>
      </c>
    </row>
    <row r="415" spans="3:13" x14ac:dyDescent="0.25">
      <c r="C415" s="112"/>
      <c r="D415" s="107"/>
      <c r="E415" s="9" t="s">
        <v>49</v>
      </c>
      <c r="F415" s="12"/>
      <c r="G415" s="13">
        <v>46</v>
      </c>
      <c r="H415" s="30">
        <v>13.04347826087</v>
      </c>
      <c r="I415" s="6">
        <v>34.782608695652002</v>
      </c>
      <c r="J415" s="6">
        <v>30.434782608696</v>
      </c>
      <c r="K415" s="6">
        <v>21.739130434783</v>
      </c>
      <c r="L415" s="7" t="s">
        <v>66</v>
      </c>
      <c r="M415" s="33">
        <v>65.217391304347998</v>
      </c>
    </row>
    <row r="416" spans="3:13" ht="25.2" x14ac:dyDescent="0.25">
      <c r="C416" s="112"/>
      <c r="D416" s="107"/>
      <c r="E416" s="9" t="s">
        <v>50</v>
      </c>
      <c r="F416" s="12"/>
      <c r="G416" s="8">
        <v>95</v>
      </c>
      <c r="H416" s="20">
        <v>23.157894736842</v>
      </c>
      <c r="I416" s="2">
        <v>21.052631578947</v>
      </c>
      <c r="J416" s="2">
        <v>35.789473684211004</v>
      </c>
      <c r="K416" s="2">
        <v>17.894736842105001</v>
      </c>
      <c r="L416" s="2">
        <v>2.1052631578950001</v>
      </c>
      <c r="M416" s="17">
        <v>76.842105263158004</v>
      </c>
    </row>
    <row r="417" spans="2:13" ht="25.2" x14ac:dyDescent="0.25">
      <c r="C417" s="112"/>
      <c r="D417" s="107"/>
      <c r="E417" s="9" t="s">
        <v>51</v>
      </c>
      <c r="F417" s="12"/>
      <c r="G417" s="13">
        <v>30</v>
      </c>
      <c r="H417" s="30">
        <v>33.333333333333002</v>
      </c>
      <c r="I417" s="6">
        <v>13.333333333333</v>
      </c>
      <c r="J417" s="6">
        <v>26.666666666666998</v>
      </c>
      <c r="K417" s="6">
        <v>26.666666666666998</v>
      </c>
      <c r="L417" s="7" t="s">
        <v>66</v>
      </c>
      <c r="M417" s="33">
        <v>86.666666666666998</v>
      </c>
    </row>
    <row r="418" spans="2:13" x14ac:dyDescent="0.25">
      <c r="C418" s="112"/>
      <c r="D418" s="107"/>
      <c r="E418" s="9" t="s">
        <v>52</v>
      </c>
      <c r="F418" s="12"/>
      <c r="G418" s="13">
        <v>8</v>
      </c>
      <c r="H418" s="30">
        <v>25</v>
      </c>
      <c r="I418" s="6">
        <v>12.5</v>
      </c>
      <c r="J418" s="6">
        <v>12.5</v>
      </c>
      <c r="K418" s="6">
        <v>50</v>
      </c>
      <c r="L418" s="7" t="s">
        <v>66</v>
      </c>
      <c r="M418" s="33">
        <v>87.5</v>
      </c>
    </row>
    <row r="419" spans="2:13" x14ac:dyDescent="0.25">
      <c r="C419" s="112"/>
      <c r="D419" s="107"/>
      <c r="E419" s="9" t="s">
        <v>53</v>
      </c>
      <c r="F419" s="12"/>
      <c r="G419" s="13">
        <v>23</v>
      </c>
      <c r="H419" s="30">
        <v>13.04347826087</v>
      </c>
      <c r="I419" s="6">
        <v>39.130434782609001</v>
      </c>
      <c r="J419" s="6">
        <v>30.434782608696</v>
      </c>
      <c r="K419" s="6">
        <v>17.391304347826001</v>
      </c>
      <c r="L419" s="7" t="s">
        <v>66</v>
      </c>
      <c r="M419" s="33">
        <v>60.869565217390999</v>
      </c>
    </row>
    <row r="420" spans="2:13" x14ac:dyDescent="0.25">
      <c r="C420" s="112"/>
      <c r="D420" s="107"/>
      <c r="E420" s="9" t="s">
        <v>38</v>
      </c>
      <c r="F420" s="12"/>
      <c r="G420" s="13">
        <v>1</v>
      </c>
      <c r="H420" s="39" t="s">
        <v>66</v>
      </c>
      <c r="I420" s="7" t="s">
        <v>66</v>
      </c>
      <c r="J420" s="6">
        <v>100</v>
      </c>
      <c r="K420" s="7" t="s">
        <v>66</v>
      </c>
      <c r="L420" s="7" t="s">
        <v>66</v>
      </c>
      <c r="M420" s="33">
        <v>100</v>
      </c>
    </row>
    <row r="421" spans="2:13" x14ac:dyDescent="0.25">
      <c r="C421" s="112"/>
      <c r="D421" s="107"/>
      <c r="E421" s="9" t="s">
        <v>54</v>
      </c>
      <c r="F421" s="12"/>
      <c r="G421" s="8">
        <v>901</v>
      </c>
      <c r="H421" s="20">
        <v>5.5493895671480002</v>
      </c>
      <c r="I421" s="2">
        <v>63.596004439512001</v>
      </c>
      <c r="J421" s="2">
        <v>15.760266370699</v>
      </c>
      <c r="K421" s="2">
        <v>14.983351831299</v>
      </c>
      <c r="L421" s="2">
        <v>0.11098779134300001</v>
      </c>
      <c r="M421" s="17">
        <v>36.293007769144999</v>
      </c>
    </row>
    <row r="422" spans="2:13" x14ac:dyDescent="0.25">
      <c r="C422" s="112"/>
      <c r="D422" s="107"/>
      <c r="E422" s="9" t="s">
        <v>55</v>
      </c>
      <c r="F422" s="12"/>
      <c r="G422" s="8">
        <v>171</v>
      </c>
      <c r="H422" s="20">
        <v>22.222222222222001</v>
      </c>
      <c r="I422" s="2">
        <v>23.391812865496998</v>
      </c>
      <c r="J422" s="2">
        <v>32.748538011695999</v>
      </c>
      <c r="K422" s="2">
        <v>20.467836257310001</v>
      </c>
      <c r="L422" s="2">
        <v>1.1695906432750001</v>
      </c>
      <c r="M422" s="17">
        <v>75.438596491227997</v>
      </c>
    </row>
    <row r="423" spans="2:13" x14ac:dyDescent="0.25">
      <c r="C423" s="108" t="s">
        <v>56</v>
      </c>
      <c r="D423" s="106" t="s">
        <v>21</v>
      </c>
      <c r="E423" s="10" t="s">
        <v>57</v>
      </c>
      <c r="F423" s="11"/>
      <c r="G423" s="14">
        <v>465</v>
      </c>
      <c r="H423" s="28">
        <v>10.322580645161</v>
      </c>
      <c r="I423" s="5">
        <v>52.688172043011001</v>
      </c>
      <c r="J423" s="5">
        <v>19.569892473117999</v>
      </c>
      <c r="K423" s="5">
        <v>17.204301075269001</v>
      </c>
      <c r="L423" s="5">
        <v>0.215053763441</v>
      </c>
      <c r="M423" s="29">
        <v>47.096774193548001</v>
      </c>
    </row>
    <row r="424" spans="2:13" x14ac:dyDescent="0.25">
      <c r="C424" s="112"/>
      <c r="D424" s="107"/>
      <c r="E424" s="9" t="s">
        <v>58</v>
      </c>
      <c r="F424" s="12"/>
      <c r="G424" s="8">
        <v>396</v>
      </c>
      <c r="H424" s="20">
        <v>8.333333333333</v>
      </c>
      <c r="I424" s="2">
        <v>57.323232323231998</v>
      </c>
      <c r="J424" s="2">
        <v>18.434343434342999</v>
      </c>
      <c r="K424" s="2">
        <v>15.40404040404</v>
      </c>
      <c r="L424" s="2">
        <v>0.50505050505100002</v>
      </c>
      <c r="M424" s="17">
        <v>42.171717171716999</v>
      </c>
    </row>
    <row r="425" spans="2:13" x14ac:dyDescent="0.25">
      <c r="C425" s="112"/>
      <c r="D425" s="107"/>
      <c r="E425" s="9" t="s">
        <v>59</v>
      </c>
      <c r="F425" s="12"/>
      <c r="G425" s="8">
        <v>90</v>
      </c>
      <c r="H425" s="20">
        <v>3.333333333333</v>
      </c>
      <c r="I425" s="2">
        <v>54.444444444444002</v>
      </c>
      <c r="J425" s="2">
        <v>26.666666666666998</v>
      </c>
      <c r="K425" s="2">
        <v>15.555555555555999</v>
      </c>
      <c r="L425" s="15" t="s">
        <v>66</v>
      </c>
      <c r="M425" s="17">
        <v>45.555555555555998</v>
      </c>
    </row>
    <row r="426" spans="2:13" x14ac:dyDescent="0.25">
      <c r="C426" s="112"/>
      <c r="D426" s="107"/>
      <c r="E426" s="9" t="s">
        <v>60</v>
      </c>
      <c r="F426" s="12"/>
      <c r="G426" s="8">
        <v>153</v>
      </c>
      <c r="H426" s="20">
        <v>5.8823529411760003</v>
      </c>
      <c r="I426" s="2">
        <v>66.666666666666998</v>
      </c>
      <c r="J426" s="2">
        <v>12.418300653595001</v>
      </c>
      <c r="K426" s="2">
        <v>15.032679738562001</v>
      </c>
      <c r="L426" s="15" t="s">
        <v>66</v>
      </c>
      <c r="M426" s="17">
        <v>33.333333333333002</v>
      </c>
    </row>
    <row r="427" spans="2:13" x14ac:dyDescent="0.25">
      <c r="C427" s="108" t="s">
        <v>61</v>
      </c>
      <c r="D427" s="106" t="s">
        <v>21</v>
      </c>
      <c r="E427" s="10" t="s">
        <v>62</v>
      </c>
      <c r="F427" s="11"/>
      <c r="G427" s="14">
        <v>205</v>
      </c>
      <c r="H427" s="28">
        <v>8.2926829268290003</v>
      </c>
      <c r="I427" s="5">
        <v>54.634146341463001</v>
      </c>
      <c r="J427" s="5">
        <v>21.463414634146002</v>
      </c>
      <c r="K427" s="5">
        <v>15.609756097561</v>
      </c>
      <c r="L427" s="34" t="s">
        <v>66</v>
      </c>
      <c r="M427" s="29">
        <v>45.365853658536999</v>
      </c>
    </row>
    <row r="428" spans="2:13" x14ac:dyDescent="0.25">
      <c r="C428" s="109"/>
      <c r="D428" s="107"/>
      <c r="E428" s="9" t="s">
        <v>63</v>
      </c>
      <c r="F428" s="12"/>
      <c r="G428" s="8">
        <v>256</v>
      </c>
      <c r="H428" s="20">
        <v>10.15625</v>
      </c>
      <c r="I428" s="2">
        <v>56.640625</v>
      </c>
      <c r="J428" s="2">
        <v>19.140625</v>
      </c>
      <c r="K428" s="2">
        <v>14.0625</v>
      </c>
      <c r="L428" s="15" t="s">
        <v>66</v>
      </c>
      <c r="M428" s="17">
        <v>43.359375</v>
      </c>
    </row>
    <row r="429" spans="2:13" x14ac:dyDescent="0.25">
      <c r="C429" s="109"/>
      <c r="D429" s="107"/>
      <c r="E429" s="9" t="s">
        <v>64</v>
      </c>
      <c r="F429" s="12"/>
      <c r="G429" s="8">
        <v>404</v>
      </c>
      <c r="H429" s="20">
        <v>5.940594059406</v>
      </c>
      <c r="I429" s="2">
        <v>58.663366336633999</v>
      </c>
      <c r="J429" s="2">
        <v>16.831683168316999</v>
      </c>
      <c r="K429" s="2">
        <v>17.821782178218001</v>
      </c>
      <c r="L429" s="2">
        <v>0.74257425742600003</v>
      </c>
      <c r="M429" s="17">
        <v>40.594059405941003</v>
      </c>
    </row>
    <row r="430" spans="2:13" x14ac:dyDescent="0.25">
      <c r="C430" s="113"/>
      <c r="D430" s="110"/>
      <c r="E430" s="56" t="s">
        <v>65</v>
      </c>
      <c r="F430" s="48"/>
      <c r="G430" s="61">
        <v>239</v>
      </c>
      <c r="H430" s="69">
        <v>10.878661087866</v>
      </c>
      <c r="I430" s="36">
        <v>53.974895397490002</v>
      </c>
      <c r="J430" s="36">
        <v>19.246861924686002</v>
      </c>
      <c r="K430" s="36">
        <v>15.899581589958</v>
      </c>
      <c r="L430" s="72" t="s">
        <v>66</v>
      </c>
      <c r="M430" s="68">
        <v>46.025104602509998</v>
      </c>
    </row>
    <row r="432" spans="2:13" x14ac:dyDescent="0.25">
      <c r="B432" s="54" t="str">
        <f xml:space="preserve"> HYPERLINK("#'目次'!B12", "[6]")</f>
        <v>[6]</v>
      </c>
      <c r="C432" s="42" t="s">
        <v>132</v>
      </c>
    </row>
    <row r="435" spans="3:15" x14ac:dyDescent="0.25">
      <c r="C435" s="42" t="s">
        <v>14</v>
      </c>
    </row>
    <row r="436" spans="3:15" ht="50.4" x14ac:dyDescent="0.25">
      <c r="C436" s="102"/>
      <c r="D436" s="103"/>
      <c r="E436" s="103"/>
      <c r="F436" s="103"/>
      <c r="G436" s="53" t="s">
        <v>15</v>
      </c>
      <c r="H436" s="50" t="s">
        <v>40</v>
      </c>
      <c r="I436" s="21" t="s">
        <v>41</v>
      </c>
      <c r="J436" s="21" t="s">
        <v>42</v>
      </c>
      <c r="K436" s="21" t="s">
        <v>43</v>
      </c>
      <c r="L436" s="21" t="s">
        <v>44</v>
      </c>
      <c r="M436" s="21" t="s">
        <v>45</v>
      </c>
      <c r="N436" s="21" t="s">
        <v>38</v>
      </c>
      <c r="O436" s="57" t="s">
        <v>133</v>
      </c>
    </row>
    <row r="437" spans="3:15" x14ac:dyDescent="0.25">
      <c r="C437" s="104"/>
      <c r="D437" s="105"/>
      <c r="E437" s="105"/>
      <c r="F437" s="105"/>
      <c r="G437" s="47"/>
      <c r="H437" s="60"/>
      <c r="I437" s="22"/>
      <c r="J437" s="22"/>
      <c r="K437" s="22"/>
      <c r="L437" s="22"/>
      <c r="M437" s="22"/>
      <c r="N437" s="22"/>
      <c r="O437" s="55"/>
    </row>
    <row r="438" spans="3:15" x14ac:dyDescent="0.25">
      <c r="C438" s="52"/>
      <c r="D438" s="49"/>
      <c r="E438" s="46" t="s">
        <v>15</v>
      </c>
      <c r="F438" s="51"/>
      <c r="G438" s="59">
        <v>1104</v>
      </c>
      <c r="H438" s="32">
        <v>28.985507246377001</v>
      </c>
      <c r="I438" s="32">
        <v>54.710144927536</v>
      </c>
      <c r="J438" s="32">
        <v>1.811594202899</v>
      </c>
      <c r="K438" s="32">
        <v>14.673913043478001</v>
      </c>
      <c r="L438" s="32">
        <v>4.5289855072460004</v>
      </c>
      <c r="M438" s="32">
        <v>4.8007246376810002</v>
      </c>
      <c r="N438" s="32">
        <v>3.351449275362</v>
      </c>
      <c r="O438" s="64">
        <v>67.663043478261002</v>
      </c>
    </row>
    <row r="439" spans="3:15" x14ac:dyDescent="0.25">
      <c r="C439" s="111" t="s">
        <v>20</v>
      </c>
      <c r="D439" s="106" t="s">
        <v>21</v>
      </c>
      <c r="E439" s="10" t="s">
        <v>22</v>
      </c>
      <c r="F439" s="11"/>
      <c r="G439" s="14">
        <v>543</v>
      </c>
      <c r="H439" s="28">
        <v>21.731123388581999</v>
      </c>
      <c r="I439" s="5">
        <v>64.640883977900998</v>
      </c>
      <c r="J439" s="5">
        <v>1.657458563536</v>
      </c>
      <c r="K439" s="5">
        <v>11.786372007365999</v>
      </c>
      <c r="L439" s="5">
        <v>3.4990791896869999</v>
      </c>
      <c r="M439" s="5">
        <v>5.5248618784529997</v>
      </c>
      <c r="N439" s="5">
        <v>4.2357274401470004</v>
      </c>
      <c r="O439" s="29">
        <v>74.033149171271006</v>
      </c>
    </row>
    <row r="440" spans="3:15" x14ac:dyDescent="0.25">
      <c r="C440" s="112"/>
      <c r="D440" s="107"/>
      <c r="E440" s="9" t="s">
        <v>23</v>
      </c>
      <c r="F440" s="12"/>
      <c r="G440" s="8">
        <v>561</v>
      </c>
      <c r="H440" s="20">
        <v>36.007130124776999</v>
      </c>
      <c r="I440" s="2">
        <v>45.098039215686001</v>
      </c>
      <c r="J440" s="2">
        <v>1.9607843137250001</v>
      </c>
      <c r="K440" s="2">
        <v>17.468805704099999</v>
      </c>
      <c r="L440" s="2">
        <v>5.5258467023169997</v>
      </c>
      <c r="M440" s="2">
        <v>4.0998217468810001</v>
      </c>
      <c r="N440" s="2">
        <v>2.4955436720140001</v>
      </c>
      <c r="O440" s="17">
        <v>61.497326203208999</v>
      </c>
    </row>
    <row r="441" spans="3:15" x14ac:dyDescent="0.25">
      <c r="C441" s="108" t="s">
        <v>24</v>
      </c>
      <c r="D441" s="108" t="s">
        <v>25</v>
      </c>
      <c r="E441" s="10" t="s">
        <v>26</v>
      </c>
      <c r="F441" s="11"/>
      <c r="G441" s="14">
        <v>261</v>
      </c>
      <c r="H441" s="28">
        <v>25.287356321838999</v>
      </c>
      <c r="I441" s="5">
        <v>52.873563218390998</v>
      </c>
      <c r="J441" s="5">
        <v>4.9808429118769997</v>
      </c>
      <c r="K441" s="5">
        <v>18.773946360153001</v>
      </c>
      <c r="L441" s="5">
        <v>5.7471264367819996</v>
      </c>
      <c r="M441" s="5">
        <v>6.130268199234</v>
      </c>
      <c r="N441" s="5">
        <v>5.3639846743300001</v>
      </c>
      <c r="O441" s="29">
        <v>69.348659003831003</v>
      </c>
    </row>
    <row r="442" spans="3:15" x14ac:dyDescent="0.25">
      <c r="C442" s="112"/>
      <c r="D442" s="109"/>
      <c r="E442" s="9" t="s">
        <v>27</v>
      </c>
      <c r="F442" s="12"/>
      <c r="G442" s="8">
        <v>267</v>
      </c>
      <c r="H442" s="20">
        <v>23.595505617977999</v>
      </c>
      <c r="I442" s="2">
        <v>58.801498127340999</v>
      </c>
      <c r="J442" s="2">
        <v>2.2471910112360001</v>
      </c>
      <c r="K442" s="2">
        <v>13.857677902621999</v>
      </c>
      <c r="L442" s="2">
        <v>3.3707865168539999</v>
      </c>
      <c r="M442" s="2">
        <v>7.4906367041199999</v>
      </c>
      <c r="N442" s="2">
        <v>4.8689138576779998</v>
      </c>
      <c r="O442" s="17">
        <v>71.535580524344994</v>
      </c>
    </row>
    <row r="443" spans="3:15" x14ac:dyDescent="0.25">
      <c r="C443" s="112"/>
      <c r="D443" s="109"/>
      <c r="E443" s="9" t="s">
        <v>28</v>
      </c>
      <c r="F443" s="12"/>
      <c r="G443" s="8">
        <v>261</v>
      </c>
      <c r="H443" s="20">
        <v>30.268199233716</v>
      </c>
      <c r="I443" s="2">
        <v>57.471264367815998</v>
      </c>
      <c r="J443" s="2">
        <v>0.38314176245199999</v>
      </c>
      <c r="K443" s="2">
        <v>12.260536398467</v>
      </c>
      <c r="L443" s="2">
        <v>5.7471264367819996</v>
      </c>
      <c r="M443" s="2">
        <v>4.9808429118769997</v>
      </c>
      <c r="N443" s="2">
        <v>1.532567049808</v>
      </c>
      <c r="O443" s="17">
        <v>68.199233716475007</v>
      </c>
    </row>
    <row r="444" spans="3:15" x14ac:dyDescent="0.25">
      <c r="C444" s="112"/>
      <c r="D444" s="109"/>
      <c r="E444" s="9" t="s">
        <v>29</v>
      </c>
      <c r="F444" s="12"/>
      <c r="G444" s="8">
        <v>195</v>
      </c>
      <c r="H444" s="20">
        <v>35.897435897435997</v>
      </c>
      <c r="I444" s="2">
        <v>52.820512820513002</v>
      </c>
      <c r="J444" s="15" t="s">
        <v>66</v>
      </c>
      <c r="K444" s="2">
        <v>12.307692307691999</v>
      </c>
      <c r="L444" s="2">
        <v>2.564102564103</v>
      </c>
      <c r="M444" s="2">
        <v>1.025641025641</v>
      </c>
      <c r="N444" s="2">
        <v>1.538461538462</v>
      </c>
      <c r="O444" s="17">
        <v>62.564102564103003</v>
      </c>
    </row>
    <row r="445" spans="3:15" x14ac:dyDescent="0.25">
      <c r="C445" s="112"/>
      <c r="D445" s="109"/>
      <c r="E445" s="9" t="s">
        <v>30</v>
      </c>
      <c r="F445" s="12"/>
      <c r="G445" s="8">
        <v>120</v>
      </c>
      <c r="H445" s="20">
        <v>35</v>
      </c>
      <c r="I445" s="2">
        <v>46.666666666666998</v>
      </c>
      <c r="J445" s="15" t="s">
        <v>66</v>
      </c>
      <c r="K445" s="2">
        <v>16.666666666666998</v>
      </c>
      <c r="L445" s="2">
        <v>5</v>
      </c>
      <c r="M445" s="2">
        <v>1.666666666667</v>
      </c>
      <c r="N445" s="2">
        <v>2.5</v>
      </c>
      <c r="O445" s="17">
        <v>62.5</v>
      </c>
    </row>
    <row r="446" spans="3:15" x14ac:dyDescent="0.25">
      <c r="C446" s="112"/>
      <c r="D446" s="109"/>
      <c r="E446" s="9" t="s">
        <v>31</v>
      </c>
      <c r="F446" s="12"/>
      <c r="G446" s="8">
        <v>843</v>
      </c>
      <c r="H446" s="20">
        <v>30.130486358243999</v>
      </c>
      <c r="I446" s="2">
        <v>55.278766310795</v>
      </c>
      <c r="J446" s="2">
        <v>0.83036773428199995</v>
      </c>
      <c r="K446" s="2">
        <v>13.404507710558001</v>
      </c>
      <c r="L446" s="2">
        <v>4.1518386714120004</v>
      </c>
      <c r="M446" s="2">
        <v>4.3890865954920004</v>
      </c>
      <c r="N446" s="2">
        <v>2.7283511269280001</v>
      </c>
      <c r="O446" s="17">
        <v>67.141162514827997</v>
      </c>
    </row>
    <row r="447" spans="3:15" x14ac:dyDescent="0.25">
      <c r="C447" s="112"/>
      <c r="D447" s="109"/>
      <c r="E447" s="9" t="s">
        <v>32</v>
      </c>
      <c r="F447" s="12"/>
      <c r="G447" s="8">
        <v>315</v>
      </c>
      <c r="H447" s="20">
        <v>35.555555555555998</v>
      </c>
      <c r="I447" s="2">
        <v>50.476190476189998</v>
      </c>
      <c r="J447" s="15" t="s">
        <v>66</v>
      </c>
      <c r="K447" s="2">
        <v>13.968253968254</v>
      </c>
      <c r="L447" s="2">
        <v>3.492063492063</v>
      </c>
      <c r="M447" s="2">
        <v>1.269841269841</v>
      </c>
      <c r="N447" s="2">
        <v>1.9047619047619999</v>
      </c>
      <c r="O447" s="17">
        <v>62.539682539683</v>
      </c>
    </row>
    <row r="448" spans="3:15" x14ac:dyDescent="0.25">
      <c r="C448" s="112"/>
      <c r="D448" s="108" t="s">
        <v>22</v>
      </c>
      <c r="E448" s="10" t="s">
        <v>26</v>
      </c>
      <c r="F448" s="11"/>
      <c r="G448" s="14">
        <v>120</v>
      </c>
      <c r="H448" s="28">
        <v>19.166666666666998</v>
      </c>
      <c r="I448" s="5">
        <v>61.666666666666998</v>
      </c>
      <c r="J448" s="5">
        <v>5</v>
      </c>
      <c r="K448" s="5">
        <v>15</v>
      </c>
      <c r="L448" s="5">
        <v>3.333333333333</v>
      </c>
      <c r="M448" s="5">
        <v>10</v>
      </c>
      <c r="N448" s="5">
        <v>5.833333333333</v>
      </c>
      <c r="O448" s="29">
        <v>75</v>
      </c>
    </row>
    <row r="449" spans="3:15" x14ac:dyDescent="0.25">
      <c r="C449" s="112"/>
      <c r="D449" s="109"/>
      <c r="E449" s="9" t="s">
        <v>27</v>
      </c>
      <c r="F449" s="12"/>
      <c r="G449" s="8">
        <v>159</v>
      </c>
      <c r="H449" s="20">
        <v>20.754716981131999</v>
      </c>
      <c r="I449" s="2">
        <v>62.264150943395997</v>
      </c>
      <c r="J449" s="2">
        <v>1.88679245283</v>
      </c>
      <c r="K449" s="2">
        <v>11.949685534591</v>
      </c>
      <c r="L449" s="2">
        <v>1.88679245283</v>
      </c>
      <c r="M449" s="2">
        <v>7.547169811321</v>
      </c>
      <c r="N449" s="2">
        <v>7.547169811321</v>
      </c>
      <c r="O449" s="17">
        <v>71.698113207546996</v>
      </c>
    </row>
    <row r="450" spans="3:15" x14ac:dyDescent="0.25">
      <c r="C450" s="112"/>
      <c r="D450" s="109"/>
      <c r="E450" s="9" t="s">
        <v>28</v>
      </c>
      <c r="F450" s="12"/>
      <c r="G450" s="8">
        <v>113</v>
      </c>
      <c r="H450" s="20">
        <v>22.123893805310001</v>
      </c>
      <c r="I450" s="2">
        <v>66.371681415929004</v>
      </c>
      <c r="J450" s="15" t="s">
        <v>66</v>
      </c>
      <c r="K450" s="2">
        <v>10.619469026549</v>
      </c>
      <c r="L450" s="2">
        <v>4.424778761062</v>
      </c>
      <c r="M450" s="2">
        <v>3.53982300885</v>
      </c>
      <c r="N450" s="2">
        <v>1.769911504425</v>
      </c>
      <c r="O450" s="17">
        <v>76.106194690264999</v>
      </c>
    </row>
    <row r="451" spans="3:15" x14ac:dyDescent="0.25">
      <c r="C451" s="112"/>
      <c r="D451" s="109"/>
      <c r="E451" s="9" t="s">
        <v>29</v>
      </c>
      <c r="F451" s="12"/>
      <c r="G451" s="8">
        <v>94</v>
      </c>
      <c r="H451" s="20">
        <v>24.468085106383</v>
      </c>
      <c r="I451" s="2">
        <v>69.148936170213005</v>
      </c>
      <c r="J451" s="15" t="s">
        <v>66</v>
      </c>
      <c r="K451" s="2">
        <v>8.5106382978719992</v>
      </c>
      <c r="L451" s="2">
        <v>4.2553191489359996</v>
      </c>
      <c r="M451" s="2">
        <v>1.0638297872339999</v>
      </c>
      <c r="N451" s="2">
        <v>2.1276595744679998</v>
      </c>
      <c r="O451" s="17">
        <v>73.404255319149001</v>
      </c>
    </row>
    <row r="452" spans="3:15" x14ac:dyDescent="0.25">
      <c r="C452" s="112"/>
      <c r="D452" s="109"/>
      <c r="E452" s="9" t="s">
        <v>30</v>
      </c>
      <c r="F452" s="12"/>
      <c r="G452" s="8">
        <v>57</v>
      </c>
      <c r="H452" s="20">
        <v>24.561403508771999</v>
      </c>
      <c r="I452" s="2">
        <v>66.666666666666998</v>
      </c>
      <c r="J452" s="15" t="s">
        <v>66</v>
      </c>
      <c r="K452" s="2">
        <v>12.280701754386</v>
      </c>
      <c r="L452" s="2">
        <v>5.2631578947369997</v>
      </c>
      <c r="M452" s="2">
        <v>1.7543859649119999</v>
      </c>
      <c r="N452" s="15" t="s">
        <v>66</v>
      </c>
      <c r="O452" s="17">
        <v>75.438596491227997</v>
      </c>
    </row>
    <row r="453" spans="3:15" x14ac:dyDescent="0.25">
      <c r="C453" s="112"/>
      <c r="D453" s="109"/>
      <c r="E453" s="9" t="s">
        <v>31</v>
      </c>
      <c r="F453" s="12"/>
      <c r="G453" s="8">
        <v>423</v>
      </c>
      <c r="H453" s="20">
        <v>22.458628841608</v>
      </c>
      <c r="I453" s="2">
        <v>65.484633569739998</v>
      </c>
      <c r="J453" s="2">
        <v>0.70921985815599997</v>
      </c>
      <c r="K453" s="2">
        <v>10.874704491726</v>
      </c>
      <c r="L453" s="2">
        <v>3.54609929078</v>
      </c>
      <c r="M453" s="2">
        <v>4.2553191489359996</v>
      </c>
      <c r="N453" s="2">
        <v>3.7825059101649998</v>
      </c>
      <c r="O453" s="17">
        <v>73.758865248226996</v>
      </c>
    </row>
    <row r="454" spans="3:15" x14ac:dyDescent="0.25">
      <c r="C454" s="112"/>
      <c r="D454" s="109"/>
      <c r="E454" s="9" t="s">
        <v>32</v>
      </c>
      <c r="F454" s="12"/>
      <c r="G454" s="8">
        <v>151</v>
      </c>
      <c r="H454" s="20">
        <v>24.503311258278</v>
      </c>
      <c r="I454" s="2">
        <v>68.211920529801006</v>
      </c>
      <c r="J454" s="15" t="s">
        <v>66</v>
      </c>
      <c r="K454" s="2">
        <v>9.9337748344369992</v>
      </c>
      <c r="L454" s="2">
        <v>4.6357615894039998</v>
      </c>
      <c r="M454" s="2">
        <v>1.324503311258</v>
      </c>
      <c r="N454" s="2">
        <v>1.324503311258</v>
      </c>
      <c r="O454" s="17">
        <v>74.172185430463998</v>
      </c>
    </row>
    <row r="455" spans="3:15" x14ac:dyDescent="0.25">
      <c r="C455" s="112"/>
      <c r="D455" s="108" t="s">
        <v>23</v>
      </c>
      <c r="E455" s="10" t="s">
        <v>26</v>
      </c>
      <c r="F455" s="11"/>
      <c r="G455" s="14">
        <v>141</v>
      </c>
      <c r="H455" s="28">
        <v>30.496453900709</v>
      </c>
      <c r="I455" s="5">
        <v>45.390070921986002</v>
      </c>
      <c r="J455" s="5">
        <v>4.9645390070920001</v>
      </c>
      <c r="K455" s="5">
        <v>21.985815602837</v>
      </c>
      <c r="L455" s="5">
        <v>7.8014184397159996</v>
      </c>
      <c r="M455" s="5">
        <v>2.8368794326239999</v>
      </c>
      <c r="N455" s="5">
        <v>4.9645390070920001</v>
      </c>
      <c r="O455" s="29">
        <v>64.539007092199</v>
      </c>
    </row>
    <row r="456" spans="3:15" x14ac:dyDescent="0.25">
      <c r="C456" s="112"/>
      <c r="D456" s="109"/>
      <c r="E456" s="9" t="s">
        <v>27</v>
      </c>
      <c r="F456" s="12"/>
      <c r="G456" s="8">
        <v>108</v>
      </c>
      <c r="H456" s="20">
        <v>27.777777777777999</v>
      </c>
      <c r="I456" s="2">
        <v>53.703703703704001</v>
      </c>
      <c r="J456" s="2">
        <v>2.7777777777780002</v>
      </c>
      <c r="K456" s="2">
        <v>16.666666666666998</v>
      </c>
      <c r="L456" s="2">
        <v>5.5555555555560003</v>
      </c>
      <c r="M456" s="2">
        <v>7.4074074074069998</v>
      </c>
      <c r="N456" s="2">
        <v>0.92592592592599998</v>
      </c>
      <c r="O456" s="17">
        <v>71.296296296296006</v>
      </c>
    </row>
    <row r="457" spans="3:15" x14ac:dyDescent="0.25">
      <c r="C457" s="112"/>
      <c r="D457" s="109"/>
      <c r="E457" s="9" t="s">
        <v>28</v>
      </c>
      <c r="F457" s="12"/>
      <c r="G457" s="8">
        <v>148</v>
      </c>
      <c r="H457" s="20">
        <v>36.486486486486001</v>
      </c>
      <c r="I457" s="2">
        <v>50.675675675675997</v>
      </c>
      <c r="J457" s="2">
        <v>0.67567567567599995</v>
      </c>
      <c r="K457" s="2">
        <v>13.513513513514001</v>
      </c>
      <c r="L457" s="2">
        <v>6.7567567567570004</v>
      </c>
      <c r="M457" s="2">
        <v>6.0810810810809999</v>
      </c>
      <c r="N457" s="2">
        <v>1.351351351351</v>
      </c>
      <c r="O457" s="17">
        <v>62.162162162161998</v>
      </c>
    </row>
    <row r="458" spans="3:15" x14ac:dyDescent="0.25">
      <c r="C458" s="112"/>
      <c r="D458" s="109"/>
      <c r="E458" s="9" t="s">
        <v>29</v>
      </c>
      <c r="F458" s="12"/>
      <c r="G458" s="8">
        <v>101</v>
      </c>
      <c r="H458" s="20">
        <v>46.534653465346999</v>
      </c>
      <c r="I458" s="2">
        <v>37.623762376237998</v>
      </c>
      <c r="J458" s="15" t="s">
        <v>66</v>
      </c>
      <c r="K458" s="2">
        <v>15.841584158416</v>
      </c>
      <c r="L458" s="2">
        <v>0.99009900990099997</v>
      </c>
      <c r="M458" s="2">
        <v>0.99009900990099997</v>
      </c>
      <c r="N458" s="2">
        <v>0.99009900990099997</v>
      </c>
      <c r="O458" s="17">
        <v>52.475247524752</v>
      </c>
    </row>
    <row r="459" spans="3:15" x14ac:dyDescent="0.25">
      <c r="C459" s="112"/>
      <c r="D459" s="109"/>
      <c r="E459" s="9" t="s">
        <v>30</v>
      </c>
      <c r="F459" s="12"/>
      <c r="G459" s="8">
        <v>63</v>
      </c>
      <c r="H459" s="20">
        <v>44.444444444444002</v>
      </c>
      <c r="I459" s="2">
        <v>28.571428571428999</v>
      </c>
      <c r="J459" s="15" t="s">
        <v>66</v>
      </c>
      <c r="K459" s="2">
        <v>20.634920634920999</v>
      </c>
      <c r="L459" s="2">
        <v>4.7619047619049999</v>
      </c>
      <c r="M459" s="2">
        <v>1.587301587302</v>
      </c>
      <c r="N459" s="2">
        <v>4.7619047619049999</v>
      </c>
      <c r="O459" s="17">
        <v>50.793650793650997</v>
      </c>
    </row>
    <row r="460" spans="3:15" x14ac:dyDescent="0.25">
      <c r="C460" s="112"/>
      <c r="D460" s="109"/>
      <c r="E460" s="9" t="s">
        <v>31</v>
      </c>
      <c r="F460" s="12"/>
      <c r="G460" s="8">
        <v>420</v>
      </c>
      <c r="H460" s="20">
        <v>37.857142857143003</v>
      </c>
      <c r="I460" s="2">
        <v>45</v>
      </c>
      <c r="J460" s="2">
        <v>0.95238095238099996</v>
      </c>
      <c r="K460" s="2">
        <v>15.952380952381001</v>
      </c>
      <c r="L460" s="2">
        <v>4.7619047619049999</v>
      </c>
      <c r="M460" s="2">
        <v>4.5238095238099998</v>
      </c>
      <c r="N460" s="2">
        <v>1.666666666667</v>
      </c>
      <c r="O460" s="17">
        <v>60.476190476189998</v>
      </c>
    </row>
    <row r="461" spans="3:15" x14ac:dyDescent="0.25">
      <c r="C461" s="112"/>
      <c r="D461" s="109"/>
      <c r="E461" s="9" t="s">
        <v>32</v>
      </c>
      <c r="F461" s="12"/>
      <c r="G461" s="8">
        <v>164</v>
      </c>
      <c r="H461" s="20">
        <v>45.731707317073003</v>
      </c>
      <c r="I461" s="2">
        <v>34.146341463414998</v>
      </c>
      <c r="J461" s="15" t="s">
        <v>66</v>
      </c>
      <c r="K461" s="2">
        <v>17.682926829267998</v>
      </c>
      <c r="L461" s="2">
        <v>2.4390243902440001</v>
      </c>
      <c r="M461" s="2">
        <v>1.219512195122</v>
      </c>
      <c r="N461" s="2">
        <v>2.4390243902440001</v>
      </c>
      <c r="O461" s="17">
        <v>51.829268292682997</v>
      </c>
    </row>
    <row r="462" spans="3:15" ht="25.2" x14ac:dyDescent="0.25">
      <c r="C462" s="108" t="s">
        <v>33</v>
      </c>
      <c r="D462" s="108" t="s">
        <v>25</v>
      </c>
      <c r="E462" s="10" t="s">
        <v>34</v>
      </c>
      <c r="F462" s="11"/>
      <c r="G462" s="14">
        <v>93</v>
      </c>
      <c r="H462" s="28">
        <v>69.892473118279995</v>
      </c>
      <c r="I462" s="34" t="s">
        <v>66</v>
      </c>
      <c r="J462" s="5">
        <v>7.5268817204299996</v>
      </c>
      <c r="K462" s="5">
        <v>7.5268817204299996</v>
      </c>
      <c r="L462" s="5">
        <v>2.1505376344089999</v>
      </c>
      <c r="M462" s="5">
        <v>16.129032258064999</v>
      </c>
      <c r="N462" s="5">
        <v>1.0752688172039999</v>
      </c>
      <c r="O462" s="29">
        <v>29.032258064516</v>
      </c>
    </row>
    <row r="463" spans="3:15" ht="25.2" x14ac:dyDescent="0.25">
      <c r="C463" s="112"/>
      <c r="D463" s="109"/>
      <c r="E463" s="9" t="s">
        <v>35</v>
      </c>
      <c r="F463" s="12"/>
      <c r="G463" s="8">
        <v>623</v>
      </c>
      <c r="H463" s="43" t="s">
        <v>66</v>
      </c>
      <c r="I463" s="2">
        <v>94.221508828249995</v>
      </c>
      <c r="J463" s="2">
        <v>1.123595505618</v>
      </c>
      <c r="K463" s="2">
        <v>12.680577849117</v>
      </c>
      <c r="L463" s="2">
        <v>4.1733547351520004</v>
      </c>
      <c r="M463" s="2">
        <v>2.8892455858749999</v>
      </c>
      <c r="N463" s="2">
        <v>4.1733547351520004</v>
      </c>
      <c r="O463" s="17">
        <v>95.826645264847997</v>
      </c>
    </row>
    <row r="464" spans="3:15" ht="25.2" x14ac:dyDescent="0.25">
      <c r="C464" s="112"/>
      <c r="D464" s="109"/>
      <c r="E464" s="9" t="s">
        <v>36</v>
      </c>
      <c r="F464" s="12"/>
      <c r="G464" s="8">
        <v>207</v>
      </c>
      <c r="H464" s="20">
        <v>69.082125603864995</v>
      </c>
      <c r="I464" s="2">
        <v>4.8309178743960004</v>
      </c>
      <c r="J464" s="2">
        <v>1.9323671497579999</v>
      </c>
      <c r="K464" s="2">
        <v>16.908212560386001</v>
      </c>
      <c r="L464" s="2">
        <v>6.2801932367150002</v>
      </c>
      <c r="M464" s="2">
        <v>7.2463768115939997</v>
      </c>
      <c r="N464" s="2">
        <v>0.48309178743999998</v>
      </c>
      <c r="O464" s="17">
        <v>30.434782608696</v>
      </c>
    </row>
    <row r="465" spans="3:15" ht="25.2" x14ac:dyDescent="0.25">
      <c r="C465" s="112"/>
      <c r="D465" s="109"/>
      <c r="E465" s="9" t="s">
        <v>37</v>
      </c>
      <c r="F465" s="12"/>
      <c r="G465" s="8">
        <v>178</v>
      </c>
      <c r="H465" s="20">
        <v>62.921348314607002</v>
      </c>
      <c r="I465" s="2">
        <v>3.9325842696629998</v>
      </c>
      <c r="J465" s="2">
        <v>1.123595505618</v>
      </c>
      <c r="K465" s="2">
        <v>23.033707865168999</v>
      </c>
      <c r="L465" s="2">
        <v>5.0561797752809996</v>
      </c>
      <c r="M465" s="2">
        <v>2.808988764045</v>
      </c>
      <c r="N465" s="2">
        <v>3.3707865168539999</v>
      </c>
      <c r="O465" s="17">
        <v>33.707865168539001</v>
      </c>
    </row>
    <row r="466" spans="3:15" x14ac:dyDescent="0.25">
      <c r="C466" s="112"/>
      <c r="D466" s="109"/>
      <c r="E466" s="9" t="s">
        <v>38</v>
      </c>
      <c r="F466" s="12"/>
      <c r="G466" s="13">
        <v>3</v>
      </c>
      <c r="H466" s="39" t="s">
        <v>66</v>
      </c>
      <c r="I466" s="7" t="s">
        <v>66</v>
      </c>
      <c r="J466" s="7" t="s">
        <v>66</v>
      </c>
      <c r="K466" s="7" t="s">
        <v>66</v>
      </c>
      <c r="L466" s="7" t="s">
        <v>66</v>
      </c>
      <c r="M466" s="7" t="s">
        <v>66</v>
      </c>
      <c r="N466" s="6">
        <v>100</v>
      </c>
      <c r="O466" s="37" t="s">
        <v>66</v>
      </c>
    </row>
    <row r="467" spans="3:15" ht="25.2" x14ac:dyDescent="0.25">
      <c r="C467" s="112"/>
      <c r="D467" s="108" t="s">
        <v>22</v>
      </c>
      <c r="E467" s="10" t="s">
        <v>34</v>
      </c>
      <c r="F467" s="11"/>
      <c r="G467" s="40">
        <v>48</v>
      </c>
      <c r="H467" s="58">
        <v>72.916666666666998</v>
      </c>
      <c r="I467" s="41" t="s">
        <v>66</v>
      </c>
      <c r="J467" s="23">
        <v>2.083333333333</v>
      </c>
      <c r="K467" s="23">
        <v>2.083333333333</v>
      </c>
      <c r="L467" s="23">
        <v>2.083333333333</v>
      </c>
      <c r="M467" s="23">
        <v>22.916666666666998</v>
      </c>
      <c r="N467" s="41" t="s">
        <v>66</v>
      </c>
      <c r="O467" s="63">
        <v>27.083333333333002</v>
      </c>
    </row>
    <row r="468" spans="3:15" ht="25.2" x14ac:dyDescent="0.25">
      <c r="C468" s="112"/>
      <c r="D468" s="109"/>
      <c r="E468" s="9" t="s">
        <v>35</v>
      </c>
      <c r="F468" s="12"/>
      <c r="G468" s="8">
        <v>365</v>
      </c>
      <c r="H468" s="43" t="s">
        <v>66</v>
      </c>
      <c r="I468" s="2">
        <v>92.876712328766999</v>
      </c>
      <c r="J468" s="2">
        <v>1.369863013699</v>
      </c>
      <c r="K468" s="2">
        <v>12.602739726027</v>
      </c>
      <c r="L468" s="2">
        <v>3.5616438356160001</v>
      </c>
      <c r="M468" s="2">
        <v>1.9178082191779999</v>
      </c>
      <c r="N468" s="2">
        <v>5.4794520547949999</v>
      </c>
      <c r="O468" s="17">
        <v>94.520547945204996</v>
      </c>
    </row>
    <row r="469" spans="3:15" ht="25.2" x14ac:dyDescent="0.25">
      <c r="C469" s="112"/>
      <c r="D469" s="109"/>
      <c r="E469" s="9" t="s">
        <v>36</v>
      </c>
      <c r="F469" s="12"/>
      <c r="G469" s="8">
        <v>80</v>
      </c>
      <c r="H469" s="20">
        <v>67.5</v>
      </c>
      <c r="I469" s="2">
        <v>11.25</v>
      </c>
      <c r="J469" s="2">
        <v>1.25</v>
      </c>
      <c r="K469" s="2">
        <v>8.75</v>
      </c>
      <c r="L469" s="2">
        <v>3.75</v>
      </c>
      <c r="M469" s="2">
        <v>12.5</v>
      </c>
      <c r="N469" s="2">
        <v>1.25</v>
      </c>
      <c r="O469" s="17">
        <v>31.25</v>
      </c>
    </row>
    <row r="470" spans="3:15" ht="25.2" x14ac:dyDescent="0.25">
      <c r="C470" s="112"/>
      <c r="D470" s="109"/>
      <c r="E470" s="9" t="s">
        <v>37</v>
      </c>
      <c r="F470" s="12"/>
      <c r="G470" s="13">
        <v>49</v>
      </c>
      <c r="H470" s="30">
        <v>59.183673469387998</v>
      </c>
      <c r="I470" s="6">
        <v>6.1224489795919999</v>
      </c>
      <c r="J470" s="6">
        <v>4.0816326530609999</v>
      </c>
      <c r="K470" s="6">
        <v>20.408163265306001</v>
      </c>
      <c r="L470" s="6">
        <v>4.0816326530609999</v>
      </c>
      <c r="M470" s="6">
        <v>4.0816326530609999</v>
      </c>
      <c r="N470" s="6">
        <v>2.040816326531</v>
      </c>
      <c r="O470" s="33">
        <v>38.775510204082003</v>
      </c>
    </row>
    <row r="471" spans="3:15" x14ac:dyDescent="0.25">
      <c r="C471" s="112"/>
      <c r="D471" s="109"/>
      <c r="E471" s="9" t="s">
        <v>38</v>
      </c>
      <c r="F471" s="12"/>
      <c r="G471" s="13">
        <v>1</v>
      </c>
      <c r="H471" s="39" t="s">
        <v>66</v>
      </c>
      <c r="I471" s="7" t="s">
        <v>66</v>
      </c>
      <c r="J471" s="7" t="s">
        <v>66</v>
      </c>
      <c r="K471" s="7" t="s">
        <v>66</v>
      </c>
      <c r="L471" s="7" t="s">
        <v>66</v>
      </c>
      <c r="M471" s="7" t="s">
        <v>66</v>
      </c>
      <c r="N471" s="6">
        <v>100</v>
      </c>
      <c r="O471" s="37" t="s">
        <v>66</v>
      </c>
    </row>
    <row r="472" spans="3:15" ht="25.2" x14ac:dyDescent="0.25">
      <c r="C472" s="112"/>
      <c r="D472" s="108" t="s">
        <v>23</v>
      </c>
      <c r="E472" s="10" t="s">
        <v>34</v>
      </c>
      <c r="F472" s="11"/>
      <c r="G472" s="40">
        <v>45</v>
      </c>
      <c r="H472" s="58">
        <v>66.666666666666998</v>
      </c>
      <c r="I472" s="41" t="s">
        <v>66</v>
      </c>
      <c r="J472" s="23">
        <v>13.333333333333</v>
      </c>
      <c r="K472" s="23">
        <v>13.333333333333</v>
      </c>
      <c r="L472" s="23">
        <v>2.2222222222219998</v>
      </c>
      <c r="M472" s="23">
        <v>8.8888888888889994</v>
      </c>
      <c r="N472" s="23">
        <v>2.2222222222219998</v>
      </c>
      <c r="O472" s="63">
        <v>31.111111111111001</v>
      </c>
    </row>
    <row r="473" spans="3:15" ht="25.2" x14ac:dyDescent="0.25">
      <c r="C473" s="112"/>
      <c r="D473" s="109"/>
      <c r="E473" s="9" t="s">
        <v>35</v>
      </c>
      <c r="F473" s="12"/>
      <c r="G473" s="8">
        <v>258</v>
      </c>
      <c r="H473" s="43" t="s">
        <v>66</v>
      </c>
      <c r="I473" s="2">
        <v>96.124031007751995</v>
      </c>
      <c r="J473" s="2">
        <v>0.77519379845000003</v>
      </c>
      <c r="K473" s="2">
        <v>12.790697674419</v>
      </c>
      <c r="L473" s="2">
        <v>5.0387596899220002</v>
      </c>
      <c r="M473" s="2">
        <v>4.2635658914730001</v>
      </c>
      <c r="N473" s="2">
        <v>2.3255813953489999</v>
      </c>
      <c r="O473" s="17">
        <v>97.674418604650995</v>
      </c>
    </row>
    <row r="474" spans="3:15" ht="25.2" x14ac:dyDescent="0.25">
      <c r="C474" s="112"/>
      <c r="D474" s="109"/>
      <c r="E474" s="9" t="s">
        <v>36</v>
      </c>
      <c r="F474" s="12"/>
      <c r="G474" s="8">
        <v>127</v>
      </c>
      <c r="H474" s="20">
        <v>70.078740157479999</v>
      </c>
      <c r="I474" s="2">
        <v>0.78740157480299999</v>
      </c>
      <c r="J474" s="2">
        <v>2.3622047244090001</v>
      </c>
      <c r="K474" s="2">
        <v>22.047244094488001</v>
      </c>
      <c r="L474" s="2">
        <v>7.8740157480309998</v>
      </c>
      <c r="M474" s="2">
        <v>3.9370078740159999</v>
      </c>
      <c r="N474" s="15" t="s">
        <v>66</v>
      </c>
      <c r="O474" s="17">
        <v>29.921259842520001</v>
      </c>
    </row>
    <row r="475" spans="3:15" ht="25.2" x14ac:dyDescent="0.25">
      <c r="C475" s="112"/>
      <c r="D475" s="109"/>
      <c r="E475" s="9" t="s">
        <v>37</v>
      </c>
      <c r="F475" s="12"/>
      <c r="G475" s="8">
        <v>129</v>
      </c>
      <c r="H475" s="20">
        <v>64.341085271317993</v>
      </c>
      <c r="I475" s="2">
        <v>3.1007751937979999</v>
      </c>
      <c r="J475" s="15" t="s">
        <v>66</v>
      </c>
      <c r="K475" s="2">
        <v>24.031007751937999</v>
      </c>
      <c r="L475" s="2">
        <v>5.4263565891469998</v>
      </c>
      <c r="M475" s="2">
        <v>2.3255813953489999</v>
      </c>
      <c r="N475" s="2">
        <v>3.8759689922480001</v>
      </c>
      <c r="O475" s="17">
        <v>31.782945736434002</v>
      </c>
    </row>
    <row r="476" spans="3:15" x14ac:dyDescent="0.25">
      <c r="C476" s="112"/>
      <c r="D476" s="109"/>
      <c r="E476" s="9" t="s">
        <v>38</v>
      </c>
      <c r="F476" s="12"/>
      <c r="G476" s="13">
        <v>2</v>
      </c>
      <c r="H476" s="39" t="s">
        <v>66</v>
      </c>
      <c r="I476" s="7" t="s">
        <v>66</v>
      </c>
      <c r="J476" s="7" t="s">
        <v>66</v>
      </c>
      <c r="K476" s="7" t="s">
        <v>66</v>
      </c>
      <c r="L476" s="7" t="s">
        <v>66</v>
      </c>
      <c r="M476" s="7" t="s">
        <v>66</v>
      </c>
      <c r="N476" s="6">
        <v>100</v>
      </c>
      <c r="O476" s="37" t="s">
        <v>66</v>
      </c>
    </row>
    <row r="477" spans="3:15" ht="25.2" x14ac:dyDescent="0.25">
      <c r="C477" s="108" t="s">
        <v>39</v>
      </c>
      <c r="D477" s="108" t="s">
        <v>25</v>
      </c>
      <c r="E477" s="10" t="s">
        <v>40</v>
      </c>
      <c r="F477" s="11"/>
      <c r="G477" s="14">
        <v>320</v>
      </c>
      <c r="H477" s="28">
        <v>100</v>
      </c>
      <c r="I477" s="34" t="s">
        <v>66</v>
      </c>
      <c r="J477" s="34" t="s">
        <v>66</v>
      </c>
      <c r="K477" s="34" t="s">
        <v>66</v>
      </c>
      <c r="L477" s="34" t="s">
        <v>66</v>
      </c>
      <c r="M477" s="34" t="s">
        <v>66</v>
      </c>
      <c r="N477" s="34" t="s">
        <v>66</v>
      </c>
      <c r="O477" s="62" t="s">
        <v>66</v>
      </c>
    </row>
    <row r="478" spans="3:15" ht="25.2" x14ac:dyDescent="0.25">
      <c r="C478" s="112"/>
      <c r="D478" s="109"/>
      <c r="E478" s="9" t="s">
        <v>41</v>
      </c>
      <c r="F478" s="12"/>
      <c r="G478" s="8">
        <v>604</v>
      </c>
      <c r="H478" s="43" t="s">
        <v>66</v>
      </c>
      <c r="I478" s="2">
        <v>100</v>
      </c>
      <c r="J478" s="2">
        <v>0.99337748344400001</v>
      </c>
      <c r="K478" s="2">
        <v>12.582781456954001</v>
      </c>
      <c r="L478" s="2">
        <v>4.3046357615890001</v>
      </c>
      <c r="M478" s="2">
        <v>2.1523178807950001</v>
      </c>
      <c r="N478" s="15" t="s">
        <v>66</v>
      </c>
      <c r="O478" s="17">
        <v>100</v>
      </c>
    </row>
    <row r="479" spans="3:15" x14ac:dyDescent="0.25">
      <c r="C479" s="112"/>
      <c r="D479" s="109"/>
      <c r="E479" s="9" t="s">
        <v>42</v>
      </c>
      <c r="F479" s="12"/>
      <c r="G479" s="13">
        <v>20</v>
      </c>
      <c r="H479" s="39" t="s">
        <v>66</v>
      </c>
      <c r="I479" s="6">
        <v>30</v>
      </c>
      <c r="J479" s="6">
        <v>100</v>
      </c>
      <c r="K479" s="6">
        <v>15</v>
      </c>
      <c r="L479" s="7" t="s">
        <v>66</v>
      </c>
      <c r="M479" s="6">
        <v>10</v>
      </c>
      <c r="N479" s="7" t="s">
        <v>66</v>
      </c>
      <c r="O479" s="33">
        <v>100</v>
      </c>
    </row>
    <row r="480" spans="3:15" x14ac:dyDescent="0.25">
      <c r="C480" s="112"/>
      <c r="D480" s="109"/>
      <c r="E480" s="9" t="s">
        <v>43</v>
      </c>
      <c r="F480" s="12"/>
      <c r="G480" s="8">
        <v>162</v>
      </c>
      <c r="H480" s="43" t="s">
        <v>66</v>
      </c>
      <c r="I480" s="2">
        <v>46.913580246914002</v>
      </c>
      <c r="J480" s="2">
        <v>1.851851851852</v>
      </c>
      <c r="K480" s="2">
        <v>100</v>
      </c>
      <c r="L480" s="2">
        <v>19.753086419753</v>
      </c>
      <c r="M480" s="2">
        <v>3.086419753086</v>
      </c>
      <c r="N480" s="15" t="s">
        <v>66</v>
      </c>
      <c r="O480" s="17">
        <v>100</v>
      </c>
    </row>
    <row r="481" spans="3:15" x14ac:dyDescent="0.25">
      <c r="C481" s="112"/>
      <c r="D481" s="109"/>
      <c r="E481" s="9" t="s">
        <v>44</v>
      </c>
      <c r="F481" s="12"/>
      <c r="G481" s="8">
        <v>50</v>
      </c>
      <c r="H481" s="43" t="s">
        <v>66</v>
      </c>
      <c r="I481" s="2">
        <v>52</v>
      </c>
      <c r="J481" s="15" t="s">
        <v>66</v>
      </c>
      <c r="K481" s="2">
        <v>64</v>
      </c>
      <c r="L481" s="2">
        <v>100</v>
      </c>
      <c r="M481" s="2">
        <v>12</v>
      </c>
      <c r="N481" s="15" t="s">
        <v>66</v>
      </c>
      <c r="O481" s="17">
        <v>100</v>
      </c>
    </row>
    <row r="482" spans="3:15" ht="25.2" x14ac:dyDescent="0.25">
      <c r="C482" s="112"/>
      <c r="D482" s="109"/>
      <c r="E482" s="9" t="s">
        <v>45</v>
      </c>
      <c r="F482" s="12"/>
      <c r="G482" s="8">
        <v>53</v>
      </c>
      <c r="H482" s="43" t="s">
        <v>66</v>
      </c>
      <c r="I482" s="2">
        <v>24.528301886792001</v>
      </c>
      <c r="J482" s="2">
        <v>3.7735849056599999</v>
      </c>
      <c r="K482" s="2">
        <v>9.4339622641510008</v>
      </c>
      <c r="L482" s="2">
        <v>11.320754716981</v>
      </c>
      <c r="M482" s="2">
        <v>100</v>
      </c>
      <c r="N482" s="15" t="s">
        <v>66</v>
      </c>
      <c r="O482" s="17">
        <v>100</v>
      </c>
    </row>
    <row r="483" spans="3:15" x14ac:dyDescent="0.25">
      <c r="C483" s="112"/>
      <c r="D483" s="109"/>
      <c r="E483" s="9" t="s">
        <v>38</v>
      </c>
      <c r="F483" s="12"/>
      <c r="G483" s="13">
        <v>37</v>
      </c>
      <c r="H483" s="39" t="s">
        <v>66</v>
      </c>
      <c r="I483" s="7" t="s">
        <v>66</v>
      </c>
      <c r="J483" s="7" t="s">
        <v>66</v>
      </c>
      <c r="K483" s="7" t="s">
        <v>66</v>
      </c>
      <c r="L483" s="7" t="s">
        <v>66</v>
      </c>
      <c r="M483" s="7" t="s">
        <v>66</v>
      </c>
      <c r="N483" s="6">
        <v>100</v>
      </c>
      <c r="O483" s="37" t="s">
        <v>66</v>
      </c>
    </row>
    <row r="484" spans="3:15" ht="25.2" x14ac:dyDescent="0.25">
      <c r="C484" s="112"/>
      <c r="D484" s="108" t="s">
        <v>22</v>
      </c>
      <c r="E484" s="10" t="s">
        <v>40</v>
      </c>
      <c r="F484" s="11"/>
      <c r="G484" s="14">
        <v>118</v>
      </c>
      <c r="H484" s="28">
        <v>100</v>
      </c>
      <c r="I484" s="34" t="s">
        <v>66</v>
      </c>
      <c r="J484" s="34" t="s">
        <v>66</v>
      </c>
      <c r="K484" s="34" t="s">
        <v>66</v>
      </c>
      <c r="L484" s="34" t="s">
        <v>66</v>
      </c>
      <c r="M484" s="34" t="s">
        <v>66</v>
      </c>
      <c r="N484" s="34" t="s">
        <v>66</v>
      </c>
      <c r="O484" s="62" t="s">
        <v>66</v>
      </c>
    </row>
    <row r="485" spans="3:15" ht="25.2" x14ac:dyDescent="0.25">
      <c r="C485" s="112"/>
      <c r="D485" s="109"/>
      <c r="E485" s="9" t="s">
        <v>41</v>
      </c>
      <c r="F485" s="12"/>
      <c r="G485" s="8">
        <v>351</v>
      </c>
      <c r="H485" s="43" t="s">
        <v>66</v>
      </c>
      <c r="I485" s="2">
        <v>100</v>
      </c>
      <c r="J485" s="2">
        <v>1.4245014245009999</v>
      </c>
      <c r="K485" s="2">
        <v>12.250712250712001</v>
      </c>
      <c r="L485" s="2">
        <v>3.7037037037039999</v>
      </c>
      <c r="M485" s="2">
        <v>1.4245014245009999</v>
      </c>
      <c r="N485" s="15" t="s">
        <v>66</v>
      </c>
      <c r="O485" s="17">
        <v>100</v>
      </c>
    </row>
    <row r="486" spans="3:15" x14ac:dyDescent="0.25">
      <c r="C486" s="112"/>
      <c r="D486" s="109"/>
      <c r="E486" s="9" t="s">
        <v>42</v>
      </c>
      <c r="F486" s="12"/>
      <c r="G486" s="13">
        <v>9</v>
      </c>
      <c r="H486" s="39" t="s">
        <v>66</v>
      </c>
      <c r="I486" s="6">
        <v>55.555555555555998</v>
      </c>
      <c r="J486" s="6">
        <v>100</v>
      </c>
      <c r="K486" s="6">
        <v>11.111111111111001</v>
      </c>
      <c r="L486" s="7" t="s">
        <v>66</v>
      </c>
      <c r="M486" s="6">
        <v>11.111111111111001</v>
      </c>
      <c r="N486" s="7" t="s">
        <v>66</v>
      </c>
      <c r="O486" s="33">
        <v>100</v>
      </c>
    </row>
    <row r="487" spans="3:15" x14ac:dyDescent="0.25">
      <c r="C487" s="112"/>
      <c r="D487" s="109"/>
      <c r="E487" s="9" t="s">
        <v>43</v>
      </c>
      <c r="F487" s="12"/>
      <c r="G487" s="8">
        <v>64</v>
      </c>
      <c r="H487" s="43" t="s">
        <v>66</v>
      </c>
      <c r="I487" s="2">
        <v>67.1875</v>
      </c>
      <c r="J487" s="2">
        <v>1.5625</v>
      </c>
      <c r="K487" s="2">
        <v>100</v>
      </c>
      <c r="L487" s="2">
        <v>17.1875</v>
      </c>
      <c r="M487" s="2">
        <v>3.125</v>
      </c>
      <c r="N487" s="15" t="s">
        <v>66</v>
      </c>
      <c r="O487" s="17">
        <v>100</v>
      </c>
    </row>
    <row r="488" spans="3:15" x14ac:dyDescent="0.25">
      <c r="C488" s="112"/>
      <c r="D488" s="109"/>
      <c r="E488" s="9" t="s">
        <v>44</v>
      </c>
      <c r="F488" s="12"/>
      <c r="G488" s="13">
        <v>19</v>
      </c>
      <c r="H488" s="39" t="s">
        <v>66</v>
      </c>
      <c r="I488" s="6">
        <v>68.421052631579002</v>
      </c>
      <c r="J488" s="7" t="s">
        <v>66</v>
      </c>
      <c r="K488" s="6">
        <v>57.894736842104997</v>
      </c>
      <c r="L488" s="6">
        <v>100</v>
      </c>
      <c r="M488" s="6">
        <v>15.789473684211</v>
      </c>
      <c r="N488" s="7" t="s">
        <v>66</v>
      </c>
      <c r="O488" s="33">
        <v>100</v>
      </c>
    </row>
    <row r="489" spans="3:15" ht="25.2" x14ac:dyDescent="0.25">
      <c r="C489" s="112"/>
      <c r="D489" s="109"/>
      <c r="E489" s="9" t="s">
        <v>45</v>
      </c>
      <c r="F489" s="12"/>
      <c r="G489" s="13">
        <v>30</v>
      </c>
      <c r="H489" s="39" t="s">
        <v>66</v>
      </c>
      <c r="I489" s="6">
        <v>16.666666666666998</v>
      </c>
      <c r="J489" s="6">
        <v>3.333333333333</v>
      </c>
      <c r="K489" s="6">
        <v>6.666666666667</v>
      </c>
      <c r="L489" s="6">
        <v>10</v>
      </c>
      <c r="M489" s="6">
        <v>100</v>
      </c>
      <c r="N489" s="7" t="s">
        <v>66</v>
      </c>
      <c r="O489" s="33">
        <v>100</v>
      </c>
    </row>
    <row r="490" spans="3:15" x14ac:dyDescent="0.25">
      <c r="C490" s="112"/>
      <c r="D490" s="109"/>
      <c r="E490" s="9" t="s">
        <v>38</v>
      </c>
      <c r="F490" s="12"/>
      <c r="G490" s="13">
        <v>23</v>
      </c>
      <c r="H490" s="39" t="s">
        <v>66</v>
      </c>
      <c r="I490" s="7" t="s">
        <v>66</v>
      </c>
      <c r="J490" s="7" t="s">
        <v>66</v>
      </c>
      <c r="K490" s="7" t="s">
        <v>66</v>
      </c>
      <c r="L490" s="7" t="s">
        <v>66</v>
      </c>
      <c r="M490" s="7" t="s">
        <v>66</v>
      </c>
      <c r="N490" s="6">
        <v>100</v>
      </c>
      <c r="O490" s="37" t="s">
        <v>66</v>
      </c>
    </row>
    <row r="491" spans="3:15" ht="25.2" x14ac:dyDescent="0.25">
      <c r="C491" s="112"/>
      <c r="D491" s="108" t="s">
        <v>23</v>
      </c>
      <c r="E491" s="10" t="s">
        <v>40</v>
      </c>
      <c r="F491" s="11"/>
      <c r="G491" s="14">
        <v>202</v>
      </c>
      <c r="H491" s="28">
        <v>100</v>
      </c>
      <c r="I491" s="34" t="s">
        <v>66</v>
      </c>
      <c r="J491" s="34" t="s">
        <v>66</v>
      </c>
      <c r="K491" s="34" t="s">
        <v>66</v>
      </c>
      <c r="L491" s="34" t="s">
        <v>66</v>
      </c>
      <c r="M491" s="34" t="s">
        <v>66</v>
      </c>
      <c r="N491" s="34" t="s">
        <v>66</v>
      </c>
      <c r="O491" s="62" t="s">
        <v>66</v>
      </c>
    </row>
    <row r="492" spans="3:15" ht="25.2" x14ac:dyDescent="0.25">
      <c r="C492" s="112"/>
      <c r="D492" s="109"/>
      <c r="E492" s="9" t="s">
        <v>41</v>
      </c>
      <c r="F492" s="12"/>
      <c r="G492" s="8">
        <v>253</v>
      </c>
      <c r="H492" s="43" t="s">
        <v>66</v>
      </c>
      <c r="I492" s="2">
        <v>100</v>
      </c>
      <c r="J492" s="2">
        <v>0.39525691699600002</v>
      </c>
      <c r="K492" s="2">
        <v>13.04347826087</v>
      </c>
      <c r="L492" s="2">
        <v>5.1383399209489999</v>
      </c>
      <c r="M492" s="2">
        <v>3.1620553359680001</v>
      </c>
      <c r="N492" s="15" t="s">
        <v>66</v>
      </c>
      <c r="O492" s="17">
        <v>100</v>
      </c>
    </row>
    <row r="493" spans="3:15" x14ac:dyDescent="0.25">
      <c r="C493" s="112"/>
      <c r="D493" s="109"/>
      <c r="E493" s="9" t="s">
        <v>42</v>
      </c>
      <c r="F493" s="12"/>
      <c r="G493" s="13">
        <v>11</v>
      </c>
      <c r="H493" s="39" t="s">
        <v>66</v>
      </c>
      <c r="I493" s="6">
        <v>9.0909090909089993</v>
      </c>
      <c r="J493" s="6">
        <v>100</v>
      </c>
      <c r="K493" s="6">
        <v>18.181818181817999</v>
      </c>
      <c r="L493" s="7" t="s">
        <v>66</v>
      </c>
      <c r="M493" s="6">
        <v>9.0909090909089993</v>
      </c>
      <c r="N493" s="7" t="s">
        <v>66</v>
      </c>
      <c r="O493" s="33">
        <v>100</v>
      </c>
    </row>
    <row r="494" spans="3:15" x14ac:dyDescent="0.25">
      <c r="C494" s="112"/>
      <c r="D494" s="109"/>
      <c r="E494" s="9" t="s">
        <v>43</v>
      </c>
      <c r="F494" s="12"/>
      <c r="G494" s="8">
        <v>98</v>
      </c>
      <c r="H494" s="43" t="s">
        <v>66</v>
      </c>
      <c r="I494" s="2">
        <v>33.673469387754999</v>
      </c>
      <c r="J494" s="2">
        <v>2.040816326531</v>
      </c>
      <c r="K494" s="2">
        <v>100</v>
      </c>
      <c r="L494" s="2">
        <v>21.428571428571001</v>
      </c>
      <c r="M494" s="2">
        <v>3.0612244897959999</v>
      </c>
      <c r="N494" s="15" t="s">
        <v>66</v>
      </c>
      <c r="O494" s="17">
        <v>100</v>
      </c>
    </row>
    <row r="495" spans="3:15" x14ac:dyDescent="0.25">
      <c r="C495" s="112"/>
      <c r="D495" s="109"/>
      <c r="E495" s="9" t="s">
        <v>44</v>
      </c>
      <c r="F495" s="12"/>
      <c r="G495" s="13">
        <v>31</v>
      </c>
      <c r="H495" s="39" t="s">
        <v>66</v>
      </c>
      <c r="I495" s="6">
        <v>41.935483870968</v>
      </c>
      <c r="J495" s="7" t="s">
        <v>66</v>
      </c>
      <c r="K495" s="6">
        <v>67.741935483871003</v>
      </c>
      <c r="L495" s="6">
        <v>100</v>
      </c>
      <c r="M495" s="6">
        <v>9.6774193548389995</v>
      </c>
      <c r="N495" s="7" t="s">
        <v>66</v>
      </c>
      <c r="O495" s="33">
        <v>100</v>
      </c>
    </row>
    <row r="496" spans="3:15" ht="25.2" x14ac:dyDescent="0.25">
      <c r="C496" s="112"/>
      <c r="D496" s="109"/>
      <c r="E496" s="9" t="s">
        <v>45</v>
      </c>
      <c r="F496" s="12"/>
      <c r="G496" s="13">
        <v>23</v>
      </c>
      <c r="H496" s="39" t="s">
        <v>66</v>
      </c>
      <c r="I496" s="6">
        <v>34.782608695652002</v>
      </c>
      <c r="J496" s="6">
        <v>4.3478260869570002</v>
      </c>
      <c r="K496" s="6">
        <v>13.04347826087</v>
      </c>
      <c r="L496" s="6">
        <v>13.04347826087</v>
      </c>
      <c r="M496" s="6">
        <v>100</v>
      </c>
      <c r="N496" s="7" t="s">
        <v>66</v>
      </c>
      <c r="O496" s="33">
        <v>100</v>
      </c>
    </row>
    <row r="497" spans="3:15" x14ac:dyDescent="0.25">
      <c r="C497" s="112"/>
      <c r="D497" s="109"/>
      <c r="E497" s="9" t="s">
        <v>38</v>
      </c>
      <c r="F497" s="12"/>
      <c r="G497" s="13">
        <v>14</v>
      </c>
      <c r="H497" s="39" t="s">
        <v>66</v>
      </c>
      <c r="I497" s="7" t="s">
        <v>66</v>
      </c>
      <c r="J497" s="7" t="s">
        <v>66</v>
      </c>
      <c r="K497" s="7" t="s">
        <v>66</v>
      </c>
      <c r="L497" s="7" t="s">
        <v>66</v>
      </c>
      <c r="M497" s="7" t="s">
        <v>66</v>
      </c>
      <c r="N497" s="6">
        <v>100</v>
      </c>
      <c r="O497" s="37" t="s">
        <v>66</v>
      </c>
    </row>
    <row r="498" spans="3:15" x14ac:dyDescent="0.25">
      <c r="C498" s="108" t="s">
        <v>46</v>
      </c>
      <c r="D498" s="106" t="s">
        <v>21</v>
      </c>
      <c r="E498" s="10" t="s">
        <v>47</v>
      </c>
      <c r="F498" s="11"/>
      <c r="G498" s="14">
        <v>815</v>
      </c>
      <c r="H498" s="28">
        <v>21.472392638037</v>
      </c>
      <c r="I498" s="5">
        <v>63.558282208588999</v>
      </c>
      <c r="J498" s="5">
        <v>1.963190184049</v>
      </c>
      <c r="K498" s="5">
        <v>15.21472392638</v>
      </c>
      <c r="L498" s="5">
        <v>4.7852760736200004</v>
      </c>
      <c r="M498" s="5">
        <v>4.4171779141099998</v>
      </c>
      <c r="N498" s="5">
        <v>3.19018404908</v>
      </c>
      <c r="O498" s="29">
        <v>75.337423312883004</v>
      </c>
    </row>
    <row r="499" spans="3:15" ht="25.2" x14ac:dyDescent="0.25">
      <c r="C499" s="112"/>
      <c r="D499" s="107"/>
      <c r="E499" s="9" t="s">
        <v>48</v>
      </c>
      <c r="F499" s="12"/>
      <c r="G499" s="8">
        <v>86</v>
      </c>
      <c r="H499" s="20">
        <v>46.511627906976997</v>
      </c>
      <c r="I499" s="2">
        <v>43.023255813953</v>
      </c>
      <c r="J499" s="2">
        <v>1.1627906976739999</v>
      </c>
      <c r="K499" s="2">
        <v>8.1395348837209998</v>
      </c>
      <c r="L499" s="2">
        <v>1.1627906976739999</v>
      </c>
      <c r="M499" s="2">
        <v>3.488372093023</v>
      </c>
      <c r="N499" s="2">
        <v>2.3255813953489999</v>
      </c>
      <c r="O499" s="17">
        <v>51.162790697673998</v>
      </c>
    </row>
    <row r="500" spans="3:15" x14ac:dyDescent="0.25">
      <c r="C500" s="112"/>
      <c r="D500" s="107"/>
      <c r="E500" s="9" t="s">
        <v>49</v>
      </c>
      <c r="F500" s="12"/>
      <c r="G500" s="13">
        <v>46</v>
      </c>
      <c r="H500" s="30">
        <v>32.608695652173999</v>
      </c>
      <c r="I500" s="6">
        <v>28.260869565217</v>
      </c>
      <c r="J500" s="6">
        <v>2.1739130434780001</v>
      </c>
      <c r="K500" s="6">
        <v>23.913043478260999</v>
      </c>
      <c r="L500" s="6">
        <v>6.5217391304349999</v>
      </c>
      <c r="M500" s="6">
        <v>13.04347826087</v>
      </c>
      <c r="N500" s="6">
        <v>6.5217391304349999</v>
      </c>
      <c r="O500" s="33">
        <v>60.869565217390999</v>
      </c>
    </row>
    <row r="501" spans="3:15" ht="25.2" x14ac:dyDescent="0.25">
      <c r="C501" s="112"/>
      <c r="D501" s="107"/>
      <c r="E501" s="9" t="s">
        <v>50</v>
      </c>
      <c r="F501" s="12"/>
      <c r="G501" s="8">
        <v>95</v>
      </c>
      <c r="H501" s="20">
        <v>55.789473684211004</v>
      </c>
      <c r="I501" s="2">
        <v>22.105263157894999</v>
      </c>
      <c r="J501" s="2">
        <v>1.052631578947</v>
      </c>
      <c r="K501" s="2">
        <v>16.842105263158</v>
      </c>
      <c r="L501" s="2">
        <v>6.3157894736840001</v>
      </c>
      <c r="M501" s="2">
        <v>5.2631578947369997</v>
      </c>
      <c r="N501" s="2">
        <v>4.2105263157890001</v>
      </c>
      <c r="O501" s="17">
        <v>40</v>
      </c>
    </row>
    <row r="502" spans="3:15" ht="25.2" x14ac:dyDescent="0.25">
      <c r="C502" s="112"/>
      <c r="D502" s="107"/>
      <c r="E502" s="9" t="s">
        <v>51</v>
      </c>
      <c r="F502" s="12"/>
      <c r="G502" s="13">
        <v>30</v>
      </c>
      <c r="H502" s="30">
        <v>80</v>
      </c>
      <c r="I502" s="6">
        <v>10</v>
      </c>
      <c r="J502" s="7" t="s">
        <v>66</v>
      </c>
      <c r="K502" s="6">
        <v>3.333333333333</v>
      </c>
      <c r="L502" s="7" t="s">
        <v>66</v>
      </c>
      <c r="M502" s="6">
        <v>3.333333333333</v>
      </c>
      <c r="N502" s="6">
        <v>3.333333333333</v>
      </c>
      <c r="O502" s="33">
        <v>16.666666666666998</v>
      </c>
    </row>
    <row r="503" spans="3:15" x14ac:dyDescent="0.25">
      <c r="C503" s="112"/>
      <c r="D503" s="107"/>
      <c r="E503" s="9" t="s">
        <v>52</v>
      </c>
      <c r="F503" s="12"/>
      <c r="G503" s="13">
        <v>8</v>
      </c>
      <c r="H503" s="30">
        <v>75</v>
      </c>
      <c r="I503" s="6">
        <v>12.5</v>
      </c>
      <c r="J503" s="7" t="s">
        <v>66</v>
      </c>
      <c r="K503" s="7" t="s">
        <v>66</v>
      </c>
      <c r="L503" s="7" t="s">
        <v>66</v>
      </c>
      <c r="M503" s="6">
        <v>12.5</v>
      </c>
      <c r="N503" s="7" t="s">
        <v>66</v>
      </c>
      <c r="O503" s="33">
        <v>25</v>
      </c>
    </row>
    <row r="504" spans="3:15" x14ac:dyDescent="0.25">
      <c r="C504" s="112"/>
      <c r="D504" s="107"/>
      <c r="E504" s="9" t="s">
        <v>53</v>
      </c>
      <c r="F504" s="12"/>
      <c r="G504" s="13">
        <v>23</v>
      </c>
      <c r="H504" s="30">
        <v>30.434782608696</v>
      </c>
      <c r="I504" s="6">
        <v>47.826086956521998</v>
      </c>
      <c r="J504" s="6">
        <v>4.3478260869570002</v>
      </c>
      <c r="K504" s="6">
        <v>8.6956521739130004</v>
      </c>
      <c r="L504" s="6">
        <v>4.3478260869570002</v>
      </c>
      <c r="M504" s="6">
        <v>4.3478260869570002</v>
      </c>
      <c r="N504" s="6">
        <v>4.3478260869570002</v>
      </c>
      <c r="O504" s="33">
        <v>65.217391304347998</v>
      </c>
    </row>
    <row r="505" spans="3:15" x14ac:dyDescent="0.25">
      <c r="C505" s="112"/>
      <c r="D505" s="107"/>
      <c r="E505" s="9" t="s">
        <v>38</v>
      </c>
      <c r="F505" s="12"/>
      <c r="G505" s="13">
        <v>1</v>
      </c>
      <c r="H505" s="39" t="s">
        <v>66</v>
      </c>
      <c r="I505" s="7" t="s">
        <v>66</v>
      </c>
      <c r="J505" s="7" t="s">
        <v>66</v>
      </c>
      <c r="K505" s="6">
        <v>100</v>
      </c>
      <c r="L505" s="7" t="s">
        <v>66</v>
      </c>
      <c r="M505" s="7" t="s">
        <v>66</v>
      </c>
      <c r="N505" s="7" t="s">
        <v>66</v>
      </c>
      <c r="O505" s="33">
        <v>100</v>
      </c>
    </row>
    <row r="506" spans="3:15" x14ac:dyDescent="0.25">
      <c r="C506" s="112"/>
      <c r="D506" s="107"/>
      <c r="E506" s="9" t="s">
        <v>54</v>
      </c>
      <c r="F506" s="12"/>
      <c r="G506" s="8">
        <v>901</v>
      </c>
      <c r="H506" s="20">
        <v>23.862375138735</v>
      </c>
      <c r="I506" s="2">
        <v>61.598224195339</v>
      </c>
      <c r="J506" s="2">
        <v>1.88679245283</v>
      </c>
      <c r="K506" s="2">
        <v>14.539400665926999</v>
      </c>
      <c r="L506" s="2">
        <v>4.4395116537180002</v>
      </c>
      <c r="M506" s="2">
        <v>4.3285238623750004</v>
      </c>
      <c r="N506" s="2">
        <v>3.1076581576029998</v>
      </c>
      <c r="O506" s="17">
        <v>73.029966703663007</v>
      </c>
    </row>
    <row r="507" spans="3:15" x14ac:dyDescent="0.25">
      <c r="C507" s="112"/>
      <c r="D507" s="107"/>
      <c r="E507" s="9" t="s">
        <v>55</v>
      </c>
      <c r="F507" s="12"/>
      <c r="G507" s="8">
        <v>171</v>
      </c>
      <c r="H507" s="20">
        <v>53.801169590642999</v>
      </c>
      <c r="I507" s="2">
        <v>21.637426900585002</v>
      </c>
      <c r="J507" s="2">
        <v>1.1695906432750001</v>
      </c>
      <c r="K507" s="2">
        <v>16.374269005847999</v>
      </c>
      <c r="L507" s="2">
        <v>5.2631578947369997</v>
      </c>
      <c r="M507" s="2">
        <v>7.0175438596489998</v>
      </c>
      <c r="N507" s="2">
        <v>4.6783625730990002</v>
      </c>
      <c r="O507" s="17">
        <v>41.520467836256998</v>
      </c>
    </row>
    <row r="508" spans="3:15" x14ac:dyDescent="0.25">
      <c r="C508" s="108" t="s">
        <v>56</v>
      </c>
      <c r="D508" s="106" t="s">
        <v>21</v>
      </c>
      <c r="E508" s="10" t="s">
        <v>57</v>
      </c>
      <c r="F508" s="11"/>
      <c r="G508" s="14">
        <v>465</v>
      </c>
      <c r="H508" s="28">
        <v>31.182795698924998</v>
      </c>
      <c r="I508" s="5">
        <v>49.032258064516</v>
      </c>
      <c r="J508" s="5">
        <v>2.1505376344089999</v>
      </c>
      <c r="K508" s="5">
        <v>17.634408602151002</v>
      </c>
      <c r="L508" s="5">
        <v>4.9462365591399999</v>
      </c>
      <c r="M508" s="5">
        <v>5.591397849462</v>
      </c>
      <c r="N508" s="5">
        <v>4.9462365591399999</v>
      </c>
      <c r="O508" s="29">
        <v>63.870967741934997</v>
      </c>
    </row>
    <row r="509" spans="3:15" x14ac:dyDescent="0.25">
      <c r="C509" s="112"/>
      <c r="D509" s="107"/>
      <c r="E509" s="9" t="s">
        <v>58</v>
      </c>
      <c r="F509" s="12"/>
      <c r="G509" s="8">
        <v>396</v>
      </c>
      <c r="H509" s="20">
        <v>28.030303030302999</v>
      </c>
      <c r="I509" s="2">
        <v>57.070707070707002</v>
      </c>
      <c r="J509" s="2">
        <v>2.0202020202019999</v>
      </c>
      <c r="K509" s="2">
        <v>14.898989898989999</v>
      </c>
      <c r="L509" s="2">
        <v>4.0404040404039998</v>
      </c>
      <c r="M509" s="2">
        <v>4.5454545454549997</v>
      </c>
      <c r="N509" s="2">
        <v>2.2727272727269998</v>
      </c>
      <c r="O509" s="17">
        <v>69.696969696970001</v>
      </c>
    </row>
    <row r="510" spans="3:15" x14ac:dyDescent="0.25">
      <c r="C510" s="112"/>
      <c r="D510" s="107"/>
      <c r="E510" s="9" t="s">
        <v>59</v>
      </c>
      <c r="F510" s="12"/>
      <c r="G510" s="8">
        <v>90</v>
      </c>
      <c r="H510" s="20">
        <v>30</v>
      </c>
      <c r="I510" s="2">
        <v>55.555555555555998</v>
      </c>
      <c r="J510" s="2">
        <v>1.1111111111109999</v>
      </c>
      <c r="K510" s="2">
        <v>6.666666666667</v>
      </c>
      <c r="L510" s="2">
        <v>7.7777777777779997</v>
      </c>
      <c r="M510" s="2">
        <v>2.2222222222219998</v>
      </c>
      <c r="N510" s="2">
        <v>1.1111111111109999</v>
      </c>
      <c r="O510" s="17">
        <v>68.888888888888999</v>
      </c>
    </row>
    <row r="511" spans="3:15" x14ac:dyDescent="0.25">
      <c r="C511" s="112"/>
      <c r="D511" s="107"/>
      <c r="E511" s="9" t="s">
        <v>60</v>
      </c>
      <c r="F511" s="12"/>
      <c r="G511" s="8">
        <v>153</v>
      </c>
      <c r="H511" s="20">
        <v>24.183006535948</v>
      </c>
      <c r="I511" s="2">
        <v>65.359477124183002</v>
      </c>
      <c r="J511" s="2">
        <v>0.65359477124200005</v>
      </c>
      <c r="K511" s="2">
        <v>9.8039215686270005</v>
      </c>
      <c r="L511" s="2">
        <v>2.6143790849670001</v>
      </c>
      <c r="M511" s="2">
        <v>4.5751633986930003</v>
      </c>
      <c r="N511" s="2">
        <v>2.6143790849670001</v>
      </c>
      <c r="O511" s="17">
        <v>73.202614379085006</v>
      </c>
    </row>
    <row r="512" spans="3:15" x14ac:dyDescent="0.25">
      <c r="C512" s="108" t="s">
        <v>61</v>
      </c>
      <c r="D512" s="106" t="s">
        <v>21</v>
      </c>
      <c r="E512" s="10" t="s">
        <v>62</v>
      </c>
      <c r="F512" s="11"/>
      <c r="G512" s="14">
        <v>205</v>
      </c>
      <c r="H512" s="28">
        <v>32.682926829267998</v>
      </c>
      <c r="I512" s="5">
        <v>53.658536585366001</v>
      </c>
      <c r="J512" s="5">
        <v>0.97560975609800005</v>
      </c>
      <c r="K512" s="5">
        <v>18.536585365853998</v>
      </c>
      <c r="L512" s="5">
        <v>4.3902439024389999</v>
      </c>
      <c r="M512" s="5">
        <v>3.4146341463410002</v>
      </c>
      <c r="N512" s="5">
        <v>1.4634146341459999</v>
      </c>
      <c r="O512" s="29">
        <v>65.853658536585002</v>
      </c>
    </row>
    <row r="513" spans="2:16" x14ac:dyDescent="0.25">
      <c r="C513" s="109"/>
      <c r="D513" s="107"/>
      <c r="E513" s="9" t="s">
        <v>63</v>
      </c>
      <c r="F513" s="12"/>
      <c r="G513" s="8">
        <v>256</v>
      </c>
      <c r="H513" s="20">
        <v>30.859375</v>
      </c>
      <c r="I513" s="2">
        <v>55.46875</v>
      </c>
      <c r="J513" s="2">
        <v>0.78125</v>
      </c>
      <c r="K513" s="2">
        <v>11.71875</v>
      </c>
      <c r="L513" s="2">
        <v>3.90625</v>
      </c>
      <c r="M513" s="2">
        <v>4.296875</v>
      </c>
      <c r="N513" s="2">
        <v>1.953125</v>
      </c>
      <c r="O513" s="17">
        <v>67.1875</v>
      </c>
    </row>
    <row r="514" spans="2:16" x14ac:dyDescent="0.25">
      <c r="C514" s="109"/>
      <c r="D514" s="107"/>
      <c r="E514" s="9" t="s">
        <v>64</v>
      </c>
      <c r="F514" s="12"/>
      <c r="G514" s="8">
        <v>404</v>
      </c>
      <c r="H514" s="20">
        <v>24.009900990098998</v>
      </c>
      <c r="I514" s="2">
        <v>56.188118811880997</v>
      </c>
      <c r="J514" s="2">
        <v>2.970297029703</v>
      </c>
      <c r="K514" s="2">
        <v>15.09900990099</v>
      </c>
      <c r="L514" s="2">
        <v>5.4455445544550001</v>
      </c>
      <c r="M514" s="2">
        <v>4.2079207920790003</v>
      </c>
      <c r="N514" s="2">
        <v>5.4455445544550001</v>
      </c>
      <c r="O514" s="17">
        <v>70.544554455446004</v>
      </c>
    </row>
    <row r="515" spans="2:16" x14ac:dyDescent="0.25">
      <c r="C515" s="113"/>
      <c r="D515" s="110"/>
      <c r="E515" s="56" t="s">
        <v>65</v>
      </c>
      <c r="F515" s="48"/>
      <c r="G515" s="61">
        <v>239</v>
      </c>
      <c r="H515" s="69">
        <v>32.217573221757</v>
      </c>
      <c r="I515" s="36">
        <v>52.301255230126003</v>
      </c>
      <c r="J515" s="36">
        <v>1.673640167364</v>
      </c>
      <c r="K515" s="36">
        <v>13.807531380753</v>
      </c>
      <c r="L515" s="36">
        <v>3.7656903765690002</v>
      </c>
      <c r="M515" s="36">
        <v>7.5313807531380004</v>
      </c>
      <c r="N515" s="36">
        <v>2.9288702928869998</v>
      </c>
      <c r="O515" s="68">
        <v>64.853556485355995</v>
      </c>
    </row>
    <row r="517" spans="2:16" x14ac:dyDescent="0.25">
      <c r="B517" s="54" t="str">
        <f xml:space="preserve"> HYPERLINK("#'目次'!B13", "[7]")</f>
        <v>[7]</v>
      </c>
      <c r="C517" s="42" t="s">
        <v>136</v>
      </c>
    </row>
    <row r="518" spans="2:16" x14ac:dyDescent="0.25">
      <c r="C518" s="42" t="s">
        <v>137</v>
      </c>
    </row>
    <row r="520" spans="2:16" x14ac:dyDescent="0.25">
      <c r="C520" s="42" t="s">
        <v>14</v>
      </c>
    </row>
    <row r="521" spans="2:16" ht="25.2" x14ac:dyDescent="0.25">
      <c r="C521" s="102"/>
      <c r="D521" s="103"/>
      <c r="E521" s="103"/>
      <c r="F521" s="103"/>
      <c r="G521" s="53" t="s">
        <v>15</v>
      </c>
      <c r="H521" s="50" t="s">
        <v>138</v>
      </c>
      <c r="I521" s="21" t="s">
        <v>139</v>
      </c>
      <c r="J521" s="21" t="s">
        <v>140</v>
      </c>
      <c r="K521" s="21" t="s">
        <v>141</v>
      </c>
      <c r="L521" s="21" t="s">
        <v>142</v>
      </c>
      <c r="M521" s="21" t="s">
        <v>143</v>
      </c>
      <c r="N521" s="21" t="s">
        <v>38</v>
      </c>
      <c r="O521" s="21" t="s">
        <v>144</v>
      </c>
      <c r="P521" s="57" t="s">
        <v>145</v>
      </c>
    </row>
    <row r="522" spans="2:16" x14ac:dyDescent="0.25">
      <c r="C522" s="104"/>
      <c r="D522" s="105"/>
      <c r="E522" s="105"/>
      <c r="F522" s="105"/>
      <c r="G522" s="47"/>
      <c r="H522" s="60"/>
      <c r="I522" s="22"/>
      <c r="J522" s="22"/>
      <c r="K522" s="22"/>
      <c r="L522" s="22"/>
      <c r="M522" s="22"/>
      <c r="N522" s="22"/>
      <c r="O522" s="22"/>
      <c r="P522" s="55"/>
    </row>
    <row r="523" spans="2:16" x14ac:dyDescent="0.25">
      <c r="C523" s="52"/>
      <c r="D523" s="49"/>
      <c r="E523" s="46" t="s">
        <v>15</v>
      </c>
      <c r="F523" s="51"/>
      <c r="G523" s="59">
        <v>747</v>
      </c>
      <c r="H523" s="32">
        <v>76.439089692102002</v>
      </c>
      <c r="I523" s="32">
        <v>11.780455153948999</v>
      </c>
      <c r="J523" s="32">
        <v>5.7563587684069999</v>
      </c>
      <c r="K523" s="32">
        <v>2.1419009370820001</v>
      </c>
      <c r="L523" s="32">
        <v>1.338688085676</v>
      </c>
      <c r="M523" s="32">
        <v>1.338688085676</v>
      </c>
      <c r="N523" s="32">
        <v>1.204819277108</v>
      </c>
      <c r="O523" s="32">
        <v>1.432249322493</v>
      </c>
      <c r="P523" s="64">
        <v>1</v>
      </c>
    </row>
    <row r="524" spans="2:16" x14ac:dyDescent="0.25">
      <c r="C524" s="111" t="s">
        <v>20</v>
      </c>
      <c r="D524" s="106" t="s">
        <v>21</v>
      </c>
      <c r="E524" s="10" t="s">
        <v>22</v>
      </c>
      <c r="F524" s="11"/>
      <c r="G524" s="14">
        <v>402</v>
      </c>
      <c r="H524" s="28">
        <v>79.601990049750995</v>
      </c>
      <c r="I524" s="5">
        <v>10.447761194030001</v>
      </c>
      <c r="J524" s="5">
        <v>5.7213930348259998</v>
      </c>
      <c r="K524" s="5">
        <v>1.492537313433</v>
      </c>
      <c r="L524" s="5">
        <v>0.74626865671599996</v>
      </c>
      <c r="M524" s="5">
        <v>0.99502487562200004</v>
      </c>
      <c r="N524" s="5">
        <v>0.99502487562200004</v>
      </c>
      <c r="O524" s="5">
        <v>1.35175879397</v>
      </c>
      <c r="P524" s="29">
        <v>1</v>
      </c>
    </row>
    <row r="525" spans="2:16" x14ac:dyDescent="0.25">
      <c r="C525" s="112"/>
      <c r="D525" s="107"/>
      <c r="E525" s="9" t="s">
        <v>23</v>
      </c>
      <c r="F525" s="12"/>
      <c r="G525" s="8">
        <v>345</v>
      </c>
      <c r="H525" s="20">
        <v>72.753623188405996</v>
      </c>
      <c r="I525" s="2">
        <v>13.333333333333</v>
      </c>
      <c r="J525" s="2">
        <v>5.7971014492749999</v>
      </c>
      <c r="K525" s="2">
        <v>2.898550724638</v>
      </c>
      <c r="L525" s="2">
        <v>2.0289855072459999</v>
      </c>
      <c r="M525" s="2">
        <v>1.7391304347829999</v>
      </c>
      <c r="N525" s="2">
        <v>1.449275362319</v>
      </c>
      <c r="O525" s="2">
        <v>1.526470588235</v>
      </c>
      <c r="P525" s="17">
        <v>1</v>
      </c>
    </row>
    <row r="526" spans="2:16" x14ac:dyDescent="0.25">
      <c r="C526" s="108" t="s">
        <v>24</v>
      </c>
      <c r="D526" s="108" t="s">
        <v>25</v>
      </c>
      <c r="E526" s="10" t="s">
        <v>26</v>
      </c>
      <c r="F526" s="11"/>
      <c r="G526" s="14">
        <v>181</v>
      </c>
      <c r="H526" s="28">
        <v>64.088397790054998</v>
      </c>
      <c r="I526" s="5">
        <v>16.574585635359</v>
      </c>
      <c r="J526" s="5">
        <v>10.497237569060999</v>
      </c>
      <c r="K526" s="5">
        <v>4.4198895027620004</v>
      </c>
      <c r="L526" s="5">
        <v>2.2099447513810002</v>
      </c>
      <c r="M526" s="5">
        <v>1.1049723756909999</v>
      </c>
      <c r="N526" s="5">
        <v>1.1049723756909999</v>
      </c>
      <c r="O526" s="5">
        <v>1.6592178770949999</v>
      </c>
      <c r="P526" s="29">
        <v>1</v>
      </c>
    </row>
    <row r="527" spans="2:16" x14ac:dyDescent="0.25">
      <c r="C527" s="112"/>
      <c r="D527" s="109"/>
      <c r="E527" s="9" t="s">
        <v>27</v>
      </c>
      <c r="F527" s="12"/>
      <c r="G527" s="8">
        <v>191</v>
      </c>
      <c r="H527" s="20">
        <v>78.010471204187994</v>
      </c>
      <c r="I527" s="2">
        <v>13.089005235602</v>
      </c>
      <c r="J527" s="2">
        <v>5.235602094241</v>
      </c>
      <c r="K527" s="2">
        <v>0.52356020942399994</v>
      </c>
      <c r="L527" s="2">
        <v>1.0471204188479999</v>
      </c>
      <c r="M527" s="2">
        <v>1.5706806282720001</v>
      </c>
      <c r="N527" s="2">
        <v>0.52356020942399994</v>
      </c>
      <c r="O527" s="2">
        <v>1.4</v>
      </c>
      <c r="P527" s="17">
        <v>1</v>
      </c>
    </row>
    <row r="528" spans="2:16" x14ac:dyDescent="0.25">
      <c r="C528" s="112"/>
      <c r="D528" s="109"/>
      <c r="E528" s="9" t="s">
        <v>28</v>
      </c>
      <c r="F528" s="12"/>
      <c r="G528" s="8">
        <v>178</v>
      </c>
      <c r="H528" s="20">
        <v>81.460674157303004</v>
      </c>
      <c r="I528" s="2">
        <v>7.3033707865170001</v>
      </c>
      <c r="J528" s="2">
        <v>3.9325842696629998</v>
      </c>
      <c r="K528" s="2">
        <v>2.2471910112360001</v>
      </c>
      <c r="L528" s="2">
        <v>1.6853932584269999</v>
      </c>
      <c r="M528" s="2">
        <v>1.6853932584269999</v>
      </c>
      <c r="N528" s="2">
        <v>1.6853932584269999</v>
      </c>
      <c r="O528" s="2">
        <v>1.377142857143</v>
      </c>
      <c r="P528" s="17">
        <v>1</v>
      </c>
    </row>
    <row r="529" spans="3:16" x14ac:dyDescent="0.25">
      <c r="C529" s="112"/>
      <c r="D529" s="109"/>
      <c r="E529" s="9" t="s">
        <v>29</v>
      </c>
      <c r="F529" s="12"/>
      <c r="G529" s="8">
        <v>122</v>
      </c>
      <c r="H529" s="20">
        <v>82.786885245901999</v>
      </c>
      <c r="I529" s="2">
        <v>9.0163934426230004</v>
      </c>
      <c r="J529" s="2">
        <v>2.459016393443</v>
      </c>
      <c r="K529" s="2">
        <v>1.6393442622950001</v>
      </c>
      <c r="L529" s="2">
        <v>0.81967213114799997</v>
      </c>
      <c r="M529" s="2">
        <v>1.6393442622950001</v>
      </c>
      <c r="N529" s="2">
        <v>1.6393442622950001</v>
      </c>
      <c r="O529" s="2">
        <v>1.325</v>
      </c>
      <c r="P529" s="17">
        <v>1</v>
      </c>
    </row>
    <row r="530" spans="3:16" x14ac:dyDescent="0.25">
      <c r="C530" s="112"/>
      <c r="D530" s="109"/>
      <c r="E530" s="9" t="s">
        <v>30</v>
      </c>
      <c r="F530" s="12"/>
      <c r="G530" s="8">
        <v>75</v>
      </c>
      <c r="H530" s="20">
        <v>80</v>
      </c>
      <c r="I530" s="2">
        <v>12</v>
      </c>
      <c r="J530" s="2">
        <v>5.333333333333</v>
      </c>
      <c r="K530" s="2">
        <v>1.333333333333</v>
      </c>
      <c r="L530" s="15" t="s">
        <v>66</v>
      </c>
      <c r="M530" s="15" t="s">
        <v>66</v>
      </c>
      <c r="N530" s="2">
        <v>1.333333333333</v>
      </c>
      <c r="O530" s="2">
        <v>1.2702702702699999</v>
      </c>
      <c r="P530" s="17">
        <v>1</v>
      </c>
    </row>
    <row r="531" spans="3:16" x14ac:dyDescent="0.25">
      <c r="C531" s="112"/>
      <c r="D531" s="109"/>
      <c r="E531" s="9" t="s">
        <v>31</v>
      </c>
      <c r="F531" s="12"/>
      <c r="G531" s="8">
        <v>566</v>
      </c>
      <c r="H531" s="20">
        <v>80.388692579505005</v>
      </c>
      <c r="I531" s="2">
        <v>10.247349823322001</v>
      </c>
      <c r="J531" s="2">
        <v>4.2402826855119997</v>
      </c>
      <c r="K531" s="2">
        <v>1.413427561837</v>
      </c>
      <c r="L531" s="2">
        <v>1.0600706713779999</v>
      </c>
      <c r="M531" s="2">
        <v>1.413427561837</v>
      </c>
      <c r="N531" s="2">
        <v>1.236749116608</v>
      </c>
      <c r="O531" s="2">
        <v>1.359570661896</v>
      </c>
      <c r="P531" s="17">
        <v>1</v>
      </c>
    </row>
    <row r="532" spans="3:16" x14ac:dyDescent="0.25">
      <c r="C532" s="112"/>
      <c r="D532" s="109"/>
      <c r="E532" s="9" t="s">
        <v>32</v>
      </c>
      <c r="F532" s="12"/>
      <c r="G532" s="8">
        <v>197</v>
      </c>
      <c r="H532" s="20">
        <v>81.725888324872997</v>
      </c>
      <c r="I532" s="2">
        <v>10.152284263959</v>
      </c>
      <c r="J532" s="2">
        <v>3.553299492386</v>
      </c>
      <c r="K532" s="2">
        <v>1.522842639594</v>
      </c>
      <c r="L532" s="2">
        <v>0.50761421319800004</v>
      </c>
      <c r="M532" s="2">
        <v>1.0152284263960001</v>
      </c>
      <c r="N532" s="2">
        <v>1.522842639594</v>
      </c>
      <c r="O532" s="2">
        <v>1.3041237113399999</v>
      </c>
      <c r="P532" s="17">
        <v>1</v>
      </c>
    </row>
    <row r="533" spans="3:16" x14ac:dyDescent="0.25">
      <c r="C533" s="112"/>
      <c r="D533" s="108" t="s">
        <v>22</v>
      </c>
      <c r="E533" s="10" t="s">
        <v>26</v>
      </c>
      <c r="F533" s="11"/>
      <c r="G533" s="14">
        <v>90</v>
      </c>
      <c r="H533" s="28">
        <v>66.666666666666998</v>
      </c>
      <c r="I533" s="5">
        <v>16.666666666666998</v>
      </c>
      <c r="J533" s="5">
        <v>12.222222222221999</v>
      </c>
      <c r="K533" s="5">
        <v>3.333333333333</v>
      </c>
      <c r="L533" s="5">
        <v>1.1111111111109999</v>
      </c>
      <c r="M533" s="34" t="s">
        <v>66</v>
      </c>
      <c r="N533" s="34" t="s">
        <v>66</v>
      </c>
      <c r="O533" s="5">
        <v>1.5555555555559999</v>
      </c>
      <c r="P533" s="29">
        <v>1</v>
      </c>
    </row>
    <row r="534" spans="3:16" x14ac:dyDescent="0.25">
      <c r="C534" s="112"/>
      <c r="D534" s="109"/>
      <c r="E534" s="9" t="s">
        <v>27</v>
      </c>
      <c r="F534" s="12"/>
      <c r="G534" s="8">
        <v>114</v>
      </c>
      <c r="H534" s="20">
        <v>78.070175438595996</v>
      </c>
      <c r="I534" s="2">
        <v>14.035087719298</v>
      </c>
      <c r="J534" s="2">
        <v>5.2631578947369997</v>
      </c>
      <c r="K534" s="2">
        <v>0.87719298245599997</v>
      </c>
      <c r="L534" s="15" t="s">
        <v>66</v>
      </c>
      <c r="M534" s="2">
        <v>0.87719298245599997</v>
      </c>
      <c r="N534" s="2">
        <v>0.87719298245599997</v>
      </c>
      <c r="O534" s="2">
        <v>1.3185840707959999</v>
      </c>
      <c r="P534" s="17">
        <v>1</v>
      </c>
    </row>
    <row r="535" spans="3:16" x14ac:dyDescent="0.25">
      <c r="C535" s="112"/>
      <c r="D535" s="109"/>
      <c r="E535" s="9" t="s">
        <v>28</v>
      </c>
      <c r="F535" s="12"/>
      <c r="G535" s="8">
        <v>86</v>
      </c>
      <c r="H535" s="20">
        <v>87.209302325581007</v>
      </c>
      <c r="I535" s="2">
        <v>5.8139534883720003</v>
      </c>
      <c r="J535" s="2">
        <v>2.3255813953489999</v>
      </c>
      <c r="K535" s="2">
        <v>1.1627906976739999</v>
      </c>
      <c r="L535" s="2">
        <v>1.1627906976739999</v>
      </c>
      <c r="M535" s="2">
        <v>1.1627906976739999</v>
      </c>
      <c r="N535" s="2">
        <v>1.1627906976739999</v>
      </c>
      <c r="O535" s="2">
        <v>1.2470588235290001</v>
      </c>
      <c r="P535" s="17">
        <v>1</v>
      </c>
    </row>
    <row r="536" spans="3:16" x14ac:dyDescent="0.25">
      <c r="C536" s="112"/>
      <c r="D536" s="109"/>
      <c r="E536" s="9" t="s">
        <v>29</v>
      </c>
      <c r="F536" s="12"/>
      <c r="G536" s="8">
        <v>69</v>
      </c>
      <c r="H536" s="20">
        <v>86.956521739129997</v>
      </c>
      <c r="I536" s="2">
        <v>4.3478260869570002</v>
      </c>
      <c r="J536" s="2">
        <v>1.449275362319</v>
      </c>
      <c r="K536" s="2">
        <v>1.449275362319</v>
      </c>
      <c r="L536" s="2">
        <v>1.449275362319</v>
      </c>
      <c r="M536" s="2">
        <v>2.898550724638</v>
      </c>
      <c r="N536" s="2">
        <v>1.449275362319</v>
      </c>
      <c r="O536" s="2">
        <v>1.352941176471</v>
      </c>
      <c r="P536" s="17">
        <v>1</v>
      </c>
    </row>
    <row r="537" spans="3:16" x14ac:dyDescent="0.25">
      <c r="C537" s="112"/>
      <c r="D537" s="109"/>
      <c r="E537" s="9" t="s">
        <v>30</v>
      </c>
      <c r="F537" s="12"/>
      <c r="G537" s="13">
        <v>43</v>
      </c>
      <c r="H537" s="30">
        <v>83.720930232558004</v>
      </c>
      <c r="I537" s="6">
        <v>6.9767441860470001</v>
      </c>
      <c r="J537" s="6">
        <v>6.9767441860470001</v>
      </c>
      <c r="K537" s="7" t="s">
        <v>66</v>
      </c>
      <c r="L537" s="7" t="s">
        <v>66</v>
      </c>
      <c r="M537" s="7" t="s">
        <v>66</v>
      </c>
      <c r="N537" s="6">
        <v>2.3255813953489999</v>
      </c>
      <c r="O537" s="6">
        <v>1.214285714286</v>
      </c>
      <c r="P537" s="33">
        <v>1</v>
      </c>
    </row>
    <row r="538" spans="3:16" x14ac:dyDescent="0.25">
      <c r="C538" s="112"/>
      <c r="D538" s="109"/>
      <c r="E538" s="9" t="s">
        <v>31</v>
      </c>
      <c r="F538" s="12"/>
      <c r="G538" s="8">
        <v>312</v>
      </c>
      <c r="H538" s="20">
        <v>83.333333333333002</v>
      </c>
      <c r="I538" s="2">
        <v>8.6538461538460005</v>
      </c>
      <c r="J538" s="2">
        <v>3.8461538461539999</v>
      </c>
      <c r="K538" s="2">
        <v>0.96153846153800004</v>
      </c>
      <c r="L538" s="2">
        <v>0.64102564102600001</v>
      </c>
      <c r="M538" s="2">
        <v>1.2820512820509999</v>
      </c>
      <c r="N538" s="2">
        <v>1.2820512820509999</v>
      </c>
      <c r="O538" s="2">
        <v>1.292207792208</v>
      </c>
      <c r="P538" s="17">
        <v>1</v>
      </c>
    </row>
    <row r="539" spans="3:16" x14ac:dyDescent="0.25">
      <c r="C539" s="112"/>
      <c r="D539" s="109"/>
      <c r="E539" s="9" t="s">
        <v>32</v>
      </c>
      <c r="F539" s="12"/>
      <c r="G539" s="8">
        <v>112</v>
      </c>
      <c r="H539" s="20">
        <v>85.714285714286007</v>
      </c>
      <c r="I539" s="2">
        <v>5.3571428571429998</v>
      </c>
      <c r="J539" s="2">
        <v>3.5714285714290002</v>
      </c>
      <c r="K539" s="2">
        <v>0.89285714285700002</v>
      </c>
      <c r="L539" s="2">
        <v>0.89285714285700002</v>
      </c>
      <c r="M539" s="2">
        <v>1.785714285714</v>
      </c>
      <c r="N539" s="2">
        <v>1.785714285714</v>
      </c>
      <c r="O539" s="2">
        <v>1.3</v>
      </c>
      <c r="P539" s="17">
        <v>1</v>
      </c>
    </row>
    <row r="540" spans="3:16" x14ac:dyDescent="0.25">
      <c r="C540" s="112"/>
      <c r="D540" s="108" t="s">
        <v>23</v>
      </c>
      <c r="E540" s="10" t="s">
        <v>26</v>
      </c>
      <c r="F540" s="11"/>
      <c r="G540" s="14">
        <v>91</v>
      </c>
      <c r="H540" s="28">
        <v>61.538461538462002</v>
      </c>
      <c r="I540" s="5">
        <v>16.483516483515999</v>
      </c>
      <c r="J540" s="5">
        <v>8.7912087912089998</v>
      </c>
      <c r="K540" s="5">
        <v>5.4945054945049998</v>
      </c>
      <c r="L540" s="5">
        <v>3.2967032967029999</v>
      </c>
      <c r="M540" s="5">
        <v>2.1978021978019999</v>
      </c>
      <c r="N540" s="5">
        <v>2.1978021978019999</v>
      </c>
      <c r="O540" s="5">
        <v>1.7640449438200001</v>
      </c>
      <c r="P540" s="29">
        <v>1</v>
      </c>
    </row>
    <row r="541" spans="3:16" x14ac:dyDescent="0.25">
      <c r="C541" s="112"/>
      <c r="D541" s="109"/>
      <c r="E541" s="9" t="s">
        <v>27</v>
      </c>
      <c r="F541" s="12"/>
      <c r="G541" s="8">
        <v>77</v>
      </c>
      <c r="H541" s="20">
        <v>77.922077922078003</v>
      </c>
      <c r="I541" s="2">
        <v>11.688311688312</v>
      </c>
      <c r="J541" s="2">
        <v>5.1948051948050002</v>
      </c>
      <c r="K541" s="15" t="s">
        <v>66</v>
      </c>
      <c r="L541" s="2">
        <v>2.5974025974030002</v>
      </c>
      <c r="M541" s="2">
        <v>2.5974025974030002</v>
      </c>
      <c r="N541" s="15" t="s">
        <v>66</v>
      </c>
      <c r="O541" s="2">
        <v>1.5194805194809999</v>
      </c>
      <c r="P541" s="17">
        <v>1</v>
      </c>
    </row>
    <row r="542" spans="3:16" x14ac:dyDescent="0.25">
      <c r="C542" s="112"/>
      <c r="D542" s="109"/>
      <c r="E542" s="9" t="s">
        <v>28</v>
      </c>
      <c r="F542" s="12"/>
      <c r="G542" s="8">
        <v>92</v>
      </c>
      <c r="H542" s="20">
        <v>76.086956521738998</v>
      </c>
      <c r="I542" s="2">
        <v>8.6956521739130004</v>
      </c>
      <c r="J542" s="2">
        <v>5.4347826086959996</v>
      </c>
      <c r="K542" s="2">
        <v>3.2608695652169999</v>
      </c>
      <c r="L542" s="2">
        <v>2.1739130434780001</v>
      </c>
      <c r="M542" s="2">
        <v>2.1739130434780001</v>
      </c>
      <c r="N542" s="2">
        <v>2.1739130434780001</v>
      </c>
      <c r="O542" s="2">
        <v>1.5</v>
      </c>
      <c r="P542" s="17">
        <v>1</v>
      </c>
    </row>
    <row r="543" spans="3:16" x14ac:dyDescent="0.25">
      <c r="C543" s="112"/>
      <c r="D543" s="109"/>
      <c r="E543" s="9" t="s">
        <v>29</v>
      </c>
      <c r="F543" s="12"/>
      <c r="G543" s="8">
        <v>53</v>
      </c>
      <c r="H543" s="20">
        <v>77.358490566038</v>
      </c>
      <c r="I543" s="2">
        <v>15.094339622642</v>
      </c>
      <c r="J543" s="2">
        <v>3.7735849056599999</v>
      </c>
      <c r="K543" s="2">
        <v>1.88679245283</v>
      </c>
      <c r="L543" s="15" t="s">
        <v>66</v>
      </c>
      <c r="M543" s="15" t="s">
        <v>66</v>
      </c>
      <c r="N543" s="2">
        <v>1.88679245283</v>
      </c>
      <c r="O543" s="2">
        <v>1.288461538462</v>
      </c>
      <c r="P543" s="17">
        <v>1</v>
      </c>
    </row>
    <row r="544" spans="3:16" x14ac:dyDescent="0.25">
      <c r="C544" s="112"/>
      <c r="D544" s="109"/>
      <c r="E544" s="9" t="s">
        <v>30</v>
      </c>
      <c r="F544" s="12"/>
      <c r="G544" s="13">
        <v>32</v>
      </c>
      <c r="H544" s="30">
        <v>75</v>
      </c>
      <c r="I544" s="6">
        <v>18.75</v>
      </c>
      <c r="J544" s="6">
        <v>3.125</v>
      </c>
      <c r="K544" s="6">
        <v>3.125</v>
      </c>
      <c r="L544" s="7" t="s">
        <v>66</v>
      </c>
      <c r="M544" s="7" t="s">
        <v>66</v>
      </c>
      <c r="N544" s="7" t="s">
        <v>66</v>
      </c>
      <c r="O544" s="6">
        <v>1.34375</v>
      </c>
      <c r="P544" s="33">
        <v>1</v>
      </c>
    </row>
    <row r="545" spans="3:16" x14ac:dyDescent="0.25">
      <c r="C545" s="112"/>
      <c r="D545" s="109"/>
      <c r="E545" s="9" t="s">
        <v>31</v>
      </c>
      <c r="F545" s="12"/>
      <c r="G545" s="8">
        <v>254</v>
      </c>
      <c r="H545" s="20">
        <v>76.771653543306996</v>
      </c>
      <c r="I545" s="2">
        <v>12.204724409449</v>
      </c>
      <c r="J545" s="2">
        <v>4.7244094488190003</v>
      </c>
      <c r="K545" s="2">
        <v>1.968503937008</v>
      </c>
      <c r="L545" s="2">
        <v>1.574803149606</v>
      </c>
      <c r="M545" s="2">
        <v>1.574803149606</v>
      </c>
      <c r="N545" s="2">
        <v>1.1811023622050001</v>
      </c>
      <c r="O545" s="2">
        <v>1.442231075697</v>
      </c>
      <c r="P545" s="17">
        <v>1</v>
      </c>
    </row>
    <row r="546" spans="3:16" x14ac:dyDescent="0.25">
      <c r="C546" s="112"/>
      <c r="D546" s="109"/>
      <c r="E546" s="9" t="s">
        <v>32</v>
      </c>
      <c r="F546" s="12"/>
      <c r="G546" s="8">
        <v>85</v>
      </c>
      <c r="H546" s="20">
        <v>76.470588235294002</v>
      </c>
      <c r="I546" s="2">
        <v>16.470588235293999</v>
      </c>
      <c r="J546" s="2">
        <v>3.5294117647059999</v>
      </c>
      <c r="K546" s="2">
        <v>2.352941176471</v>
      </c>
      <c r="L546" s="15" t="s">
        <v>66</v>
      </c>
      <c r="M546" s="15" t="s">
        <v>66</v>
      </c>
      <c r="N546" s="2">
        <v>1.1764705882349999</v>
      </c>
      <c r="O546" s="2">
        <v>1.309523809524</v>
      </c>
      <c r="P546" s="17">
        <v>1</v>
      </c>
    </row>
    <row r="547" spans="3:16" ht="25.2" x14ac:dyDescent="0.25">
      <c r="C547" s="108" t="s">
        <v>33</v>
      </c>
      <c r="D547" s="108" t="s">
        <v>25</v>
      </c>
      <c r="E547" s="10" t="s">
        <v>34</v>
      </c>
      <c r="F547" s="11"/>
      <c r="G547" s="40">
        <v>27</v>
      </c>
      <c r="H547" s="58">
        <v>44.444444444444002</v>
      </c>
      <c r="I547" s="23">
        <v>37.037037037037003</v>
      </c>
      <c r="J547" s="23">
        <v>11.111111111111001</v>
      </c>
      <c r="K547" s="23">
        <v>7.4074074074069998</v>
      </c>
      <c r="L547" s="41" t="s">
        <v>66</v>
      </c>
      <c r="M547" s="41" t="s">
        <v>66</v>
      </c>
      <c r="N547" s="41" t="s">
        <v>66</v>
      </c>
      <c r="O547" s="23">
        <v>1.8148148148150001</v>
      </c>
      <c r="P547" s="63">
        <v>2</v>
      </c>
    </row>
    <row r="548" spans="3:16" ht="25.2" x14ac:dyDescent="0.25">
      <c r="C548" s="112"/>
      <c r="D548" s="109"/>
      <c r="E548" s="9" t="s">
        <v>35</v>
      </c>
      <c r="F548" s="12"/>
      <c r="G548" s="8">
        <v>597</v>
      </c>
      <c r="H548" s="20">
        <v>81.742043551088997</v>
      </c>
      <c r="I548" s="2">
        <v>8.2077051926299998</v>
      </c>
      <c r="J548" s="2">
        <v>4.5226130653269996</v>
      </c>
      <c r="K548" s="2">
        <v>1.507537688442</v>
      </c>
      <c r="L548" s="2">
        <v>1.1725293132329999</v>
      </c>
      <c r="M548" s="2">
        <v>1.507537688442</v>
      </c>
      <c r="N548" s="2">
        <v>1.340033500838</v>
      </c>
      <c r="O548" s="2">
        <v>1.356536502547</v>
      </c>
      <c r="P548" s="17">
        <v>1</v>
      </c>
    </row>
    <row r="549" spans="3:16" ht="25.2" x14ac:dyDescent="0.25">
      <c r="C549" s="112"/>
      <c r="D549" s="109"/>
      <c r="E549" s="9" t="s">
        <v>36</v>
      </c>
      <c r="F549" s="12"/>
      <c r="G549" s="8">
        <v>63</v>
      </c>
      <c r="H549" s="20">
        <v>55.555555555555998</v>
      </c>
      <c r="I549" s="2">
        <v>22.222222222222001</v>
      </c>
      <c r="J549" s="2">
        <v>14.285714285714</v>
      </c>
      <c r="K549" s="2">
        <v>3.1746031746029999</v>
      </c>
      <c r="L549" s="2">
        <v>3.1746031746029999</v>
      </c>
      <c r="M549" s="2">
        <v>1.587301587302</v>
      </c>
      <c r="N549" s="15" t="s">
        <v>66</v>
      </c>
      <c r="O549" s="2">
        <v>1.809523809524</v>
      </c>
      <c r="P549" s="17">
        <v>1</v>
      </c>
    </row>
    <row r="550" spans="3:16" ht="25.2" x14ac:dyDescent="0.25">
      <c r="C550" s="112"/>
      <c r="D550" s="109"/>
      <c r="E550" s="9" t="s">
        <v>37</v>
      </c>
      <c r="F550" s="12"/>
      <c r="G550" s="8">
        <v>60</v>
      </c>
      <c r="H550" s="20">
        <v>60</v>
      </c>
      <c r="I550" s="2">
        <v>25</v>
      </c>
      <c r="J550" s="2">
        <v>6.666666666667</v>
      </c>
      <c r="K550" s="2">
        <v>5</v>
      </c>
      <c r="L550" s="2">
        <v>1.666666666667</v>
      </c>
      <c r="M550" s="15" t="s">
        <v>66</v>
      </c>
      <c r="N550" s="2">
        <v>1.666666666667</v>
      </c>
      <c r="O550" s="2">
        <v>1.610169491525</v>
      </c>
      <c r="P550" s="17">
        <v>1</v>
      </c>
    </row>
    <row r="551" spans="3:16" x14ac:dyDescent="0.25">
      <c r="C551" s="112"/>
      <c r="D551" s="109"/>
      <c r="E551" s="9" t="s">
        <v>38</v>
      </c>
      <c r="F551" s="12"/>
      <c r="G551" s="13">
        <v>0</v>
      </c>
      <c r="H551" s="39" t="s">
        <v>66</v>
      </c>
      <c r="I551" s="7" t="s">
        <v>66</v>
      </c>
      <c r="J551" s="7" t="s">
        <v>66</v>
      </c>
      <c r="K551" s="7" t="s">
        <v>66</v>
      </c>
      <c r="L551" s="7" t="s">
        <v>66</v>
      </c>
      <c r="M551" s="7" t="s">
        <v>66</v>
      </c>
      <c r="N551" s="7" t="s">
        <v>66</v>
      </c>
      <c r="O551" s="7" t="s">
        <v>66</v>
      </c>
      <c r="P551" s="37" t="s">
        <v>66</v>
      </c>
    </row>
    <row r="552" spans="3:16" ht="25.2" x14ac:dyDescent="0.25">
      <c r="C552" s="112"/>
      <c r="D552" s="108" t="s">
        <v>22</v>
      </c>
      <c r="E552" s="10" t="s">
        <v>34</v>
      </c>
      <c r="F552" s="11"/>
      <c r="G552" s="40">
        <v>13</v>
      </c>
      <c r="H552" s="58">
        <v>61.538461538462002</v>
      </c>
      <c r="I552" s="23">
        <v>23.076923076922998</v>
      </c>
      <c r="J552" s="23">
        <v>7.6923076923079998</v>
      </c>
      <c r="K552" s="23">
        <v>7.6923076923079998</v>
      </c>
      <c r="L552" s="41" t="s">
        <v>66</v>
      </c>
      <c r="M552" s="41" t="s">
        <v>66</v>
      </c>
      <c r="N552" s="41" t="s">
        <v>66</v>
      </c>
      <c r="O552" s="23">
        <v>1.615384615385</v>
      </c>
      <c r="P552" s="63">
        <v>1</v>
      </c>
    </row>
    <row r="553" spans="3:16" ht="25.2" x14ac:dyDescent="0.25">
      <c r="C553" s="112"/>
      <c r="D553" s="109"/>
      <c r="E553" s="9" t="s">
        <v>35</v>
      </c>
      <c r="F553" s="12"/>
      <c r="G553" s="8">
        <v>345</v>
      </c>
      <c r="H553" s="20">
        <v>82.028985507246006</v>
      </c>
      <c r="I553" s="2">
        <v>8.9855072463770007</v>
      </c>
      <c r="J553" s="2">
        <v>4.9275362318839999</v>
      </c>
      <c r="K553" s="2">
        <v>1.1594202898549999</v>
      </c>
      <c r="L553" s="2">
        <v>0.57971014492799999</v>
      </c>
      <c r="M553" s="2">
        <v>1.1594202898549999</v>
      </c>
      <c r="N553" s="2">
        <v>1.1594202898549999</v>
      </c>
      <c r="O553" s="2">
        <v>1.313782991202</v>
      </c>
      <c r="P553" s="17">
        <v>1</v>
      </c>
    </row>
    <row r="554" spans="3:16" ht="25.2" x14ac:dyDescent="0.25">
      <c r="C554" s="112"/>
      <c r="D554" s="109"/>
      <c r="E554" s="9" t="s">
        <v>36</v>
      </c>
      <c r="F554" s="12"/>
      <c r="G554" s="13">
        <v>25</v>
      </c>
      <c r="H554" s="30">
        <v>60</v>
      </c>
      <c r="I554" s="6">
        <v>20</v>
      </c>
      <c r="J554" s="6">
        <v>16</v>
      </c>
      <c r="K554" s="7" t="s">
        <v>66</v>
      </c>
      <c r="L554" s="6">
        <v>4</v>
      </c>
      <c r="M554" s="7" t="s">
        <v>66</v>
      </c>
      <c r="N554" s="7" t="s">
        <v>66</v>
      </c>
      <c r="O554" s="6">
        <v>1.68</v>
      </c>
      <c r="P554" s="33">
        <v>1</v>
      </c>
    </row>
    <row r="555" spans="3:16" ht="25.2" x14ac:dyDescent="0.25">
      <c r="C555" s="112"/>
      <c r="D555" s="109"/>
      <c r="E555" s="9" t="s">
        <v>37</v>
      </c>
      <c r="F555" s="12"/>
      <c r="G555" s="13">
        <v>19</v>
      </c>
      <c r="H555" s="30">
        <v>73.684210526315994</v>
      </c>
      <c r="I555" s="6">
        <v>15.789473684211</v>
      </c>
      <c r="J555" s="6">
        <v>5.2631578947369997</v>
      </c>
      <c r="K555" s="6">
        <v>5.2631578947369997</v>
      </c>
      <c r="L555" s="7" t="s">
        <v>66</v>
      </c>
      <c r="M555" s="7" t="s">
        <v>66</v>
      </c>
      <c r="N555" s="7" t="s">
        <v>66</v>
      </c>
      <c r="O555" s="6">
        <v>1.421052631579</v>
      </c>
      <c r="P555" s="33">
        <v>1</v>
      </c>
    </row>
    <row r="556" spans="3:16" x14ac:dyDescent="0.25">
      <c r="C556" s="112"/>
      <c r="D556" s="109"/>
      <c r="E556" s="9" t="s">
        <v>38</v>
      </c>
      <c r="F556" s="12"/>
      <c r="G556" s="13">
        <v>0</v>
      </c>
      <c r="H556" s="39" t="s">
        <v>66</v>
      </c>
      <c r="I556" s="7" t="s">
        <v>66</v>
      </c>
      <c r="J556" s="7" t="s">
        <v>66</v>
      </c>
      <c r="K556" s="7" t="s">
        <v>66</v>
      </c>
      <c r="L556" s="7" t="s">
        <v>66</v>
      </c>
      <c r="M556" s="7" t="s">
        <v>66</v>
      </c>
      <c r="N556" s="7" t="s">
        <v>66</v>
      </c>
      <c r="O556" s="7" t="s">
        <v>66</v>
      </c>
      <c r="P556" s="37" t="s">
        <v>66</v>
      </c>
    </row>
    <row r="557" spans="3:16" ht="25.2" x14ac:dyDescent="0.25">
      <c r="C557" s="112"/>
      <c r="D557" s="108" t="s">
        <v>23</v>
      </c>
      <c r="E557" s="10" t="s">
        <v>34</v>
      </c>
      <c r="F557" s="11"/>
      <c r="G557" s="40">
        <v>14</v>
      </c>
      <c r="H557" s="58">
        <v>28.571428571428999</v>
      </c>
      <c r="I557" s="23">
        <v>50</v>
      </c>
      <c r="J557" s="23">
        <v>14.285714285714</v>
      </c>
      <c r="K557" s="23">
        <v>7.1428571428570002</v>
      </c>
      <c r="L557" s="41" t="s">
        <v>66</v>
      </c>
      <c r="M557" s="41" t="s">
        <v>66</v>
      </c>
      <c r="N557" s="41" t="s">
        <v>66</v>
      </c>
      <c r="O557" s="23">
        <v>2</v>
      </c>
      <c r="P557" s="63">
        <v>2</v>
      </c>
    </row>
    <row r="558" spans="3:16" ht="25.2" x14ac:dyDescent="0.25">
      <c r="C558" s="112"/>
      <c r="D558" s="109"/>
      <c r="E558" s="9" t="s">
        <v>35</v>
      </c>
      <c r="F558" s="12"/>
      <c r="G558" s="8">
        <v>252</v>
      </c>
      <c r="H558" s="20">
        <v>81.349206349206</v>
      </c>
      <c r="I558" s="2">
        <v>7.1428571428570002</v>
      </c>
      <c r="J558" s="2">
        <v>3.9682539682539999</v>
      </c>
      <c r="K558" s="2">
        <v>1.9841269841269999</v>
      </c>
      <c r="L558" s="2">
        <v>1.9841269841269999</v>
      </c>
      <c r="M558" s="2">
        <v>1.9841269841269999</v>
      </c>
      <c r="N558" s="2">
        <v>1.587301587302</v>
      </c>
      <c r="O558" s="2">
        <v>1.4153225806450001</v>
      </c>
      <c r="P558" s="17">
        <v>1</v>
      </c>
    </row>
    <row r="559" spans="3:16" ht="25.2" x14ac:dyDescent="0.25">
      <c r="C559" s="112"/>
      <c r="D559" s="109"/>
      <c r="E559" s="9" t="s">
        <v>36</v>
      </c>
      <c r="F559" s="12"/>
      <c r="G559" s="13">
        <v>38</v>
      </c>
      <c r="H559" s="30">
        <v>52.631578947367998</v>
      </c>
      <c r="I559" s="6">
        <v>23.684210526316001</v>
      </c>
      <c r="J559" s="6">
        <v>13.157894736842</v>
      </c>
      <c r="K559" s="6">
        <v>5.2631578947369997</v>
      </c>
      <c r="L559" s="6">
        <v>2.6315789473679998</v>
      </c>
      <c r="M559" s="6">
        <v>2.6315789473679998</v>
      </c>
      <c r="N559" s="7" t="s">
        <v>66</v>
      </c>
      <c r="O559" s="6">
        <v>1.8947368421049999</v>
      </c>
      <c r="P559" s="33">
        <v>1</v>
      </c>
    </row>
    <row r="560" spans="3:16" ht="25.2" x14ac:dyDescent="0.25">
      <c r="C560" s="112"/>
      <c r="D560" s="109"/>
      <c r="E560" s="9" t="s">
        <v>37</v>
      </c>
      <c r="F560" s="12"/>
      <c r="G560" s="13">
        <v>41</v>
      </c>
      <c r="H560" s="30">
        <v>53.658536585366001</v>
      </c>
      <c r="I560" s="6">
        <v>29.268292682927001</v>
      </c>
      <c r="J560" s="6">
        <v>7.3170731707319998</v>
      </c>
      <c r="K560" s="6">
        <v>4.8780487804880002</v>
      </c>
      <c r="L560" s="6">
        <v>2.4390243902440001</v>
      </c>
      <c r="M560" s="7" t="s">
        <v>66</v>
      </c>
      <c r="N560" s="6">
        <v>2.4390243902440001</v>
      </c>
      <c r="O560" s="6">
        <v>1.7</v>
      </c>
      <c r="P560" s="33">
        <v>1</v>
      </c>
    </row>
    <row r="561" spans="3:16" x14ac:dyDescent="0.25">
      <c r="C561" s="112"/>
      <c r="D561" s="109"/>
      <c r="E561" s="9" t="s">
        <v>38</v>
      </c>
      <c r="F561" s="12"/>
      <c r="G561" s="13">
        <v>0</v>
      </c>
      <c r="H561" s="39" t="s">
        <v>66</v>
      </c>
      <c r="I561" s="7" t="s">
        <v>66</v>
      </c>
      <c r="J561" s="7" t="s">
        <v>66</v>
      </c>
      <c r="K561" s="7" t="s">
        <v>66</v>
      </c>
      <c r="L561" s="7" t="s">
        <v>66</v>
      </c>
      <c r="M561" s="7" t="s">
        <v>66</v>
      </c>
      <c r="N561" s="7" t="s">
        <v>66</v>
      </c>
      <c r="O561" s="7" t="s">
        <v>66</v>
      </c>
      <c r="P561" s="37" t="s">
        <v>66</v>
      </c>
    </row>
    <row r="562" spans="3:16" ht="25.2" x14ac:dyDescent="0.25">
      <c r="C562" s="108" t="s">
        <v>39</v>
      </c>
      <c r="D562" s="108" t="s">
        <v>25</v>
      </c>
      <c r="E562" s="10" t="s">
        <v>40</v>
      </c>
      <c r="F562" s="11"/>
      <c r="G562" s="40">
        <v>0</v>
      </c>
      <c r="H562" s="74" t="s">
        <v>66</v>
      </c>
      <c r="I562" s="41" t="s">
        <v>66</v>
      </c>
      <c r="J562" s="41" t="s">
        <v>66</v>
      </c>
      <c r="K562" s="41" t="s">
        <v>66</v>
      </c>
      <c r="L562" s="41" t="s">
        <v>66</v>
      </c>
      <c r="M562" s="41" t="s">
        <v>66</v>
      </c>
      <c r="N562" s="41" t="s">
        <v>66</v>
      </c>
      <c r="O562" s="41" t="s">
        <v>66</v>
      </c>
      <c r="P562" s="70" t="s">
        <v>66</v>
      </c>
    </row>
    <row r="563" spans="3:16" ht="25.2" x14ac:dyDescent="0.25">
      <c r="C563" s="112"/>
      <c r="D563" s="109"/>
      <c r="E563" s="9" t="s">
        <v>41</v>
      </c>
      <c r="F563" s="12"/>
      <c r="G563" s="8">
        <v>604</v>
      </c>
      <c r="H563" s="20">
        <v>82.615894039734997</v>
      </c>
      <c r="I563" s="2">
        <v>7.7814569536420004</v>
      </c>
      <c r="J563" s="2">
        <v>4.4701986754969996</v>
      </c>
      <c r="K563" s="2">
        <v>1.490066225166</v>
      </c>
      <c r="L563" s="2">
        <v>0.99337748344400001</v>
      </c>
      <c r="M563" s="2">
        <v>1.490066225166</v>
      </c>
      <c r="N563" s="2">
        <v>1.158940397351</v>
      </c>
      <c r="O563" s="2">
        <v>1.3417085427140001</v>
      </c>
      <c r="P563" s="17">
        <v>1</v>
      </c>
    </row>
    <row r="564" spans="3:16" x14ac:dyDescent="0.25">
      <c r="C564" s="112"/>
      <c r="D564" s="109"/>
      <c r="E564" s="9" t="s">
        <v>42</v>
      </c>
      <c r="F564" s="12"/>
      <c r="G564" s="13">
        <v>20</v>
      </c>
      <c r="H564" s="30">
        <v>45</v>
      </c>
      <c r="I564" s="6">
        <v>25</v>
      </c>
      <c r="J564" s="6">
        <v>25</v>
      </c>
      <c r="K564" s="6">
        <v>5</v>
      </c>
      <c r="L564" s="7" t="s">
        <v>66</v>
      </c>
      <c r="M564" s="7" t="s">
        <v>66</v>
      </c>
      <c r="N564" s="7" t="s">
        <v>66</v>
      </c>
      <c r="O564" s="6">
        <v>1.9</v>
      </c>
      <c r="P564" s="33">
        <v>2</v>
      </c>
    </row>
    <row r="565" spans="3:16" x14ac:dyDescent="0.25">
      <c r="C565" s="112"/>
      <c r="D565" s="109"/>
      <c r="E565" s="9" t="s">
        <v>43</v>
      </c>
      <c r="F565" s="12"/>
      <c r="G565" s="8">
        <v>162</v>
      </c>
      <c r="H565" s="20">
        <v>23.456790123457001</v>
      </c>
      <c r="I565" s="2">
        <v>38.888888888888999</v>
      </c>
      <c r="J565" s="2">
        <v>19.135802469135999</v>
      </c>
      <c r="K565" s="2">
        <v>8.6419753086419995</v>
      </c>
      <c r="L565" s="2">
        <v>4.9382716049380004</v>
      </c>
      <c r="M565" s="2">
        <v>4.9382716049380004</v>
      </c>
      <c r="N565" s="15" t="s">
        <v>66</v>
      </c>
      <c r="O565" s="2">
        <v>2.4876543209880002</v>
      </c>
      <c r="P565" s="17">
        <v>2</v>
      </c>
    </row>
    <row r="566" spans="3:16" x14ac:dyDescent="0.25">
      <c r="C566" s="112"/>
      <c r="D566" s="109"/>
      <c r="E566" s="9" t="s">
        <v>44</v>
      </c>
      <c r="F566" s="12"/>
      <c r="G566" s="8">
        <v>50</v>
      </c>
      <c r="H566" s="20">
        <v>12</v>
      </c>
      <c r="I566" s="2">
        <v>18</v>
      </c>
      <c r="J566" s="2">
        <v>24</v>
      </c>
      <c r="K566" s="2">
        <v>16</v>
      </c>
      <c r="L566" s="2">
        <v>12</v>
      </c>
      <c r="M566" s="2">
        <v>18</v>
      </c>
      <c r="N566" s="15" t="s">
        <v>66</v>
      </c>
      <c r="O566" s="2">
        <v>3.62</v>
      </c>
      <c r="P566" s="17">
        <v>3</v>
      </c>
    </row>
    <row r="567" spans="3:16" ht="25.2" x14ac:dyDescent="0.25">
      <c r="C567" s="112"/>
      <c r="D567" s="109"/>
      <c r="E567" s="9" t="s">
        <v>45</v>
      </c>
      <c r="F567" s="12"/>
      <c r="G567" s="8">
        <v>53</v>
      </c>
      <c r="H567" s="20">
        <v>35.849056603774002</v>
      </c>
      <c r="I567" s="2">
        <v>28.301886792453001</v>
      </c>
      <c r="J567" s="2">
        <v>20.754716981131999</v>
      </c>
      <c r="K567" s="2">
        <v>3.7735849056599999</v>
      </c>
      <c r="L567" s="2">
        <v>3.7735849056599999</v>
      </c>
      <c r="M567" s="2">
        <v>3.7735849056599999</v>
      </c>
      <c r="N567" s="2">
        <v>3.7735849056599999</v>
      </c>
      <c r="O567" s="2">
        <v>2.2745098039220002</v>
      </c>
      <c r="P567" s="17">
        <v>2</v>
      </c>
    </row>
    <row r="568" spans="3:16" x14ac:dyDescent="0.25">
      <c r="C568" s="112"/>
      <c r="D568" s="109"/>
      <c r="E568" s="9" t="s">
        <v>38</v>
      </c>
      <c r="F568" s="12"/>
      <c r="G568" s="13">
        <v>0</v>
      </c>
      <c r="H568" s="39" t="s">
        <v>66</v>
      </c>
      <c r="I568" s="7" t="s">
        <v>66</v>
      </c>
      <c r="J568" s="7" t="s">
        <v>66</v>
      </c>
      <c r="K568" s="7" t="s">
        <v>66</v>
      </c>
      <c r="L568" s="7" t="s">
        <v>66</v>
      </c>
      <c r="M568" s="7" t="s">
        <v>66</v>
      </c>
      <c r="N568" s="7" t="s">
        <v>66</v>
      </c>
      <c r="O568" s="7" t="s">
        <v>66</v>
      </c>
      <c r="P568" s="37" t="s">
        <v>66</v>
      </c>
    </row>
    <row r="569" spans="3:16" ht="25.2" x14ac:dyDescent="0.25">
      <c r="C569" s="112"/>
      <c r="D569" s="108" t="s">
        <v>22</v>
      </c>
      <c r="E569" s="10" t="s">
        <v>40</v>
      </c>
      <c r="F569" s="11"/>
      <c r="G569" s="40">
        <v>0</v>
      </c>
      <c r="H569" s="74" t="s">
        <v>66</v>
      </c>
      <c r="I569" s="41" t="s">
        <v>66</v>
      </c>
      <c r="J569" s="41" t="s">
        <v>66</v>
      </c>
      <c r="K569" s="41" t="s">
        <v>66</v>
      </c>
      <c r="L569" s="41" t="s">
        <v>66</v>
      </c>
      <c r="M569" s="41" t="s">
        <v>66</v>
      </c>
      <c r="N569" s="41" t="s">
        <v>66</v>
      </c>
      <c r="O569" s="41" t="s">
        <v>66</v>
      </c>
      <c r="P569" s="70" t="s">
        <v>66</v>
      </c>
    </row>
    <row r="570" spans="3:16" ht="25.2" x14ac:dyDescent="0.25">
      <c r="C570" s="112"/>
      <c r="D570" s="109"/>
      <c r="E570" s="9" t="s">
        <v>41</v>
      </c>
      <c r="F570" s="12"/>
      <c r="G570" s="8">
        <v>351</v>
      </c>
      <c r="H570" s="20">
        <v>83.475783475783004</v>
      </c>
      <c r="I570" s="2">
        <v>7.9772079772079998</v>
      </c>
      <c r="J570" s="2">
        <v>4.8433048433049999</v>
      </c>
      <c r="K570" s="2">
        <v>1.139601139601</v>
      </c>
      <c r="L570" s="2">
        <v>0.56980056980100002</v>
      </c>
      <c r="M570" s="2">
        <v>1.139601139601</v>
      </c>
      <c r="N570" s="2">
        <v>0.85470085470099999</v>
      </c>
      <c r="O570" s="2">
        <v>1.2988505747129999</v>
      </c>
      <c r="P570" s="17">
        <v>1</v>
      </c>
    </row>
    <row r="571" spans="3:16" x14ac:dyDescent="0.25">
      <c r="C571" s="112"/>
      <c r="D571" s="109"/>
      <c r="E571" s="9" t="s">
        <v>42</v>
      </c>
      <c r="F571" s="12"/>
      <c r="G571" s="13">
        <v>9</v>
      </c>
      <c r="H571" s="30">
        <v>44.444444444444002</v>
      </c>
      <c r="I571" s="6">
        <v>22.222222222222001</v>
      </c>
      <c r="J571" s="6">
        <v>33.333333333333002</v>
      </c>
      <c r="K571" s="7" t="s">
        <v>66</v>
      </c>
      <c r="L571" s="7" t="s">
        <v>66</v>
      </c>
      <c r="M571" s="7" t="s">
        <v>66</v>
      </c>
      <c r="N571" s="7" t="s">
        <v>66</v>
      </c>
      <c r="O571" s="6">
        <v>1.8888888888890001</v>
      </c>
      <c r="P571" s="33">
        <v>2</v>
      </c>
    </row>
    <row r="572" spans="3:16" x14ac:dyDescent="0.25">
      <c r="C572" s="112"/>
      <c r="D572" s="109"/>
      <c r="E572" s="9" t="s">
        <v>43</v>
      </c>
      <c r="F572" s="12"/>
      <c r="G572" s="8">
        <v>64</v>
      </c>
      <c r="H572" s="20">
        <v>14.0625</v>
      </c>
      <c r="I572" s="2">
        <v>43.75</v>
      </c>
      <c r="J572" s="2">
        <v>23.4375</v>
      </c>
      <c r="K572" s="2">
        <v>9.375</v>
      </c>
      <c r="L572" s="2">
        <v>3.125</v>
      </c>
      <c r="M572" s="2">
        <v>6.25</v>
      </c>
      <c r="N572" s="15" t="s">
        <v>66</v>
      </c>
      <c r="O572" s="2">
        <v>2.65625</v>
      </c>
      <c r="P572" s="17">
        <v>2</v>
      </c>
    </row>
    <row r="573" spans="3:16" x14ac:dyDescent="0.25">
      <c r="C573" s="112"/>
      <c r="D573" s="109"/>
      <c r="E573" s="9" t="s">
        <v>44</v>
      </c>
      <c r="F573" s="12"/>
      <c r="G573" s="13">
        <v>19</v>
      </c>
      <c r="H573" s="30">
        <v>5.2631578947369997</v>
      </c>
      <c r="I573" s="6">
        <v>26.315789473683999</v>
      </c>
      <c r="J573" s="6">
        <v>21.052631578947</v>
      </c>
      <c r="K573" s="6">
        <v>10.526315789473999</v>
      </c>
      <c r="L573" s="6">
        <v>15.789473684211</v>
      </c>
      <c r="M573" s="6">
        <v>21.052631578947</v>
      </c>
      <c r="N573" s="7" t="s">
        <v>66</v>
      </c>
      <c r="O573" s="6">
        <v>3.7894736842109999</v>
      </c>
      <c r="P573" s="33">
        <v>3</v>
      </c>
    </row>
    <row r="574" spans="3:16" ht="25.2" x14ac:dyDescent="0.25">
      <c r="C574" s="112"/>
      <c r="D574" s="109"/>
      <c r="E574" s="9" t="s">
        <v>45</v>
      </c>
      <c r="F574" s="12"/>
      <c r="G574" s="13">
        <v>30</v>
      </c>
      <c r="H574" s="30">
        <v>43.333333333333002</v>
      </c>
      <c r="I574" s="6">
        <v>23.333333333333002</v>
      </c>
      <c r="J574" s="6">
        <v>26.666666666666998</v>
      </c>
      <c r="K574" s="7" t="s">
        <v>66</v>
      </c>
      <c r="L574" s="7" t="s">
        <v>66</v>
      </c>
      <c r="M574" s="6">
        <v>3.333333333333</v>
      </c>
      <c r="N574" s="6">
        <v>3.333333333333</v>
      </c>
      <c r="O574" s="6">
        <v>2.0344827586209999</v>
      </c>
      <c r="P574" s="33">
        <v>2</v>
      </c>
    </row>
    <row r="575" spans="3:16" x14ac:dyDescent="0.25">
      <c r="C575" s="112"/>
      <c r="D575" s="109"/>
      <c r="E575" s="9" t="s">
        <v>38</v>
      </c>
      <c r="F575" s="12"/>
      <c r="G575" s="13">
        <v>0</v>
      </c>
      <c r="H575" s="39" t="s">
        <v>66</v>
      </c>
      <c r="I575" s="7" t="s">
        <v>66</v>
      </c>
      <c r="J575" s="7" t="s">
        <v>66</v>
      </c>
      <c r="K575" s="7" t="s">
        <v>66</v>
      </c>
      <c r="L575" s="7" t="s">
        <v>66</v>
      </c>
      <c r="M575" s="7" t="s">
        <v>66</v>
      </c>
      <c r="N575" s="7" t="s">
        <v>66</v>
      </c>
      <c r="O575" s="7" t="s">
        <v>66</v>
      </c>
      <c r="P575" s="37" t="s">
        <v>66</v>
      </c>
    </row>
    <row r="576" spans="3:16" ht="25.2" x14ac:dyDescent="0.25">
      <c r="C576" s="112"/>
      <c r="D576" s="108" t="s">
        <v>23</v>
      </c>
      <c r="E576" s="10" t="s">
        <v>40</v>
      </c>
      <c r="F576" s="11"/>
      <c r="G576" s="40">
        <v>0</v>
      </c>
      <c r="H576" s="74" t="s">
        <v>66</v>
      </c>
      <c r="I576" s="41" t="s">
        <v>66</v>
      </c>
      <c r="J576" s="41" t="s">
        <v>66</v>
      </c>
      <c r="K576" s="41" t="s">
        <v>66</v>
      </c>
      <c r="L576" s="41" t="s">
        <v>66</v>
      </c>
      <c r="M576" s="41" t="s">
        <v>66</v>
      </c>
      <c r="N576" s="41" t="s">
        <v>66</v>
      </c>
      <c r="O576" s="41" t="s">
        <v>66</v>
      </c>
      <c r="P576" s="70" t="s">
        <v>66</v>
      </c>
    </row>
    <row r="577" spans="3:16" ht="25.2" x14ac:dyDescent="0.25">
      <c r="C577" s="112"/>
      <c r="D577" s="109"/>
      <c r="E577" s="9" t="s">
        <v>41</v>
      </c>
      <c r="F577" s="12"/>
      <c r="G577" s="8">
        <v>253</v>
      </c>
      <c r="H577" s="20">
        <v>81.422924901185993</v>
      </c>
      <c r="I577" s="2">
        <v>7.5098814229249999</v>
      </c>
      <c r="J577" s="2">
        <v>3.9525691699599999</v>
      </c>
      <c r="K577" s="2">
        <v>1.9762845849799999</v>
      </c>
      <c r="L577" s="2">
        <v>1.5810276679840001</v>
      </c>
      <c r="M577" s="2">
        <v>1.9762845849799999</v>
      </c>
      <c r="N577" s="2">
        <v>1.5810276679840001</v>
      </c>
      <c r="O577" s="2">
        <v>1.4016064257030001</v>
      </c>
      <c r="P577" s="17">
        <v>1</v>
      </c>
    </row>
    <row r="578" spans="3:16" x14ac:dyDescent="0.25">
      <c r="C578" s="112"/>
      <c r="D578" s="109"/>
      <c r="E578" s="9" t="s">
        <v>42</v>
      </c>
      <c r="F578" s="12"/>
      <c r="G578" s="13">
        <v>11</v>
      </c>
      <c r="H578" s="30">
        <v>45.454545454544999</v>
      </c>
      <c r="I578" s="6">
        <v>27.272727272727</v>
      </c>
      <c r="J578" s="6">
        <v>18.181818181817999</v>
      </c>
      <c r="K578" s="6">
        <v>9.0909090909089993</v>
      </c>
      <c r="L578" s="7" t="s">
        <v>66</v>
      </c>
      <c r="M578" s="7" t="s">
        <v>66</v>
      </c>
      <c r="N578" s="7" t="s">
        <v>66</v>
      </c>
      <c r="O578" s="6">
        <v>1.909090909091</v>
      </c>
      <c r="P578" s="33">
        <v>2</v>
      </c>
    </row>
    <row r="579" spans="3:16" x14ac:dyDescent="0.25">
      <c r="C579" s="112"/>
      <c r="D579" s="109"/>
      <c r="E579" s="9" t="s">
        <v>43</v>
      </c>
      <c r="F579" s="12"/>
      <c r="G579" s="8">
        <v>98</v>
      </c>
      <c r="H579" s="20">
        <v>29.591836734693999</v>
      </c>
      <c r="I579" s="2">
        <v>35.714285714286</v>
      </c>
      <c r="J579" s="2">
        <v>16.326530612245001</v>
      </c>
      <c r="K579" s="2">
        <v>8.1632653061219997</v>
      </c>
      <c r="L579" s="2">
        <v>6.1224489795919999</v>
      </c>
      <c r="M579" s="2">
        <v>4.0816326530609999</v>
      </c>
      <c r="N579" s="15" t="s">
        <v>66</v>
      </c>
      <c r="O579" s="2">
        <v>2.3775510204080001</v>
      </c>
      <c r="P579" s="17">
        <v>2</v>
      </c>
    </row>
    <row r="580" spans="3:16" x14ac:dyDescent="0.25">
      <c r="C580" s="112"/>
      <c r="D580" s="109"/>
      <c r="E580" s="9" t="s">
        <v>44</v>
      </c>
      <c r="F580" s="12"/>
      <c r="G580" s="13">
        <v>31</v>
      </c>
      <c r="H580" s="30">
        <v>16.129032258064999</v>
      </c>
      <c r="I580" s="6">
        <v>12.903225806451999</v>
      </c>
      <c r="J580" s="6">
        <v>25.806451612903</v>
      </c>
      <c r="K580" s="6">
        <v>19.354838709677001</v>
      </c>
      <c r="L580" s="6">
        <v>9.6774193548389995</v>
      </c>
      <c r="M580" s="6">
        <v>16.129032258064999</v>
      </c>
      <c r="N580" s="7" t="s">
        <v>66</v>
      </c>
      <c r="O580" s="6">
        <v>3.5161290322580001</v>
      </c>
      <c r="P580" s="33">
        <v>3</v>
      </c>
    </row>
    <row r="581" spans="3:16" ht="25.2" x14ac:dyDescent="0.25">
      <c r="C581" s="112"/>
      <c r="D581" s="109"/>
      <c r="E581" s="9" t="s">
        <v>45</v>
      </c>
      <c r="F581" s="12"/>
      <c r="G581" s="13">
        <v>23</v>
      </c>
      <c r="H581" s="30">
        <v>26.086956521739001</v>
      </c>
      <c r="I581" s="6">
        <v>34.782608695652002</v>
      </c>
      <c r="J581" s="6">
        <v>13.04347826087</v>
      </c>
      <c r="K581" s="6">
        <v>8.6956521739130004</v>
      </c>
      <c r="L581" s="6">
        <v>8.6956521739130004</v>
      </c>
      <c r="M581" s="6">
        <v>4.3478260869570002</v>
      </c>
      <c r="N581" s="6">
        <v>4.3478260869570002</v>
      </c>
      <c r="O581" s="6">
        <v>2.5909090909089998</v>
      </c>
      <c r="P581" s="33">
        <v>2</v>
      </c>
    </row>
    <row r="582" spans="3:16" x14ac:dyDescent="0.25">
      <c r="C582" s="112"/>
      <c r="D582" s="109"/>
      <c r="E582" s="9" t="s">
        <v>38</v>
      </c>
      <c r="F582" s="12"/>
      <c r="G582" s="13">
        <v>0</v>
      </c>
      <c r="H582" s="39" t="s">
        <v>66</v>
      </c>
      <c r="I582" s="7" t="s">
        <v>66</v>
      </c>
      <c r="J582" s="7" t="s">
        <v>66</v>
      </c>
      <c r="K582" s="7" t="s">
        <v>66</v>
      </c>
      <c r="L582" s="7" t="s">
        <v>66</v>
      </c>
      <c r="M582" s="7" t="s">
        <v>66</v>
      </c>
      <c r="N582" s="7" t="s">
        <v>66</v>
      </c>
      <c r="O582" s="7" t="s">
        <v>66</v>
      </c>
      <c r="P582" s="37" t="s">
        <v>66</v>
      </c>
    </row>
    <row r="583" spans="3:16" x14ac:dyDescent="0.25">
      <c r="C583" s="108" t="s">
        <v>46</v>
      </c>
      <c r="D583" s="106" t="s">
        <v>21</v>
      </c>
      <c r="E583" s="10" t="s">
        <v>47</v>
      </c>
      <c r="F583" s="11"/>
      <c r="G583" s="14">
        <v>614</v>
      </c>
      <c r="H583" s="28">
        <v>77.524429967426997</v>
      </c>
      <c r="I583" s="5">
        <v>11.726384364821</v>
      </c>
      <c r="J583" s="5">
        <v>4.8859934853420004</v>
      </c>
      <c r="K583" s="5">
        <v>1.9543973941370001</v>
      </c>
      <c r="L583" s="5">
        <v>1.302931596091</v>
      </c>
      <c r="M583" s="5">
        <v>1.6286644951139999</v>
      </c>
      <c r="N583" s="5">
        <v>0.977198697068</v>
      </c>
      <c r="O583" s="5">
        <v>1.422697368421</v>
      </c>
      <c r="P583" s="29">
        <v>1</v>
      </c>
    </row>
    <row r="584" spans="3:16" ht="25.2" x14ac:dyDescent="0.25">
      <c r="C584" s="112"/>
      <c r="D584" s="107"/>
      <c r="E584" s="9" t="s">
        <v>48</v>
      </c>
      <c r="F584" s="12"/>
      <c r="G584" s="13">
        <v>44</v>
      </c>
      <c r="H584" s="30">
        <v>84.090909090908994</v>
      </c>
      <c r="I584" s="6">
        <v>6.8181818181820004</v>
      </c>
      <c r="J584" s="6">
        <v>4.5454545454549997</v>
      </c>
      <c r="K584" s="6">
        <v>2.2727272727269998</v>
      </c>
      <c r="L584" s="6">
        <v>2.2727272727269998</v>
      </c>
      <c r="M584" s="7" t="s">
        <v>66</v>
      </c>
      <c r="N584" s="7" t="s">
        <v>66</v>
      </c>
      <c r="O584" s="6">
        <v>1.318181818182</v>
      </c>
      <c r="P584" s="33">
        <v>1</v>
      </c>
    </row>
    <row r="585" spans="3:16" x14ac:dyDescent="0.25">
      <c r="C585" s="112"/>
      <c r="D585" s="107"/>
      <c r="E585" s="9" t="s">
        <v>49</v>
      </c>
      <c r="F585" s="12"/>
      <c r="G585" s="13">
        <v>28</v>
      </c>
      <c r="H585" s="30">
        <v>50</v>
      </c>
      <c r="I585" s="6">
        <v>25</v>
      </c>
      <c r="J585" s="6">
        <v>21.428571428571001</v>
      </c>
      <c r="K585" s="6">
        <v>3.5714285714290002</v>
      </c>
      <c r="L585" s="7" t="s">
        <v>66</v>
      </c>
      <c r="M585" s="7" t="s">
        <v>66</v>
      </c>
      <c r="N585" s="7" t="s">
        <v>66</v>
      </c>
      <c r="O585" s="6">
        <v>1.785714285714</v>
      </c>
      <c r="P585" s="33">
        <v>1.5</v>
      </c>
    </row>
    <row r="586" spans="3:16" ht="25.2" x14ac:dyDescent="0.25">
      <c r="C586" s="112"/>
      <c r="D586" s="107"/>
      <c r="E586" s="9" t="s">
        <v>50</v>
      </c>
      <c r="F586" s="12"/>
      <c r="G586" s="13">
        <v>38</v>
      </c>
      <c r="H586" s="30">
        <v>65.789473684211004</v>
      </c>
      <c r="I586" s="6">
        <v>13.157894736842</v>
      </c>
      <c r="J586" s="6">
        <v>10.526315789473999</v>
      </c>
      <c r="K586" s="6">
        <v>5.2631578947369997</v>
      </c>
      <c r="L586" s="6">
        <v>2.6315789473679998</v>
      </c>
      <c r="M586" s="7" t="s">
        <v>66</v>
      </c>
      <c r="N586" s="6">
        <v>2.6315789473679998</v>
      </c>
      <c r="O586" s="6">
        <v>1.6216216216220001</v>
      </c>
      <c r="P586" s="33">
        <v>1</v>
      </c>
    </row>
    <row r="587" spans="3:16" ht="25.2" x14ac:dyDescent="0.25">
      <c r="C587" s="112"/>
      <c r="D587" s="107"/>
      <c r="E587" s="9" t="s">
        <v>51</v>
      </c>
      <c r="F587" s="12"/>
      <c r="G587" s="13">
        <v>5</v>
      </c>
      <c r="H587" s="30">
        <v>80</v>
      </c>
      <c r="I587" s="7" t="s">
        <v>66</v>
      </c>
      <c r="J587" s="7" t="s">
        <v>66</v>
      </c>
      <c r="K587" s="7" t="s">
        <v>66</v>
      </c>
      <c r="L587" s="7" t="s">
        <v>66</v>
      </c>
      <c r="M587" s="7" t="s">
        <v>66</v>
      </c>
      <c r="N587" s="6">
        <v>20</v>
      </c>
      <c r="O587" s="6">
        <v>1</v>
      </c>
      <c r="P587" s="33">
        <v>1</v>
      </c>
    </row>
    <row r="588" spans="3:16" x14ac:dyDescent="0.25">
      <c r="C588" s="112"/>
      <c r="D588" s="107"/>
      <c r="E588" s="9" t="s">
        <v>52</v>
      </c>
      <c r="F588" s="12"/>
      <c r="G588" s="13">
        <v>2</v>
      </c>
      <c r="H588" s="30">
        <v>50</v>
      </c>
      <c r="I588" s="7" t="s">
        <v>66</v>
      </c>
      <c r="J588" s="7" t="s">
        <v>66</v>
      </c>
      <c r="K588" s="7" t="s">
        <v>66</v>
      </c>
      <c r="L588" s="7" t="s">
        <v>66</v>
      </c>
      <c r="M588" s="7" t="s">
        <v>66</v>
      </c>
      <c r="N588" s="6">
        <v>50</v>
      </c>
      <c r="O588" s="6">
        <v>1</v>
      </c>
      <c r="P588" s="33">
        <v>1</v>
      </c>
    </row>
    <row r="589" spans="3:16" x14ac:dyDescent="0.25">
      <c r="C589" s="112"/>
      <c r="D589" s="107"/>
      <c r="E589" s="9" t="s">
        <v>53</v>
      </c>
      <c r="F589" s="12"/>
      <c r="G589" s="13">
        <v>15</v>
      </c>
      <c r="H589" s="30">
        <v>86.666666666666998</v>
      </c>
      <c r="I589" s="6">
        <v>6.666666666667</v>
      </c>
      <c r="J589" s="6">
        <v>6.666666666667</v>
      </c>
      <c r="K589" s="7" t="s">
        <v>66</v>
      </c>
      <c r="L589" s="7" t="s">
        <v>66</v>
      </c>
      <c r="M589" s="7" t="s">
        <v>66</v>
      </c>
      <c r="N589" s="7" t="s">
        <v>66</v>
      </c>
      <c r="O589" s="6">
        <v>1.2</v>
      </c>
      <c r="P589" s="33">
        <v>1</v>
      </c>
    </row>
    <row r="590" spans="3:16" x14ac:dyDescent="0.25">
      <c r="C590" s="112"/>
      <c r="D590" s="107"/>
      <c r="E590" s="9" t="s">
        <v>38</v>
      </c>
      <c r="F590" s="12"/>
      <c r="G590" s="13">
        <v>1</v>
      </c>
      <c r="H590" s="30">
        <v>100</v>
      </c>
      <c r="I590" s="7" t="s">
        <v>66</v>
      </c>
      <c r="J590" s="7" t="s">
        <v>66</v>
      </c>
      <c r="K590" s="7" t="s">
        <v>66</v>
      </c>
      <c r="L590" s="7" t="s">
        <v>66</v>
      </c>
      <c r="M590" s="7" t="s">
        <v>66</v>
      </c>
      <c r="N590" s="7" t="s">
        <v>66</v>
      </c>
      <c r="O590" s="6">
        <v>1</v>
      </c>
      <c r="P590" s="33">
        <v>1</v>
      </c>
    </row>
    <row r="591" spans="3:16" x14ac:dyDescent="0.25">
      <c r="C591" s="112"/>
      <c r="D591" s="107"/>
      <c r="E591" s="9" t="s">
        <v>54</v>
      </c>
      <c r="F591" s="12"/>
      <c r="G591" s="8">
        <v>658</v>
      </c>
      <c r="H591" s="20">
        <v>77.963525835865994</v>
      </c>
      <c r="I591" s="2">
        <v>11.398176291793</v>
      </c>
      <c r="J591" s="2">
        <v>4.8632218844980004</v>
      </c>
      <c r="K591" s="2">
        <v>1.9756838905780001</v>
      </c>
      <c r="L591" s="2">
        <v>1.3677811550150001</v>
      </c>
      <c r="M591" s="2">
        <v>1.5197568389060001</v>
      </c>
      <c r="N591" s="2">
        <v>0.91185410334299999</v>
      </c>
      <c r="O591" s="2">
        <v>1.415644171779</v>
      </c>
      <c r="P591" s="17">
        <v>1</v>
      </c>
    </row>
    <row r="592" spans="3:16" x14ac:dyDescent="0.25">
      <c r="C592" s="112"/>
      <c r="D592" s="107"/>
      <c r="E592" s="9" t="s">
        <v>55</v>
      </c>
      <c r="F592" s="12"/>
      <c r="G592" s="8">
        <v>71</v>
      </c>
      <c r="H592" s="20">
        <v>60.563380281690002</v>
      </c>
      <c r="I592" s="2">
        <v>16.901408450704</v>
      </c>
      <c r="J592" s="2">
        <v>14.084507042254</v>
      </c>
      <c r="K592" s="2">
        <v>4.2253521126760001</v>
      </c>
      <c r="L592" s="2">
        <v>1.4084507042250001</v>
      </c>
      <c r="M592" s="15" t="s">
        <v>66</v>
      </c>
      <c r="N592" s="2">
        <v>2.8169014084509998</v>
      </c>
      <c r="O592" s="2">
        <v>1.652173913043</v>
      </c>
      <c r="P592" s="17">
        <v>1</v>
      </c>
    </row>
    <row r="593" spans="2:16" x14ac:dyDescent="0.25">
      <c r="C593" s="108" t="s">
        <v>56</v>
      </c>
      <c r="D593" s="106" t="s">
        <v>21</v>
      </c>
      <c r="E593" s="10" t="s">
        <v>57</v>
      </c>
      <c r="F593" s="11"/>
      <c r="G593" s="14">
        <v>297</v>
      </c>
      <c r="H593" s="28">
        <v>70.707070707070997</v>
      </c>
      <c r="I593" s="5">
        <v>13.804713804714</v>
      </c>
      <c r="J593" s="5">
        <v>8.0808080808079996</v>
      </c>
      <c r="K593" s="5">
        <v>2.3569023569019998</v>
      </c>
      <c r="L593" s="5">
        <v>2.0202020202019999</v>
      </c>
      <c r="M593" s="5">
        <v>1.683501683502</v>
      </c>
      <c r="N593" s="5">
        <v>1.3468013468010001</v>
      </c>
      <c r="O593" s="5">
        <v>1.5494880546080001</v>
      </c>
      <c r="P593" s="29">
        <v>1</v>
      </c>
    </row>
    <row r="594" spans="2:16" x14ac:dyDescent="0.25">
      <c r="C594" s="112"/>
      <c r="D594" s="107"/>
      <c r="E594" s="9" t="s">
        <v>58</v>
      </c>
      <c r="F594" s="12"/>
      <c r="G594" s="8">
        <v>276</v>
      </c>
      <c r="H594" s="20">
        <v>77.173913043477995</v>
      </c>
      <c r="I594" s="2">
        <v>12.318840579710001</v>
      </c>
      <c r="J594" s="2">
        <v>4.7101449275359997</v>
      </c>
      <c r="K594" s="2">
        <v>2.536231884058</v>
      </c>
      <c r="L594" s="2">
        <v>0.72463768115899996</v>
      </c>
      <c r="M594" s="2">
        <v>1.086956521739</v>
      </c>
      <c r="N594" s="2">
        <v>1.449275362319</v>
      </c>
      <c r="O594" s="2">
        <v>1.400735294118</v>
      </c>
      <c r="P594" s="17">
        <v>1</v>
      </c>
    </row>
    <row r="595" spans="2:16" x14ac:dyDescent="0.25">
      <c r="C595" s="112"/>
      <c r="D595" s="107"/>
      <c r="E595" s="9" t="s">
        <v>59</v>
      </c>
      <c r="F595" s="12"/>
      <c r="G595" s="8">
        <v>62</v>
      </c>
      <c r="H595" s="20">
        <v>87.096774193548001</v>
      </c>
      <c r="I595" s="2">
        <v>8.0645161290320004</v>
      </c>
      <c r="J595" s="2">
        <v>1.6129032258060001</v>
      </c>
      <c r="K595" s="2">
        <v>1.6129032258060001</v>
      </c>
      <c r="L595" s="15" t="s">
        <v>66</v>
      </c>
      <c r="M595" s="2">
        <v>1.6129032258060001</v>
      </c>
      <c r="N595" s="15" t="s">
        <v>66</v>
      </c>
      <c r="O595" s="2">
        <v>1.2419354838709999</v>
      </c>
      <c r="P595" s="17">
        <v>1</v>
      </c>
    </row>
    <row r="596" spans="2:16" x14ac:dyDescent="0.25">
      <c r="C596" s="112"/>
      <c r="D596" s="107"/>
      <c r="E596" s="9" t="s">
        <v>60</v>
      </c>
      <c r="F596" s="12"/>
      <c r="G596" s="8">
        <v>112</v>
      </c>
      <c r="H596" s="20">
        <v>83.928571428571004</v>
      </c>
      <c r="I596" s="2">
        <v>7.1428571428570002</v>
      </c>
      <c r="J596" s="2">
        <v>4.4642857142860004</v>
      </c>
      <c r="K596" s="2">
        <v>0.89285714285700002</v>
      </c>
      <c r="L596" s="2">
        <v>1.785714285714</v>
      </c>
      <c r="M596" s="2">
        <v>0.89285714285700002</v>
      </c>
      <c r="N596" s="2">
        <v>0.89285714285700002</v>
      </c>
      <c r="O596" s="2">
        <v>1.3063063063060001</v>
      </c>
      <c r="P596" s="17">
        <v>1</v>
      </c>
    </row>
    <row r="597" spans="2:16" x14ac:dyDescent="0.25">
      <c r="C597" s="108" t="s">
        <v>61</v>
      </c>
      <c r="D597" s="106" t="s">
        <v>21</v>
      </c>
      <c r="E597" s="10" t="s">
        <v>62</v>
      </c>
      <c r="F597" s="11"/>
      <c r="G597" s="14">
        <v>135</v>
      </c>
      <c r="H597" s="28">
        <v>73.333333333333002</v>
      </c>
      <c r="I597" s="5">
        <v>11.851851851852</v>
      </c>
      <c r="J597" s="5">
        <v>5.9259259259260002</v>
      </c>
      <c r="K597" s="5">
        <v>2.9629629629630001</v>
      </c>
      <c r="L597" s="5">
        <v>0.74074074074100005</v>
      </c>
      <c r="M597" s="5">
        <v>2.2222222222219998</v>
      </c>
      <c r="N597" s="5">
        <v>2.9629629629630001</v>
      </c>
      <c r="O597" s="5">
        <v>1.503816793893</v>
      </c>
      <c r="P597" s="29">
        <v>1</v>
      </c>
    </row>
    <row r="598" spans="2:16" x14ac:dyDescent="0.25">
      <c r="C598" s="109"/>
      <c r="D598" s="107"/>
      <c r="E598" s="9" t="s">
        <v>63</v>
      </c>
      <c r="F598" s="12"/>
      <c r="G598" s="8">
        <v>172</v>
      </c>
      <c r="H598" s="20">
        <v>81.395348837208999</v>
      </c>
      <c r="I598" s="2">
        <v>10.465116279069999</v>
      </c>
      <c r="J598" s="2">
        <v>2.9069767441860002</v>
      </c>
      <c r="K598" s="2">
        <v>0.58139534883699995</v>
      </c>
      <c r="L598" s="2">
        <v>1.1627906976739999</v>
      </c>
      <c r="M598" s="2">
        <v>1.1627906976739999</v>
      </c>
      <c r="N598" s="2">
        <v>2.3255813953489999</v>
      </c>
      <c r="O598" s="2">
        <v>1.3035714285710001</v>
      </c>
      <c r="P598" s="17">
        <v>1</v>
      </c>
    </row>
    <row r="599" spans="2:16" x14ac:dyDescent="0.25">
      <c r="C599" s="109"/>
      <c r="D599" s="107"/>
      <c r="E599" s="9" t="s">
        <v>64</v>
      </c>
      <c r="F599" s="12"/>
      <c r="G599" s="8">
        <v>285</v>
      </c>
      <c r="H599" s="20">
        <v>77.192982456140001</v>
      </c>
      <c r="I599" s="2">
        <v>11.228070175439001</v>
      </c>
      <c r="J599" s="2">
        <v>7.0175438596489998</v>
      </c>
      <c r="K599" s="2">
        <v>2.1052631578950001</v>
      </c>
      <c r="L599" s="2">
        <v>1.7543859649119999</v>
      </c>
      <c r="M599" s="2">
        <v>0.70175438596499995</v>
      </c>
      <c r="N599" s="15" t="s">
        <v>66</v>
      </c>
      <c r="O599" s="2">
        <v>1.421052631579</v>
      </c>
      <c r="P599" s="17">
        <v>1</v>
      </c>
    </row>
    <row r="600" spans="2:16" x14ac:dyDescent="0.25">
      <c r="C600" s="113"/>
      <c r="D600" s="110"/>
      <c r="E600" s="56" t="s">
        <v>65</v>
      </c>
      <c r="F600" s="48"/>
      <c r="G600" s="61">
        <v>155</v>
      </c>
      <c r="H600" s="69">
        <v>72.258064516128997</v>
      </c>
      <c r="I600" s="36">
        <v>14.193548387097</v>
      </c>
      <c r="J600" s="36">
        <v>6.4516129032259997</v>
      </c>
      <c r="K600" s="36">
        <v>3.2258064516129998</v>
      </c>
      <c r="L600" s="36">
        <v>1.2903225806450001</v>
      </c>
      <c r="M600" s="36">
        <v>1.935483870968</v>
      </c>
      <c r="N600" s="36">
        <v>0.64516129032299996</v>
      </c>
      <c r="O600" s="36">
        <v>1.5324675324679999</v>
      </c>
      <c r="P600" s="68">
        <v>1</v>
      </c>
    </row>
    <row r="602" spans="2:16" ht="18" x14ac:dyDescent="0.45">
      <c r="B602" s="97" t="str">
        <f xml:space="preserve"> HYPERLINK("#'目次'!B14", "[8]")</f>
        <v>[8]</v>
      </c>
      <c r="C602" s="42" t="s">
        <v>149</v>
      </c>
    </row>
    <row r="605" spans="2:16" x14ac:dyDescent="0.25">
      <c r="C605" s="42" t="s">
        <v>14</v>
      </c>
    </row>
    <row r="606" spans="2:16" ht="37.799999999999997" x14ac:dyDescent="0.25">
      <c r="C606" s="102"/>
      <c r="D606" s="103"/>
      <c r="E606" s="103"/>
      <c r="F606" s="103"/>
      <c r="G606" s="53" t="s">
        <v>15</v>
      </c>
      <c r="H606" s="50" t="s">
        <v>150</v>
      </c>
      <c r="I606" s="21" t="s">
        <v>151</v>
      </c>
      <c r="J606" s="21" t="s">
        <v>152</v>
      </c>
      <c r="K606" s="21" t="s">
        <v>153</v>
      </c>
      <c r="L606" s="21" t="s">
        <v>38</v>
      </c>
      <c r="M606" s="57" t="s">
        <v>154</v>
      </c>
    </row>
    <row r="607" spans="2:16" x14ac:dyDescent="0.25">
      <c r="C607" s="104"/>
      <c r="D607" s="105"/>
      <c r="E607" s="105"/>
      <c r="F607" s="105"/>
      <c r="G607" s="47"/>
      <c r="H607" s="60"/>
      <c r="I607" s="22"/>
      <c r="J607" s="22"/>
      <c r="K607" s="22"/>
      <c r="L607" s="22"/>
      <c r="M607" s="55"/>
    </row>
    <row r="608" spans="2:16" x14ac:dyDescent="0.25">
      <c r="C608" s="52"/>
      <c r="D608" s="49"/>
      <c r="E608" s="46" t="s">
        <v>15</v>
      </c>
      <c r="F608" s="51"/>
      <c r="G608" s="59">
        <v>1104</v>
      </c>
      <c r="H608" s="32">
        <v>3.713768115942</v>
      </c>
      <c r="I608" s="32">
        <v>63.224637681159003</v>
      </c>
      <c r="J608" s="32">
        <v>10.960144927536</v>
      </c>
      <c r="K608" s="32">
        <v>19.021739130435002</v>
      </c>
      <c r="L608" s="32">
        <v>3.0797101449280002</v>
      </c>
      <c r="M608" s="64">
        <v>77.898550724638</v>
      </c>
    </row>
    <row r="609" spans="3:13" x14ac:dyDescent="0.25">
      <c r="C609" s="111" t="s">
        <v>20</v>
      </c>
      <c r="D609" s="106" t="s">
        <v>21</v>
      </c>
      <c r="E609" s="10" t="s">
        <v>22</v>
      </c>
      <c r="F609" s="11"/>
      <c r="G609" s="14">
        <v>543</v>
      </c>
      <c r="H609" s="28">
        <v>2.3941068139959998</v>
      </c>
      <c r="I609" s="5">
        <v>62.79926335175</v>
      </c>
      <c r="J609" s="5">
        <v>9.3922651933699992</v>
      </c>
      <c r="K609" s="5">
        <v>21.178637200737001</v>
      </c>
      <c r="L609" s="5">
        <v>4.2357274401470004</v>
      </c>
      <c r="M609" s="29">
        <v>74.585635359115997</v>
      </c>
    </row>
    <row r="610" spans="3:13" x14ac:dyDescent="0.25">
      <c r="C610" s="112"/>
      <c r="D610" s="107"/>
      <c r="E610" s="9" t="s">
        <v>23</v>
      </c>
      <c r="F610" s="12"/>
      <c r="G610" s="8">
        <v>561</v>
      </c>
      <c r="H610" s="20">
        <v>4.9910873440290002</v>
      </c>
      <c r="I610" s="2">
        <v>63.636363636364003</v>
      </c>
      <c r="J610" s="2">
        <v>12.477718360071</v>
      </c>
      <c r="K610" s="2">
        <v>16.934046345811002</v>
      </c>
      <c r="L610" s="2">
        <v>1.9607843137250001</v>
      </c>
      <c r="M610" s="17">
        <v>81.105169340462993</v>
      </c>
    </row>
    <row r="611" spans="3:13" x14ac:dyDescent="0.25">
      <c r="C611" s="108" t="s">
        <v>24</v>
      </c>
      <c r="D611" s="108" t="s">
        <v>25</v>
      </c>
      <c r="E611" s="10" t="s">
        <v>26</v>
      </c>
      <c r="F611" s="11"/>
      <c r="G611" s="14">
        <v>261</v>
      </c>
      <c r="H611" s="28">
        <v>6.8965517241379999</v>
      </c>
      <c r="I611" s="5">
        <v>55.555555555555998</v>
      </c>
      <c r="J611" s="5">
        <v>11.877394636015</v>
      </c>
      <c r="K611" s="5">
        <v>21.455938697318</v>
      </c>
      <c r="L611" s="5">
        <v>4.2145593869729998</v>
      </c>
      <c r="M611" s="29">
        <v>74.329501915709002</v>
      </c>
    </row>
    <row r="612" spans="3:13" x14ac:dyDescent="0.25">
      <c r="C612" s="112"/>
      <c r="D612" s="109"/>
      <c r="E612" s="9" t="s">
        <v>27</v>
      </c>
      <c r="F612" s="12"/>
      <c r="G612" s="8">
        <v>267</v>
      </c>
      <c r="H612" s="20">
        <v>2.6217228464420002</v>
      </c>
      <c r="I612" s="2">
        <v>61.423220973783003</v>
      </c>
      <c r="J612" s="2">
        <v>11.23595505618</v>
      </c>
      <c r="K612" s="2">
        <v>20.224719101123998</v>
      </c>
      <c r="L612" s="2">
        <v>4.4943820224720001</v>
      </c>
      <c r="M612" s="17">
        <v>75.280898876403995</v>
      </c>
    </row>
    <row r="613" spans="3:13" x14ac:dyDescent="0.25">
      <c r="C613" s="112"/>
      <c r="D613" s="109"/>
      <c r="E613" s="9" t="s">
        <v>28</v>
      </c>
      <c r="F613" s="12"/>
      <c r="G613" s="8">
        <v>261</v>
      </c>
      <c r="H613" s="20">
        <v>1.915708812261</v>
      </c>
      <c r="I613" s="2">
        <v>65.517241379309993</v>
      </c>
      <c r="J613" s="2">
        <v>10.344827586207</v>
      </c>
      <c r="K613" s="2">
        <v>20.306513409962001</v>
      </c>
      <c r="L613" s="2">
        <v>1.915708812261</v>
      </c>
      <c r="M613" s="17">
        <v>77.777777777777999</v>
      </c>
    </row>
    <row r="614" spans="3:13" x14ac:dyDescent="0.25">
      <c r="C614" s="112"/>
      <c r="D614" s="109"/>
      <c r="E614" s="9" t="s">
        <v>29</v>
      </c>
      <c r="F614" s="12"/>
      <c r="G614" s="8">
        <v>195</v>
      </c>
      <c r="H614" s="20">
        <v>3.5897435897440002</v>
      </c>
      <c r="I614" s="2">
        <v>70.256410256410007</v>
      </c>
      <c r="J614" s="2">
        <v>8.7179487179489996</v>
      </c>
      <c r="K614" s="2">
        <v>15.897435897436001</v>
      </c>
      <c r="L614" s="2">
        <v>1.538461538462</v>
      </c>
      <c r="M614" s="17">
        <v>82.564102564102996</v>
      </c>
    </row>
    <row r="615" spans="3:13" x14ac:dyDescent="0.25">
      <c r="C615" s="112"/>
      <c r="D615" s="109"/>
      <c r="E615" s="9" t="s">
        <v>30</v>
      </c>
      <c r="F615" s="12"/>
      <c r="G615" s="8">
        <v>120</v>
      </c>
      <c r="H615" s="20">
        <v>3.333333333333</v>
      </c>
      <c r="I615" s="2">
        <v>67.5</v>
      </c>
      <c r="J615" s="2">
        <v>13.333333333333</v>
      </c>
      <c r="K615" s="2">
        <v>13.333333333333</v>
      </c>
      <c r="L615" s="2">
        <v>2.5</v>
      </c>
      <c r="M615" s="17">
        <v>84.166666666666998</v>
      </c>
    </row>
    <row r="616" spans="3:13" x14ac:dyDescent="0.25">
      <c r="C616" s="112"/>
      <c r="D616" s="109"/>
      <c r="E616" s="9" t="s">
        <v>31</v>
      </c>
      <c r="F616" s="12"/>
      <c r="G616" s="8">
        <v>843</v>
      </c>
      <c r="H616" s="20">
        <v>2.7283511269280001</v>
      </c>
      <c r="I616" s="2">
        <v>65.599051008304002</v>
      </c>
      <c r="J616" s="2">
        <v>10.67615658363</v>
      </c>
      <c r="K616" s="2">
        <v>18.268090154210999</v>
      </c>
      <c r="L616" s="2">
        <v>2.7283511269280001</v>
      </c>
      <c r="M616" s="17">
        <v>79.003558718861001</v>
      </c>
    </row>
    <row r="617" spans="3:13" x14ac:dyDescent="0.25">
      <c r="C617" s="112"/>
      <c r="D617" s="109"/>
      <c r="E617" s="9" t="s">
        <v>32</v>
      </c>
      <c r="F617" s="12"/>
      <c r="G617" s="8">
        <v>315</v>
      </c>
      <c r="H617" s="20">
        <v>3.492063492063</v>
      </c>
      <c r="I617" s="2">
        <v>69.206349206349003</v>
      </c>
      <c r="J617" s="2">
        <v>10.47619047619</v>
      </c>
      <c r="K617" s="2">
        <v>14.920634920635001</v>
      </c>
      <c r="L617" s="2">
        <v>1.9047619047619999</v>
      </c>
      <c r="M617" s="17">
        <v>83.174603174603007</v>
      </c>
    </row>
    <row r="618" spans="3:13" x14ac:dyDescent="0.25">
      <c r="C618" s="112"/>
      <c r="D618" s="108" t="s">
        <v>22</v>
      </c>
      <c r="E618" s="10" t="s">
        <v>26</v>
      </c>
      <c r="F618" s="11"/>
      <c r="G618" s="14">
        <v>120</v>
      </c>
      <c r="H618" s="28">
        <v>4.166666666667</v>
      </c>
      <c r="I618" s="5">
        <v>53.333333333333002</v>
      </c>
      <c r="J618" s="5">
        <v>10.833333333333</v>
      </c>
      <c r="K618" s="5">
        <v>25.833333333333002</v>
      </c>
      <c r="L618" s="5">
        <v>5.833333333333</v>
      </c>
      <c r="M618" s="29">
        <v>68.333333333333002</v>
      </c>
    </row>
    <row r="619" spans="3:13" x14ac:dyDescent="0.25">
      <c r="C619" s="112"/>
      <c r="D619" s="109"/>
      <c r="E619" s="9" t="s">
        <v>27</v>
      </c>
      <c r="F619" s="12"/>
      <c r="G619" s="8">
        <v>159</v>
      </c>
      <c r="H619" s="20">
        <v>1.88679245283</v>
      </c>
      <c r="I619" s="2">
        <v>60.377358490566003</v>
      </c>
      <c r="J619" s="2">
        <v>10.062893081761001</v>
      </c>
      <c r="K619" s="2">
        <v>20.754716981131999</v>
      </c>
      <c r="L619" s="2">
        <v>6.9182389937110003</v>
      </c>
      <c r="M619" s="17">
        <v>72.327044025156994</v>
      </c>
    </row>
    <row r="620" spans="3:13" x14ac:dyDescent="0.25">
      <c r="C620" s="112"/>
      <c r="D620" s="109"/>
      <c r="E620" s="9" t="s">
        <v>28</v>
      </c>
      <c r="F620" s="12"/>
      <c r="G620" s="8">
        <v>113</v>
      </c>
      <c r="H620" s="20">
        <v>0.88495575221199996</v>
      </c>
      <c r="I620" s="2">
        <v>63.716814159291999</v>
      </c>
      <c r="J620" s="2">
        <v>9.7345132743360008</v>
      </c>
      <c r="K620" s="2">
        <v>23.008849557522002</v>
      </c>
      <c r="L620" s="2">
        <v>2.654867256637</v>
      </c>
      <c r="M620" s="17">
        <v>74.336283185840998</v>
      </c>
    </row>
    <row r="621" spans="3:13" x14ac:dyDescent="0.25">
      <c r="C621" s="112"/>
      <c r="D621" s="109"/>
      <c r="E621" s="9" t="s">
        <v>29</v>
      </c>
      <c r="F621" s="12"/>
      <c r="G621" s="8">
        <v>94</v>
      </c>
      <c r="H621" s="20">
        <v>2.1276595744679998</v>
      </c>
      <c r="I621" s="2">
        <v>72.340425531915002</v>
      </c>
      <c r="J621" s="2">
        <v>6.3829787234040003</v>
      </c>
      <c r="K621" s="2">
        <v>17.021276595745</v>
      </c>
      <c r="L621" s="2">
        <v>2.1276595744679998</v>
      </c>
      <c r="M621" s="17">
        <v>80.851063829786995</v>
      </c>
    </row>
    <row r="622" spans="3:13" x14ac:dyDescent="0.25">
      <c r="C622" s="112"/>
      <c r="D622" s="109"/>
      <c r="E622" s="9" t="s">
        <v>30</v>
      </c>
      <c r="F622" s="12"/>
      <c r="G622" s="8">
        <v>57</v>
      </c>
      <c r="H622" s="20">
        <v>3.508771929825</v>
      </c>
      <c r="I622" s="2">
        <v>71.929824561404004</v>
      </c>
      <c r="J622" s="2">
        <v>8.7719298245609991</v>
      </c>
      <c r="K622" s="2">
        <v>15.789473684211</v>
      </c>
      <c r="L622" s="15" t="s">
        <v>66</v>
      </c>
      <c r="M622" s="17">
        <v>84.210526315788996</v>
      </c>
    </row>
    <row r="623" spans="3:13" x14ac:dyDescent="0.25">
      <c r="C623" s="112"/>
      <c r="D623" s="109"/>
      <c r="E623" s="9" t="s">
        <v>31</v>
      </c>
      <c r="F623" s="12"/>
      <c r="G623" s="8">
        <v>423</v>
      </c>
      <c r="H623" s="20">
        <v>1.891252955083</v>
      </c>
      <c r="I623" s="2">
        <v>65.484633569739998</v>
      </c>
      <c r="J623" s="2">
        <v>8.9834515366430008</v>
      </c>
      <c r="K623" s="2">
        <v>19.858156028368999</v>
      </c>
      <c r="L623" s="2">
        <v>3.7825059101649998</v>
      </c>
      <c r="M623" s="17">
        <v>76.359338061466005</v>
      </c>
    </row>
    <row r="624" spans="3:13" x14ac:dyDescent="0.25">
      <c r="C624" s="112"/>
      <c r="D624" s="109"/>
      <c r="E624" s="9" t="s">
        <v>32</v>
      </c>
      <c r="F624" s="12"/>
      <c r="G624" s="8">
        <v>151</v>
      </c>
      <c r="H624" s="20">
        <v>2.6490066225170001</v>
      </c>
      <c r="I624" s="2">
        <v>72.185430463575997</v>
      </c>
      <c r="J624" s="2">
        <v>7.2847682119210004</v>
      </c>
      <c r="K624" s="2">
        <v>16.556291390727999</v>
      </c>
      <c r="L624" s="2">
        <v>1.324503311258</v>
      </c>
      <c r="M624" s="17">
        <v>82.119205298013</v>
      </c>
    </row>
    <row r="625" spans="3:13" x14ac:dyDescent="0.25">
      <c r="C625" s="112"/>
      <c r="D625" s="108" t="s">
        <v>23</v>
      </c>
      <c r="E625" s="10" t="s">
        <v>26</v>
      </c>
      <c r="F625" s="11"/>
      <c r="G625" s="14">
        <v>141</v>
      </c>
      <c r="H625" s="28">
        <v>9.2198581560279997</v>
      </c>
      <c r="I625" s="5">
        <v>57.446808510638</v>
      </c>
      <c r="J625" s="5">
        <v>12.765957446809001</v>
      </c>
      <c r="K625" s="5">
        <v>17.730496453901001</v>
      </c>
      <c r="L625" s="5">
        <v>2.8368794326239999</v>
      </c>
      <c r="M625" s="29">
        <v>79.432624113475001</v>
      </c>
    </row>
    <row r="626" spans="3:13" x14ac:dyDescent="0.25">
      <c r="C626" s="112"/>
      <c r="D626" s="109"/>
      <c r="E626" s="9" t="s">
        <v>27</v>
      </c>
      <c r="F626" s="12"/>
      <c r="G626" s="8">
        <v>108</v>
      </c>
      <c r="H626" s="20">
        <v>3.7037037037039999</v>
      </c>
      <c r="I626" s="2">
        <v>62.962962962962997</v>
      </c>
      <c r="J626" s="2">
        <v>12.962962962962999</v>
      </c>
      <c r="K626" s="2">
        <v>19.444444444443999</v>
      </c>
      <c r="L626" s="2">
        <v>0.92592592592599998</v>
      </c>
      <c r="M626" s="17">
        <v>79.629629629630003</v>
      </c>
    </row>
    <row r="627" spans="3:13" x14ac:dyDescent="0.25">
      <c r="C627" s="112"/>
      <c r="D627" s="109"/>
      <c r="E627" s="9" t="s">
        <v>28</v>
      </c>
      <c r="F627" s="12"/>
      <c r="G627" s="8">
        <v>148</v>
      </c>
      <c r="H627" s="20">
        <v>2.7027027027030002</v>
      </c>
      <c r="I627" s="2">
        <v>66.891891891892001</v>
      </c>
      <c r="J627" s="2">
        <v>10.810810810811001</v>
      </c>
      <c r="K627" s="2">
        <v>18.243243243243001</v>
      </c>
      <c r="L627" s="2">
        <v>1.351351351351</v>
      </c>
      <c r="M627" s="17">
        <v>80.405405405405006</v>
      </c>
    </row>
    <row r="628" spans="3:13" x14ac:dyDescent="0.25">
      <c r="C628" s="112"/>
      <c r="D628" s="109"/>
      <c r="E628" s="9" t="s">
        <v>29</v>
      </c>
      <c r="F628" s="12"/>
      <c r="G628" s="8">
        <v>101</v>
      </c>
      <c r="H628" s="20">
        <v>4.9504950495050002</v>
      </c>
      <c r="I628" s="2">
        <v>68.316831683168004</v>
      </c>
      <c r="J628" s="2">
        <v>10.891089108911</v>
      </c>
      <c r="K628" s="2">
        <v>14.851485148515</v>
      </c>
      <c r="L628" s="2">
        <v>0.99009900990099997</v>
      </c>
      <c r="M628" s="17">
        <v>84.158415841584002</v>
      </c>
    </row>
    <row r="629" spans="3:13" x14ac:dyDescent="0.25">
      <c r="C629" s="112"/>
      <c r="D629" s="109"/>
      <c r="E629" s="9" t="s">
        <v>30</v>
      </c>
      <c r="F629" s="12"/>
      <c r="G629" s="8">
        <v>63</v>
      </c>
      <c r="H629" s="20">
        <v>3.1746031746029999</v>
      </c>
      <c r="I629" s="2">
        <v>63.492063492062996</v>
      </c>
      <c r="J629" s="2">
        <v>17.460317460317</v>
      </c>
      <c r="K629" s="2">
        <v>11.111111111111001</v>
      </c>
      <c r="L629" s="2">
        <v>4.7619047619049999</v>
      </c>
      <c r="M629" s="17">
        <v>84.126984126983999</v>
      </c>
    </row>
    <row r="630" spans="3:13" x14ac:dyDescent="0.25">
      <c r="C630" s="112"/>
      <c r="D630" s="109"/>
      <c r="E630" s="9" t="s">
        <v>31</v>
      </c>
      <c r="F630" s="12"/>
      <c r="G630" s="8">
        <v>420</v>
      </c>
      <c r="H630" s="20">
        <v>3.5714285714290002</v>
      </c>
      <c r="I630" s="2">
        <v>65.714285714286007</v>
      </c>
      <c r="J630" s="2">
        <v>12.380952380951999</v>
      </c>
      <c r="K630" s="2">
        <v>16.666666666666998</v>
      </c>
      <c r="L630" s="2">
        <v>1.666666666667</v>
      </c>
      <c r="M630" s="17">
        <v>81.666666666666998</v>
      </c>
    </row>
    <row r="631" spans="3:13" x14ac:dyDescent="0.25">
      <c r="C631" s="112"/>
      <c r="D631" s="109"/>
      <c r="E631" s="9" t="s">
        <v>32</v>
      </c>
      <c r="F631" s="12"/>
      <c r="G631" s="8">
        <v>164</v>
      </c>
      <c r="H631" s="20">
        <v>4.268292682927</v>
      </c>
      <c r="I631" s="2">
        <v>66.463414634146005</v>
      </c>
      <c r="J631" s="2">
        <v>13.414634146340999</v>
      </c>
      <c r="K631" s="2">
        <v>13.414634146340999</v>
      </c>
      <c r="L631" s="2">
        <v>2.4390243902440001</v>
      </c>
      <c r="M631" s="17">
        <v>84.146341463414998</v>
      </c>
    </row>
    <row r="632" spans="3:13" ht="25.2" x14ac:dyDescent="0.25">
      <c r="C632" s="108" t="s">
        <v>33</v>
      </c>
      <c r="D632" s="108" t="s">
        <v>25</v>
      </c>
      <c r="E632" s="10" t="s">
        <v>34</v>
      </c>
      <c r="F632" s="11"/>
      <c r="G632" s="14">
        <v>93</v>
      </c>
      <c r="H632" s="28">
        <v>4.3010752688169998</v>
      </c>
      <c r="I632" s="5">
        <v>17.204301075269001</v>
      </c>
      <c r="J632" s="5">
        <v>3.2258064516129998</v>
      </c>
      <c r="K632" s="5">
        <v>75.268817204301001</v>
      </c>
      <c r="L632" s="34" t="s">
        <v>66</v>
      </c>
      <c r="M632" s="29">
        <v>24.731182795698999</v>
      </c>
    </row>
    <row r="633" spans="3:13" ht="25.2" x14ac:dyDescent="0.25">
      <c r="C633" s="112"/>
      <c r="D633" s="109"/>
      <c r="E633" s="9" t="s">
        <v>35</v>
      </c>
      <c r="F633" s="12"/>
      <c r="G633" s="8">
        <v>623</v>
      </c>
      <c r="H633" s="20">
        <v>2.5682182985550002</v>
      </c>
      <c r="I633" s="2">
        <v>69.983948635633993</v>
      </c>
      <c r="J633" s="2">
        <v>10.112359550561999</v>
      </c>
      <c r="K633" s="2">
        <v>13.001605136437</v>
      </c>
      <c r="L633" s="2">
        <v>4.3338683788120003</v>
      </c>
      <c r="M633" s="17">
        <v>82.664526484750994</v>
      </c>
    </row>
    <row r="634" spans="3:13" ht="25.2" x14ac:dyDescent="0.25">
      <c r="C634" s="112"/>
      <c r="D634" s="109"/>
      <c r="E634" s="9" t="s">
        <v>36</v>
      </c>
      <c r="F634" s="12"/>
      <c r="G634" s="8">
        <v>207</v>
      </c>
      <c r="H634" s="20">
        <v>3.864734299517</v>
      </c>
      <c r="I634" s="2">
        <v>64.734299516907996</v>
      </c>
      <c r="J634" s="2">
        <v>13.04347826087</v>
      </c>
      <c r="K634" s="2">
        <v>17.874396135266</v>
      </c>
      <c r="L634" s="2">
        <v>0.48309178743999998</v>
      </c>
      <c r="M634" s="17">
        <v>81.642512077294995</v>
      </c>
    </row>
    <row r="635" spans="3:13" ht="25.2" x14ac:dyDescent="0.25">
      <c r="C635" s="112"/>
      <c r="D635" s="109"/>
      <c r="E635" s="9" t="s">
        <v>37</v>
      </c>
      <c r="F635" s="12"/>
      <c r="G635" s="8">
        <v>178</v>
      </c>
      <c r="H635" s="20">
        <v>7.3033707865170001</v>
      </c>
      <c r="I635" s="2">
        <v>61.235955056180003</v>
      </c>
      <c r="J635" s="2">
        <v>15.730337078651999</v>
      </c>
      <c r="K635" s="2">
        <v>12.359550561798001</v>
      </c>
      <c r="L635" s="2">
        <v>3.3707865168539999</v>
      </c>
      <c r="M635" s="17">
        <v>84.269662921348001</v>
      </c>
    </row>
    <row r="636" spans="3:13" x14ac:dyDescent="0.25">
      <c r="C636" s="112"/>
      <c r="D636" s="109"/>
      <c r="E636" s="9" t="s">
        <v>38</v>
      </c>
      <c r="F636" s="12"/>
      <c r="G636" s="13">
        <v>3</v>
      </c>
      <c r="H636" s="39" t="s">
        <v>66</v>
      </c>
      <c r="I636" s="6">
        <v>100</v>
      </c>
      <c r="J636" s="7" t="s">
        <v>66</v>
      </c>
      <c r="K636" s="7" t="s">
        <v>66</v>
      </c>
      <c r="L636" s="7" t="s">
        <v>66</v>
      </c>
      <c r="M636" s="33">
        <v>100</v>
      </c>
    </row>
    <row r="637" spans="3:13" ht="25.2" x14ac:dyDescent="0.25">
      <c r="C637" s="112"/>
      <c r="D637" s="108" t="s">
        <v>22</v>
      </c>
      <c r="E637" s="10" t="s">
        <v>34</v>
      </c>
      <c r="F637" s="11"/>
      <c r="G637" s="40">
        <v>48</v>
      </c>
      <c r="H637" s="74" t="s">
        <v>66</v>
      </c>
      <c r="I637" s="23">
        <v>12.5</v>
      </c>
      <c r="J637" s="23">
        <v>2.083333333333</v>
      </c>
      <c r="K637" s="23">
        <v>85.416666666666998</v>
      </c>
      <c r="L637" s="41" t="s">
        <v>66</v>
      </c>
      <c r="M637" s="63">
        <v>14.583333333333</v>
      </c>
    </row>
    <row r="638" spans="3:13" ht="25.2" x14ac:dyDescent="0.25">
      <c r="C638" s="112"/>
      <c r="D638" s="109"/>
      <c r="E638" s="9" t="s">
        <v>35</v>
      </c>
      <c r="F638" s="12"/>
      <c r="G638" s="8">
        <v>365</v>
      </c>
      <c r="H638" s="20">
        <v>1.9178082191779999</v>
      </c>
      <c r="I638" s="2">
        <v>67.671232876711997</v>
      </c>
      <c r="J638" s="2">
        <v>10.684931506849001</v>
      </c>
      <c r="K638" s="2">
        <v>13.972602739726</v>
      </c>
      <c r="L638" s="2">
        <v>5.7534246575339996</v>
      </c>
      <c r="M638" s="17">
        <v>80.273972602740002</v>
      </c>
    </row>
    <row r="639" spans="3:13" ht="25.2" x14ac:dyDescent="0.25">
      <c r="C639" s="112"/>
      <c r="D639" s="109"/>
      <c r="E639" s="9" t="s">
        <v>36</v>
      </c>
      <c r="F639" s="12"/>
      <c r="G639" s="8">
        <v>80</v>
      </c>
      <c r="H639" s="20">
        <v>2.5</v>
      </c>
      <c r="I639" s="2">
        <v>68.75</v>
      </c>
      <c r="J639" s="2">
        <v>6.25</v>
      </c>
      <c r="K639" s="2">
        <v>21.25</v>
      </c>
      <c r="L639" s="2">
        <v>1.25</v>
      </c>
      <c r="M639" s="17">
        <v>77.5</v>
      </c>
    </row>
    <row r="640" spans="3:13" ht="25.2" x14ac:dyDescent="0.25">
      <c r="C640" s="112"/>
      <c r="D640" s="109"/>
      <c r="E640" s="9" t="s">
        <v>37</v>
      </c>
      <c r="F640" s="12"/>
      <c r="G640" s="13">
        <v>49</v>
      </c>
      <c r="H640" s="30">
        <v>8.1632653061219997</v>
      </c>
      <c r="I640" s="6">
        <v>65.306122448980005</v>
      </c>
      <c r="J640" s="6">
        <v>12.244897959184</v>
      </c>
      <c r="K640" s="6">
        <v>12.244897959184</v>
      </c>
      <c r="L640" s="6">
        <v>2.040816326531</v>
      </c>
      <c r="M640" s="33">
        <v>85.714285714286007</v>
      </c>
    </row>
    <row r="641" spans="3:13" x14ac:dyDescent="0.25">
      <c r="C641" s="112"/>
      <c r="D641" s="109"/>
      <c r="E641" s="9" t="s">
        <v>38</v>
      </c>
      <c r="F641" s="12"/>
      <c r="G641" s="13">
        <v>1</v>
      </c>
      <c r="H641" s="39" t="s">
        <v>66</v>
      </c>
      <c r="I641" s="6">
        <v>100</v>
      </c>
      <c r="J641" s="7" t="s">
        <v>66</v>
      </c>
      <c r="K641" s="7" t="s">
        <v>66</v>
      </c>
      <c r="L641" s="7" t="s">
        <v>66</v>
      </c>
      <c r="M641" s="33">
        <v>100</v>
      </c>
    </row>
    <row r="642" spans="3:13" ht="25.2" x14ac:dyDescent="0.25">
      <c r="C642" s="112"/>
      <c r="D642" s="108" t="s">
        <v>23</v>
      </c>
      <c r="E642" s="10" t="s">
        <v>34</v>
      </c>
      <c r="F642" s="11"/>
      <c r="G642" s="40">
        <v>45</v>
      </c>
      <c r="H642" s="58">
        <v>8.8888888888889994</v>
      </c>
      <c r="I642" s="23">
        <v>22.222222222222001</v>
      </c>
      <c r="J642" s="23">
        <v>4.4444444444439997</v>
      </c>
      <c r="K642" s="23">
        <v>64.444444444444002</v>
      </c>
      <c r="L642" s="41" t="s">
        <v>66</v>
      </c>
      <c r="M642" s="63">
        <v>35.555555555555998</v>
      </c>
    </row>
    <row r="643" spans="3:13" ht="25.2" x14ac:dyDescent="0.25">
      <c r="C643" s="112"/>
      <c r="D643" s="109"/>
      <c r="E643" s="9" t="s">
        <v>35</v>
      </c>
      <c r="F643" s="12"/>
      <c r="G643" s="8">
        <v>258</v>
      </c>
      <c r="H643" s="20">
        <v>3.488372093023</v>
      </c>
      <c r="I643" s="2">
        <v>73.255813953488001</v>
      </c>
      <c r="J643" s="2">
        <v>9.3023255813949994</v>
      </c>
      <c r="K643" s="2">
        <v>11.627906976744001</v>
      </c>
      <c r="L643" s="2">
        <v>2.3255813953489999</v>
      </c>
      <c r="M643" s="17">
        <v>86.046511627906995</v>
      </c>
    </row>
    <row r="644" spans="3:13" ht="25.2" x14ac:dyDescent="0.25">
      <c r="C644" s="112"/>
      <c r="D644" s="109"/>
      <c r="E644" s="9" t="s">
        <v>36</v>
      </c>
      <c r="F644" s="12"/>
      <c r="G644" s="8">
        <v>127</v>
      </c>
      <c r="H644" s="20">
        <v>4.7244094488190003</v>
      </c>
      <c r="I644" s="2">
        <v>62.204724409449</v>
      </c>
      <c r="J644" s="2">
        <v>17.322834645669001</v>
      </c>
      <c r="K644" s="2">
        <v>15.748031496063</v>
      </c>
      <c r="L644" s="15" t="s">
        <v>66</v>
      </c>
      <c r="M644" s="17">
        <v>84.251968503936993</v>
      </c>
    </row>
    <row r="645" spans="3:13" ht="25.2" x14ac:dyDescent="0.25">
      <c r="C645" s="112"/>
      <c r="D645" s="109"/>
      <c r="E645" s="9" t="s">
        <v>37</v>
      </c>
      <c r="F645" s="12"/>
      <c r="G645" s="8">
        <v>129</v>
      </c>
      <c r="H645" s="20">
        <v>6.9767441860470001</v>
      </c>
      <c r="I645" s="2">
        <v>59.689922480619998</v>
      </c>
      <c r="J645" s="2">
        <v>17.054263565890999</v>
      </c>
      <c r="K645" s="2">
        <v>12.403100775194</v>
      </c>
      <c r="L645" s="2">
        <v>3.8759689922480001</v>
      </c>
      <c r="M645" s="17">
        <v>83.720930232558004</v>
      </c>
    </row>
    <row r="646" spans="3:13" x14ac:dyDescent="0.25">
      <c r="C646" s="112"/>
      <c r="D646" s="109"/>
      <c r="E646" s="9" t="s">
        <v>38</v>
      </c>
      <c r="F646" s="12"/>
      <c r="G646" s="13">
        <v>2</v>
      </c>
      <c r="H646" s="39" t="s">
        <v>66</v>
      </c>
      <c r="I646" s="6">
        <v>100</v>
      </c>
      <c r="J646" s="7" t="s">
        <v>66</v>
      </c>
      <c r="K646" s="7" t="s">
        <v>66</v>
      </c>
      <c r="L646" s="7" t="s">
        <v>66</v>
      </c>
      <c r="M646" s="33">
        <v>100</v>
      </c>
    </row>
    <row r="647" spans="3:13" ht="25.2" x14ac:dyDescent="0.25">
      <c r="C647" s="108" t="s">
        <v>39</v>
      </c>
      <c r="D647" s="108" t="s">
        <v>25</v>
      </c>
      <c r="E647" s="10" t="s">
        <v>40</v>
      </c>
      <c r="F647" s="11"/>
      <c r="G647" s="14">
        <v>320</v>
      </c>
      <c r="H647" s="71" t="s">
        <v>66</v>
      </c>
      <c r="I647" s="5">
        <v>67.8125</v>
      </c>
      <c r="J647" s="34" t="s">
        <v>66</v>
      </c>
      <c r="K647" s="5">
        <v>32.1875</v>
      </c>
      <c r="L647" s="34" t="s">
        <v>66</v>
      </c>
      <c r="M647" s="29">
        <v>67.8125</v>
      </c>
    </row>
    <row r="648" spans="3:13" ht="25.2" x14ac:dyDescent="0.25">
      <c r="C648" s="112"/>
      <c r="D648" s="109"/>
      <c r="E648" s="9" t="s">
        <v>41</v>
      </c>
      <c r="F648" s="12"/>
      <c r="G648" s="8">
        <v>604</v>
      </c>
      <c r="H648" s="20">
        <v>2.4834437086090002</v>
      </c>
      <c r="I648" s="2">
        <v>73.675496688742001</v>
      </c>
      <c r="J648" s="2">
        <v>10.099337748344</v>
      </c>
      <c r="K648" s="2">
        <v>13.576158940397001</v>
      </c>
      <c r="L648" s="2">
        <v>0.16556291390700001</v>
      </c>
      <c r="M648" s="17">
        <v>86.258278145695002</v>
      </c>
    </row>
    <row r="649" spans="3:13" x14ac:dyDescent="0.25">
      <c r="C649" s="112"/>
      <c r="D649" s="109"/>
      <c r="E649" s="9" t="s">
        <v>42</v>
      </c>
      <c r="F649" s="12"/>
      <c r="G649" s="13">
        <v>20</v>
      </c>
      <c r="H649" s="30">
        <v>10</v>
      </c>
      <c r="I649" s="6">
        <v>45</v>
      </c>
      <c r="J649" s="6">
        <v>5</v>
      </c>
      <c r="K649" s="6">
        <v>40</v>
      </c>
      <c r="L649" s="7" t="s">
        <v>66</v>
      </c>
      <c r="M649" s="33">
        <v>60</v>
      </c>
    </row>
    <row r="650" spans="3:13" x14ac:dyDescent="0.25">
      <c r="C650" s="112"/>
      <c r="D650" s="109"/>
      <c r="E650" s="9" t="s">
        <v>43</v>
      </c>
      <c r="F650" s="12"/>
      <c r="G650" s="8">
        <v>162</v>
      </c>
      <c r="H650" s="20">
        <v>25.308641975309001</v>
      </c>
      <c r="I650" s="15" t="s">
        <v>66</v>
      </c>
      <c r="J650" s="2">
        <v>74.691358024690999</v>
      </c>
      <c r="K650" s="15" t="s">
        <v>66</v>
      </c>
      <c r="L650" s="15" t="s">
        <v>66</v>
      </c>
      <c r="M650" s="17">
        <v>100</v>
      </c>
    </row>
    <row r="651" spans="3:13" x14ac:dyDescent="0.25">
      <c r="C651" s="112"/>
      <c r="D651" s="109"/>
      <c r="E651" s="9" t="s">
        <v>44</v>
      </c>
      <c r="F651" s="12"/>
      <c r="G651" s="8">
        <v>50</v>
      </c>
      <c r="H651" s="20">
        <v>12</v>
      </c>
      <c r="I651" s="2">
        <v>36</v>
      </c>
      <c r="J651" s="2">
        <v>52</v>
      </c>
      <c r="K651" s="15" t="s">
        <v>66</v>
      </c>
      <c r="L651" s="15" t="s">
        <v>66</v>
      </c>
      <c r="M651" s="17">
        <v>100</v>
      </c>
    </row>
    <row r="652" spans="3:13" ht="25.2" x14ac:dyDescent="0.25">
      <c r="C652" s="112"/>
      <c r="D652" s="109"/>
      <c r="E652" s="9" t="s">
        <v>45</v>
      </c>
      <c r="F652" s="12"/>
      <c r="G652" s="8">
        <v>53</v>
      </c>
      <c r="H652" s="43" t="s">
        <v>66</v>
      </c>
      <c r="I652" s="2">
        <v>56.603773584906001</v>
      </c>
      <c r="J652" s="2">
        <v>9.4339622641510008</v>
      </c>
      <c r="K652" s="2">
        <v>33.962264150943</v>
      </c>
      <c r="L652" s="15" t="s">
        <v>66</v>
      </c>
      <c r="M652" s="17">
        <v>66.037735849057</v>
      </c>
    </row>
    <row r="653" spans="3:13" x14ac:dyDescent="0.25">
      <c r="C653" s="112"/>
      <c r="D653" s="109"/>
      <c r="E653" s="9" t="s">
        <v>38</v>
      </c>
      <c r="F653" s="12"/>
      <c r="G653" s="13">
        <v>37</v>
      </c>
      <c r="H653" s="39" t="s">
        <v>66</v>
      </c>
      <c r="I653" s="6">
        <v>8.1081081081080004</v>
      </c>
      <c r="J653" s="7" t="s">
        <v>66</v>
      </c>
      <c r="K653" s="6">
        <v>2.7027027027030002</v>
      </c>
      <c r="L653" s="6">
        <v>89.189189189188994</v>
      </c>
      <c r="M653" s="33">
        <v>8.1081081081080004</v>
      </c>
    </row>
    <row r="654" spans="3:13" ht="25.2" x14ac:dyDescent="0.25">
      <c r="C654" s="112"/>
      <c r="D654" s="108" t="s">
        <v>22</v>
      </c>
      <c r="E654" s="10" t="s">
        <v>40</v>
      </c>
      <c r="F654" s="11"/>
      <c r="G654" s="14">
        <v>118</v>
      </c>
      <c r="H654" s="71" t="s">
        <v>66</v>
      </c>
      <c r="I654" s="5">
        <v>56.779661016948999</v>
      </c>
      <c r="J654" s="34" t="s">
        <v>66</v>
      </c>
      <c r="K654" s="5">
        <v>43.220338983051001</v>
      </c>
      <c r="L654" s="34" t="s">
        <v>66</v>
      </c>
      <c r="M654" s="29">
        <v>56.779661016948999</v>
      </c>
    </row>
    <row r="655" spans="3:13" ht="25.2" x14ac:dyDescent="0.25">
      <c r="C655" s="112"/>
      <c r="D655" s="109"/>
      <c r="E655" s="9" t="s">
        <v>41</v>
      </c>
      <c r="F655" s="12"/>
      <c r="G655" s="8">
        <v>351</v>
      </c>
      <c r="H655" s="20">
        <v>1.709401709402</v>
      </c>
      <c r="I655" s="2">
        <v>72.934472934473007</v>
      </c>
      <c r="J655" s="2">
        <v>10.541310541311001</v>
      </c>
      <c r="K655" s="2">
        <v>14.529914529915001</v>
      </c>
      <c r="L655" s="2">
        <v>0.28490028490000002</v>
      </c>
      <c r="M655" s="17">
        <v>85.185185185185006</v>
      </c>
    </row>
    <row r="656" spans="3:13" x14ac:dyDescent="0.25">
      <c r="C656" s="112"/>
      <c r="D656" s="109"/>
      <c r="E656" s="9" t="s">
        <v>42</v>
      </c>
      <c r="F656" s="12"/>
      <c r="G656" s="13">
        <v>9</v>
      </c>
      <c r="H656" s="39" t="s">
        <v>66</v>
      </c>
      <c r="I656" s="6">
        <v>55.555555555555998</v>
      </c>
      <c r="J656" s="6">
        <v>11.111111111111001</v>
      </c>
      <c r="K656" s="6">
        <v>33.333333333333002</v>
      </c>
      <c r="L656" s="7" t="s">
        <v>66</v>
      </c>
      <c r="M656" s="33">
        <v>66.666666666666998</v>
      </c>
    </row>
    <row r="657" spans="3:13" x14ac:dyDescent="0.25">
      <c r="C657" s="112"/>
      <c r="D657" s="109"/>
      <c r="E657" s="9" t="s">
        <v>43</v>
      </c>
      <c r="F657" s="12"/>
      <c r="G657" s="8">
        <v>64</v>
      </c>
      <c r="H657" s="20">
        <v>20.3125</v>
      </c>
      <c r="I657" s="15" t="s">
        <v>66</v>
      </c>
      <c r="J657" s="2">
        <v>79.6875</v>
      </c>
      <c r="K657" s="15" t="s">
        <v>66</v>
      </c>
      <c r="L657" s="15" t="s">
        <v>66</v>
      </c>
      <c r="M657" s="17">
        <v>100</v>
      </c>
    </row>
    <row r="658" spans="3:13" x14ac:dyDescent="0.25">
      <c r="C658" s="112"/>
      <c r="D658" s="109"/>
      <c r="E658" s="9" t="s">
        <v>44</v>
      </c>
      <c r="F658" s="12"/>
      <c r="G658" s="13">
        <v>19</v>
      </c>
      <c r="H658" s="30">
        <v>5.2631578947369997</v>
      </c>
      <c r="I658" s="6">
        <v>42.105263157895003</v>
      </c>
      <c r="J658" s="6">
        <v>52.631578947367998</v>
      </c>
      <c r="K658" s="7" t="s">
        <v>66</v>
      </c>
      <c r="L658" s="7" t="s">
        <v>66</v>
      </c>
      <c r="M658" s="33">
        <v>100</v>
      </c>
    </row>
    <row r="659" spans="3:13" ht="25.2" x14ac:dyDescent="0.25">
      <c r="C659" s="112"/>
      <c r="D659" s="109"/>
      <c r="E659" s="9" t="s">
        <v>45</v>
      </c>
      <c r="F659" s="12"/>
      <c r="G659" s="13">
        <v>30</v>
      </c>
      <c r="H659" s="39" t="s">
        <v>66</v>
      </c>
      <c r="I659" s="6">
        <v>56.666666666666998</v>
      </c>
      <c r="J659" s="6">
        <v>6.666666666667</v>
      </c>
      <c r="K659" s="6">
        <v>36.666666666666998</v>
      </c>
      <c r="L659" s="7" t="s">
        <v>66</v>
      </c>
      <c r="M659" s="33">
        <v>63.333333333333002</v>
      </c>
    </row>
    <row r="660" spans="3:13" x14ac:dyDescent="0.25">
      <c r="C660" s="112"/>
      <c r="D660" s="109"/>
      <c r="E660" s="9" t="s">
        <v>38</v>
      </c>
      <c r="F660" s="12"/>
      <c r="G660" s="13">
        <v>23</v>
      </c>
      <c r="H660" s="39" t="s">
        <v>66</v>
      </c>
      <c r="I660" s="6">
        <v>4.3478260869570002</v>
      </c>
      <c r="J660" s="7" t="s">
        <v>66</v>
      </c>
      <c r="K660" s="7" t="s">
        <v>66</v>
      </c>
      <c r="L660" s="6">
        <v>95.652173913043001</v>
      </c>
      <c r="M660" s="33">
        <v>4.3478260869570002</v>
      </c>
    </row>
    <row r="661" spans="3:13" ht="25.2" x14ac:dyDescent="0.25">
      <c r="C661" s="112"/>
      <c r="D661" s="108" t="s">
        <v>23</v>
      </c>
      <c r="E661" s="10" t="s">
        <v>40</v>
      </c>
      <c r="F661" s="11"/>
      <c r="G661" s="14">
        <v>202</v>
      </c>
      <c r="H661" s="71" t="s">
        <v>66</v>
      </c>
      <c r="I661" s="5">
        <v>74.257425742574</v>
      </c>
      <c r="J661" s="34" t="s">
        <v>66</v>
      </c>
      <c r="K661" s="5">
        <v>25.742574257426</v>
      </c>
      <c r="L661" s="34" t="s">
        <v>66</v>
      </c>
      <c r="M661" s="29">
        <v>74.257425742574</v>
      </c>
    </row>
    <row r="662" spans="3:13" ht="25.2" x14ac:dyDescent="0.25">
      <c r="C662" s="112"/>
      <c r="D662" s="109"/>
      <c r="E662" s="9" t="s">
        <v>41</v>
      </c>
      <c r="F662" s="12"/>
      <c r="G662" s="8">
        <v>253</v>
      </c>
      <c r="H662" s="20">
        <v>3.557312252964</v>
      </c>
      <c r="I662" s="2">
        <v>74.703557312252997</v>
      </c>
      <c r="J662" s="2">
        <v>9.4861660079050001</v>
      </c>
      <c r="K662" s="2">
        <v>12.252964426877</v>
      </c>
      <c r="L662" s="15" t="s">
        <v>66</v>
      </c>
      <c r="M662" s="17">
        <v>87.747035573123</v>
      </c>
    </row>
    <row r="663" spans="3:13" x14ac:dyDescent="0.25">
      <c r="C663" s="112"/>
      <c r="D663" s="109"/>
      <c r="E663" s="9" t="s">
        <v>42</v>
      </c>
      <c r="F663" s="12"/>
      <c r="G663" s="13">
        <v>11</v>
      </c>
      <c r="H663" s="30">
        <v>18.181818181817999</v>
      </c>
      <c r="I663" s="6">
        <v>36.363636363635997</v>
      </c>
      <c r="J663" s="7" t="s">
        <v>66</v>
      </c>
      <c r="K663" s="6">
        <v>45.454545454544999</v>
      </c>
      <c r="L663" s="7" t="s">
        <v>66</v>
      </c>
      <c r="M663" s="33">
        <v>54.545454545455001</v>
      </c>
    </row>
    <row r="664" spans="3:13" x14ac:dyDescent="0.25">
      <c r="C664" s="112"/>
      <c r="D664" s="109"/>
      <c r="E664" s="9" t="s">
        <v>43</v>
      </c>
      <c r="F664" s="12"/>
      <c r="G664" s="8">
        <v>98</v>
      </c>
      <c r="H664" s="20">
        <v>28.571428571428999</v>
      </c>
      <c r="I664" s="15" t="s">
        <v>66</v>
      </c>
      <c r="J664" s="2">
        <v>71.428571428571004</v>
      </c>
      <c r="K664" s="15" t="s">
        <v>66</v>
      </c>
      <c r="L664" s="15" t="s">
        <v>66</v>
      </c>
      <c r="M664" s="17">
        <v>100</v>
      </c>
    </row>
    <row r="665" spans="3:13" x14ac:dyDescent="0.25">
      <c r="C665" s="112"/>
      <c r="D665" s="109"/>
      <c r="E665" s="9" t="s">
        <v>44</v>
      </c>
      <c r="F665" s="12"/>
      <c r="G665" s="13">
        <v>31</v>
      </c>
      <c r="H665" s="30">
        <v>16.129032258064999</v>
      </c>
      <c r="I665" s="6">
        <v>32.258064516128997</v>
      </c>
      <c r="J665" s="6">
        <v>51.612903225806001</v>
      </c>
      <c r="K665" s="7" t="s">
        <v>66</v>
      </c>
      <c r="L665" s="7" t="s">
        <v>66</v>
      </c>
      <c r="M665" s="33">
        <v>100</v>
      </c>
    </row>
    <row r="666" spans="3:13" ht="25.2" x14ac:dyDescent="0.25">
      <c r="C666" s="112"/>
      <c r="D666" s="109"/>
      <c r="E666" s="9" t="s">
        <v>45</v>
      </c>
      <c r="F666" s="12"/>
      <c r="G666" s="13">
        <v>23</v>
      </c>
      <c r="H666" s="39" t="s">
        <v>66</v>
      </c>
      <c r="I666" s="6">
        <v>56.521739130435002</v>
      </c>
      <c r="J666" s="6">
        <v>13.04347826087</v>
      </c>
      <c r="K666" s="6">
        <v>30.434782608696</v>
      </c>
      <c r="L666" s="7" t="s">
        <v>66</v>
      </c>
      <c r="M666" s="33">
        <v>69.565217391304003</v>
      </c>
    </row>
    <row r="667" spans="3:13" x14ac:dyDescent="0.25">
      <c r="C667" s="112"/>
      <c r="D667" s="109"/>
      <c r="E667" s="9" t="s">
        <v>38</v>
      </c>
      <c r="F667" s="12"/>
      <c r="G667" s="13">
        <v>14</v>
      </c>
      <c r="H667" s="39" t="s">
        <v>66</v>
      </c>
      <c r="I667" s="6">
        <v>14.285714285714</v>
      </c>
      <c r="J667" s="7" t="s">
        <v>66</v>
      </c>
      <c r="K667" s="6">
        <v>7.1428571428570002</v>
      </c>
      <c r="L667" s="6">
        <v>78.571428571428996</v>
      </c>
      <c r="M667" s="33">
        <v>14.285714285714</v>
      </c>
    </row>
    <row r="668" spans="3:13" x14ac:dyDescent="0.25">
      <c r="C668" s="108" t="s">
        <v>46</v>
      </c>
      <c r="D668" s="106" t="s">
        <v>21</v>
      </c>
      <c r="E668" s="10" t="s">
        <v>47</v>
      </c>
      <c r="F668" s="11"/>
      <c r="G668" s="14">
        <v>815</v>
      </c>
      <c r="H668" s="28">
        <v>3.19018404908</v>
      </c>
      <c r="I668" s="5">
        <v>65.153374233129</v>
      </c>
      <c r="J668" s="5">
        <v>12.024539877301001</v>
      </c>
      <c r="K668" s="5">
        <v>16.319018404908</v>
      </c>
      <c r="L668" s="5">
        <v>3.3128834355830001</v>
      </c>
      <c r="M668" s="29">
        <v>80.368098159509003</v>
      </c>
    </row>
    <row r="669" spans="3:13" ht="25.2" x14ac:dyDescent="0.25">
      <c r="C669" s="112"/>
      <c r="D669" s="107"/>
      <c r="E669" s="9" t="s">
        <v>48</v>
      </c>
      <c r="F669" s="12"/>
      <c r="G669" s="8">
        <v>86</v>
      </c>
      <c r="H669" s="20">
        <v>3.488372093023</v>
      </c>
      <c r="I669" s="2">
        <v>65.116279069767003</v>
      </c>
      <c r="J669" s="2">
        <v>4.6511627906979998</v>
      </c>
      <c r="K669" s="2">
        <v>25.581395348836999</v>
      </c>
      <c r="L669" s="2">
        <v>1.1627906976739999</v>
      </c>
      <c r="M669" s="17">
        <v>73.255813953488001</v>
      </c>
    </row>
    <row r="670" spans="3:13" x14ac:dyDescent="0.25">
      <c r="C670" s="112"/>
      <c r="D670" s="107"/>
      <c r="E670" s="9" t="s">
        <v>49</v>
      </c>
      <c r="F670" s="12"/>
      <c r="G670" s="13">
        <v>46</v>
      </c>
      <c r="H670" s="30">
        <v>8.6956521739130004</v>
      </c>
      <c r="I670" s="6">
        <v>41.304347826087003</v>
      </c>
      <c r="J670" s="6">
        <v>15.217391304348</v>
      </c>
      <c r="K670" s="6">
        <v>28.260869565217</v>
      </c>
      <c r="L670" s="6">
        <v>6.5217391304349999</v>
      </c>
      <c r="M670" s="33">
        <v>65.217391304347998</v>
      </c>
    </row>
    <row r="671" spans="3:13" ht="25.2" x14ac:dyDescent="0.25">
      <c r="C671" s="112"/>
      <c r="D671" s="107"/>
      <c r="E671" s="9" t="s">
        <v>50</v>
      </c>
      <c r="F671" s="12"/>
      <c r="G671" s="8">
        <v>95</v>
      </c>
      <c r="H671" s="20">
        <v>7.3684210526319998</v>
      </c>
      <c r="I671" s="2">
        <v>50.526315789473998</v>
      </c>
      <c r="J671" s="2">
        <v>9.4736842105260006</v>
      </c>
      <c r="K671" s="2">
        <v>30.526315789474001</v>
      </c>
      <c r="L671" s="2">
        <v>2.1052631578950001</v>
      </c>
      <c r="M671" s="17">
        <v>67.368421052632002</v>
      </c>
    </row>
    <row r="672" spans="3:13" ht="25.2" x14ac:dyDescent="0.25">
      <c r="C672" s="112"/>
      <c r="D672" s="107"/>
      <c r="E672" s="9" t="s">
        <v>51</v>
      </c>
      <c r="F672" s="12"/>
      <c r="G672" s="13">
        <v>30</v>
      </c>
      <c r="H672" s="39" t="s">
        <v>66</v>
      </c>
      <c r="I672" s="6">
        <v>73.333333333333002</v>
      </c>
      <c r="J672" s="6">
        <v>3.333333333333</v>
      </c>
      <c r="K672" s="6">
        <v>20</v>
      </c>
      <c r="L672" s="6">
        <v>3.333333333333</v>
      </c>
      <c r="M672" s="33">
        <v>76.666666666666998</v>
      </c>
    </row>
    <row r="673" spans="2:13" x14ac:dyDescent="0.25">
      <c r="C673" s="112"/>
      <c r="D673" s="107"/>
      <c r="E673" s="9" t="s">
        <v>52</v>
      </c>
      <c r="F673" s="12"/>
      <c r="G673" s="13">
        <v>8</v>
      </c>
      <c r="H673" s="39" t="s">
        <v>66</v>
      </c>
      <c r="I673" s="6">
        <v>75</v>
      </c>
      <c r="J673" s="7" t="s">
        <v>66</v>
      </c>
      <c r="K673" s="6">
        <v>25</v>
      </c>
      <c r="L673" s="7" t="s">
        <v>66</v>
      </c>
      <c r="M673" s="33">
        <v>75</v>
      </c>
    </row>
    <row r="674" spans="2:13" x14ac:dyDescent="0.25">
      <c r="C674" s="112"/>
      <c r="D674" s="107"/>
      <c r="E674" s="9" t="s">
        <v>53</v>
      </c>
      <c r="F674" s="12"/>
      <c r="G674" s="13">
        <v>23</v>
      </c>
      <c r="H674" s="39" t="s">
        <v>66</v>
      </c>
      <c r="I674" s="6">
        <v>69.565217391304003</v>
      </c>
      <c r="J674" s="6">
        <v>8.6956521739130004</v>
      </c>
      <c r="K674" s="6">
        <v>21.739130434783</v>
      </c>
      <c r="L674" s="7" t="s">
        <v>66</v>
      </c>
      <c r="M674" s="33">
        <v>78.260869565217007</v>
      </c>
    </row>
    <row r="675" spans="2:13" x14ac:dyDescent="0.25">
      <c r="C675" s="112"/>
      <c r="D675" s="107"/>
      <c r="E675" s="9" t="s">
        <v>38</v>
      </c>
      <c r="F675" s="12"/>
      <c r="G675" s="13">
        <v>1</v>
      </c>
      <c r="H675" s="30">
        <v>100</v>
      </c>
      <c r="I675" s="7" t="s">
        <v>66</v>
      </c>
      <c r="J675" s="7" t="s">
        <v>66</v>
      </c>
      <c r="K675" s="7" t="s">
        <v>66</v>
      </c>
      <c r="L675" s="7" t="s">
        <v>66</v>
      </c>
      <c r="M675" s="33">
        <v>100</v>
      </c>
    </row>
    <row r="676" spans="2:13" x14ac:dyDescent="0.25">
      <c r="C676" s="112"/>
      <c r="D676" s="107"/>
      <c r="E676" s="9" t="s">
        <v>54</v>
      </c>
      <c r="F676" s="12"/>
      <c r="G676" s="8">
        <v>901</v>
      </c>
      <c r="H676" s="20">
        <v>3.218645948946</v>
      </c>
      <c r="I676" s="2">
        <v>65.149833518313002</v>
      </c>
      <c r="J676" s="2">
        <v>11.320754716981</v>
      </c>
      <c r="K676" s="2">
        <v>17.203107658158</v>
      </c>
      <c r="L676" s="2">
        <v>3.1076581576029998</v>
      </c>
      <c r="M676" s="17">
        <v>79.689234184239993</v>
      </c>
    </row>
    <row r="677" spans="2:13" x14ac:dyDescent="0.25">
      <c r="C677" s="112"/>
      <c r="D677" s="107"/>
      <c r="E677" s="9" t="s">
        <v>55</v>
      </c>
      <c r="F677" s="12"/>
      <c r="G677" s="8">
        <v>171</v>
      </c>
      <c r="H677" s="20">
        <v>6.4327485380120004</v>
      </c>
      <c r="I677" s="2">
        <v>52.046783625731003</v>
      </c>
      <c r="J677" s="2">
        <v>9.9415204678359999</v>
      </c>
      <c r="K677" s="2">
        <v>28.070175438595999</v>
      </c>
      <c r="L677" s="2">
        <v>3.508771929825</v>
      </c>
      <c r="M677" s="17">
        <v>68.421052631579002</v>
      </c>
    </row>
    <row r="678" spans="2:13" x14ac:dyDescent="0.25">
      <c r="C678" s="108" t="s">
        <v>56</v>
      </c>
      <c r="D678" s="106" t="s">
        <v>21</v>
      </c>
      <c r="E678" s="10" t="s">
        <v>57</v>
      </c>
      <c r="F678" s="11"/>
      <c r="G678" s="14">
        <v>465</v>
      </c>
      <c r="H678" s="28">
        <v>4.3010752688169998</v>
      </c>
      <c r="I678" s="5">
        <v>56.989247311828002</v>
      </c>
      <c r="J678" s="5">
        <v>13.333333333333</v>
      </c>
      <c r="K678" s="5">
        <v>20.645161290322999</v>
      </c>
      <c r="L678" s="5">
        <v>4.7311827956989996</v>
      </c>
      <c r="M678" s="29">
        <v>74.623655913977998</v>
      </c>
    </row>
    <row r="679" spans="2:13" x14ac:dyDescent="0.25">
      <c r="C679" s="112"/>
      <c r="D679" s="107"/>
      <c r="E679" s="9" t="s">
        <v>58</v>
      </c>
      <c r="F679" s="12"/>
      <c r="G679" s="8">
        <v>396</v>
      </c>
      <c r="H679" s="20">
        <v>5.0505050505050004</v>
      </c>
      <c r="I679" s="2">
        <v>62.373737373737001</v>
      </c>
      <c r="J679" s="2">
        <v>9.8484848484850005</v>
      </c>
      <c r="K679" s="2">
        <v>20.707070707071001</v>
      </c>
      <c r="L679" s="2">
        <v>2.0202020202019999</v>
      </c>
      <c r="M679" s="17">
        <v>77.272727272726996</v>
      </c>
    </row>
    <row r="680" spans="2:13" x14ac:dyDescent="0.25">
      <c r="C680" s="112"/>
      <c r="D680" s="107"/>
      <c r="E680" s="9" t="s">
        <v>59</v>
      </c>
      <c r="F680" s="12"/>
      <c r="G680" s="8">
        <v>90</v>
      </c>
      <c r="H680" s="43" t="s">
        <v>66</v>
      </c>
      <c r="I680" s="2">
        <v>76.666666666666998</v>
      </c>
      <c r="J680" s="2">
        <v>6.666666666667</v>
      </c>
      <c r="K680" s="2">
        <v>15.555555555555999</v>
      </c>
      <c r="L680" s="2">
        <v>1.1111111111109999</v>
      </c>
      <c r="M680" s="17">
        <v>83.333333333333002</v>
      </c>
    </row>
    <row r="681" spans="2:13" x14ac:dyDescent="0.25">
      <c r="C681" s="112"/>
      <c r="D681" s="107"/>
      <c r="E681" s="9" t="s">
        <v>60</v>
      </c>
      <c r="F681" s="12"/>
      <c r="G681" s="8">
        <v>153</v>
      </c>
      <c r="H681" s="20">
        <v>0.65359477124200005</v>
      </c>
      <c r="I681" s="2">
        <v>76.470588235294002</v>
      </c>
      <c r="J681" s="2">
        <v>9.1503267973860005</v>
      </c>
      <c r="K681" s="2">
        <v>11.764705882353001</v>
      </c>
      <c r="L681" s="2">
        <v>1.9607843137250001</v>
      </c>
      <c r="M681" s="17">
        <v>86.274509803922001</v>
      </c>
    </row>
    <row r="682" spans="2:13" x14ac:dyDescent="0.25">
      <c r="C682" s="108" t="s">
        <v>61</v>
      </c>
      <c r="D682" s="106" t="s">
        <v>21</v>
      </c>
      <c r="E682" s="10" t="s">
        <v>62</v>
      </c>
      <c r="F682" s="11"/>
      <c r="G682" s="14">
        <v>205</v>
      </c>
      <c r="H682" s="28">
        <v>5.3658536585369996</v>
      </c>
      <c r="I682" s="5">
        <v>57.560975609755999</v>
      </c>
      <c r="J682" s="5">
        <v>13.170731707317</v>
      </c>
      <c r="K682" s="5">
        <v>22.439024390244001</v>
      </c>
      <c r="L682" s="5">
        <v>1.4634146341459999</v>
      </c>
      <c r="M682" s="29">
        <v>76.097560975609994</v>
      </c>
    </row>
    <row r="683" spans="2:13" x14ac:dyDescent="0.25">
      <c r="C683" s="109"/>
      <c r="D683" s="107"/>
      <c r="E683" s="9" t="s">
        <v>63</v>
      </c>
      <c r="F683" s="12"/>
      <c r="G683" s="8">
        <v>256</v>
      </c>
      <c r="H683" s="20">
        <v>1.953125</v>
      </c>
      <c r="I683" s="2">
        <v>69.140625</v>
      </c>
      <c r="J683" s="2">
        <v>9.765625</v>
      </c>
      <c r="K683" s="2">
        <v>17.1875</v>
      </c>
      <c r="L683" s="2">
        <v>1.953125</v>
      </c>
      <c r="M683" s="17">
        <v>80.859375</v>
      </c>
    </row>
    <row r="684" spans="2:13" x14ac:dyDescent="0.25">
      <c r="C684" s="109"/>
      <c r="D684" s="107"/>
      <c r="E684" s="9" t="s">
        <v>64</v>
      </c>
      <c r="F684" s="12"/>
      <c r="G684" s="8">
        <v>404</v>
      </c>
      <c r="H684" s="20">
        <v>3.4653465346529999</v>
      </c>
      <c r="I684" s="2">
        <v>63.366336633663003</v>
      </c>
      <c r="J684" s="2">
        <v>11.633663366337</v>
      </c>
      <c r="K684" s="2">
        <v>16.831683168316999</v>
      </c>
      <c r="L684" s="2">
        <v>4.7029702970300002</v>
      </c>
      <c r="M684" s="17">
        <v>78.465346534652994</v>
      </c>
    </row>
    <row r="685" spans="2:13" x14ac:dyDescent="0.25">
      <c r="C685" s="113"/>
      <c r="D685" s="110"/>
      <c r="E685" s="56" t="s">
        <v>65</v>
      </c>
      <c r="F685" s="48"/>
      <c r="G685" s="61">
        <v>239</v>
      </c>
      <c r="H685" s="69">
        <v>4.6025104602509996</v>
      </c>
      <c r="I685" s="36">
        <v>61.506276150627997</v>
      </c>
      <c r="J685" s="36">
        <v>9.2050209205019993</v>
      </c>
      <c r="K685" s="36">
        <v>21.757322175732</v>
      </c>
      <c r="L685" s="36">
        <v>2.9288702928869998</v>
      </c>
      <c r="M685" s="68">
        <v>75.313807531381002</v>
      </c>
    </row>
    <row r="687" spans="2:13" x14ac:dyDescent="0.25">
      <c r="B687" s="54" t="str">
        <f xml:space="preserve"> HYPERLINK("#'目次'!B15", "[9]")</f>
        <v>[9]</v>
      </c>
      <c r="C687" s="42" t="s">
        <v>157</v>
      </c>
    </row>
    <row r="690" spans="3:13" x14ac:dyDescent="0.25">
      <c r="C690" s="42" t="s">
        <v>14</v>
      </c>
    </row>
    <row r="691" spans="3:13" ht="88.2" x14ac:dyDescent="0.25">
      <c r="C691" s="102"/>
      <c r="D691" s="103"/>
      <c r="E691" s="103"/>
      <c r="F691" s="103"/>
      <c r="G691" s="53" t="s">
        <v>15</v>
      </c>
      <c r="H691" s="50" t="s">
        <v>158</v>
      </c>
      <c r="I691" s="21" t="s">
        <v>159</v>
      </c>
      <c r="J691" s="21" t="s">
        <v>160</v>
      </c>
      <c r="K691" s="21" t="s">
        <v>161</v>
      </c>
      <c r="L691" s="21" t="s">
        <v>162</v>
      </c>
      <c r="M691" s="57" t="s">
        <v>38</v>
      </c>
    </row>
    <row r="692" spans="3:13" x14ac:dyDescent="0.25">
      <c r="C692" s="104"/>
      <c r="D692" s="105"/>
      <c r="E692" s="105"/>
      <c r="F692" s="105"/>
      <c r="G692" s="47"/>
      <c r="H692" s="60"/>
      <c r="I692" s="22"/>
      <c r="J692" s="22"/>
      <c r="K692" s="22"/>
      <c r="L692" s="22"/>
      <c r="M692" s="55"/>
    </row>
    <row r="693" spans="3:13" x14ac:dyDescent="0.25">
      <c r="C693" s="52"/>
      <c r="D693" s="49"/>
      <c r="E693" s="46" t="s">
        <v>15</v>
      </c>
      <c r="F693" s="51"/>
      <c r="G693" s="59">
        <v>1104</v>
      </c>
      <c r="H693" s="32">
        <v>0.90579710144900005</v>
      </c>
      <c r="I693" s="32">
        <v>32.880434782609001</v>
      </c>
      <c r="J693" s="32">
        <v>57.065217391304003</v>
      </c>
      <c r="K693" s="32">
        <v>8.5144927536229993</v>
      </c>
      <c r="L693" s="76" t="s">
        <v>66</v>
      </c>
      <c r="M693" s="64">
        <v>0.63405797101399997</v>
      </c>
    </row>
    <row r="694" spans="3:13" x14ac:dyDescent="0.25">
      <c r="C694" s="111" t="s">
        <v>20</v>
      </c>
      <c r="D694" s="106" t="s">
        <v>21</v>
      </c>
      <c r="E694" s="10" t="s">
        <v>22</v>
      </c>
      <c r="F694" s="11"/>
      <c r="G694" s="14">
        <v>543</v>
      </c>
      <c r="H694" s="28">
        <v>0.92081031307600003</v>
      </c>
      <c r="I694" s="5">
        <v>33.517495395948004</v>
      </c>
      <c r="J694" s="5">
        <v>54.143646408839999</v>
      </c>
      <c r="K694" s="5">
        <v>11.233885819520999</v>
      </c>
      <c r="L694" s="34" t="s">
        <v>66</v>
      </c>
      <c r="M694" s="29">
        <v>0.18416206261500001</v>
      </c>
    </row>
    <row r="695" spans="3:13" x14ac:dyDescent="0.25">
      <c r="C695" s="112"/>
      <c r="D695" s="107"/>
      <c r="E695" s="9" t="s">
        <v>23</v>
      </c>
      <c r="F695" s="12"/>
      <c r="G695" s="8">
        <v>561</v>
      </c>
      <c r="H695" s="20">
        <v>0.89126559714800002</v>
      </c>
      <c r="I695" s="2">
        <v>32.263814616756001</v>
      </c>
      <c r="J695" s="2">
        <v>59.893048128342002</v>
      </c>
      <c r="K695" s="2">
        <v>5.8823529411760003</v>
      </c>
      <c r="L695" s="15" t="s">
        <v>66</v>
      </c>
      <c r="M695" s="17">
        <v>1.069518716578</v>
      </c>
    </row>
    <row r="696" spans="3:13" x14ac:dyDescent="0.25">
      <c r="C696" s="108" t="s">
        <v>24</v>
      </c>
      <c r="D696" s="108" t="s">
        <v>25</v>
      </c>
      <c r="E696" s="10" t="s">
        <v>26</v>
      </c>
      <c r="F696" s="11"/>
      <c r="G696" s="14">
        <v>261</v>
      </c>
      <c r="H696" s="28">
        <v>0.76628352490399998</v>
      </c>
      <c r="I696" s="5">
        <v>35.249042145593997</v>
      </c>
      <c r="J696" s="5">
        <v>60.153256704980997</v>
      </c>
      <c r="K696" s="5">
        <v>3.8314176245209999</v>
      </c>
      <c r="L696" s="34" t="s">
        <v>66</v>
      </c>
      <c r="M696" s="62" t="s">
        <v>66</v>
      </c>
    </row>
    <row r="697" spans="3:13" x14ac:dyDescent="0.25">
      <c r="C697" s="112"/>
      <c r="D697" s="109"/>
      <c r="E697" s="9" t="s">
        <v>27</v>
      </c>
      <c r="F697" s="12"/>
      <c r="G697" s="8">
        <v>267</v>
      </c>
      <c r="H697" s="20">
        <v>1.123595505618</v>
      </c>
      <c r="I697" s="2">
        <v>34.082397003745001</v>
      </c>
      <c r="J697" s="2">
        <v>56.179775280899001</v>
      </c>
      <c r="K697" s="2">
        <v>8.2397003745319992</v>
      </c>
      <c r="L697" s="15" t="s">
        <v>66</v>
      </c>
      <c r="M697" s="17">
        <v>0.37453183520599997</v>
      </c>
    </row>
    <row r="698" spans="3:13" x14ac:dyDescent="0.25">
      <c r="C698" s="112"/>
      <c r="D698" s="109"/>
      <c r="E698" s="9" t="s">
        <v>28</v>
      </c>
      <c r="F698" s="12"/>
      <c r="G698" s="8">
        <v>261</v>
      </c>
      <c r="H698" s="20">
        <v>0.76628352490399998</v>
      </c>
      <c r="I698" s="2">
        <v>29.885057471263998</v>
      </c>
      <c r="J698" s="2">
        <v>57.854406130268003</v>
      </c>
      <c r="K698" s="2">
        <v>10.344827586207</v>
      </c>
      <c r="L698" s="15" t="s">
        <v>66</v>
      </c>
      <c r="M698" s="17">
        <v>1.149425287356</v>
      </c>
    </row>
    <row r="699" spans="3:13" x14ac:dyDescent="0.25">
      <c r="C699" s="112"/>
      <c r="D699" s="109"/>
      <c r="E699" s="9" t="s">
        <v>29</v>
      </c>
      <c r="F699" s="12"/>
      <c r="G699" s="8">
        <v>195</v>
      </c>
      <c r="H699" s="43" t="s">
        <v>66</v>
      </c>
      <c r="I699" s="2">
        <v>33.846153846154003</v>
      </c>
      <c r="J699" s="2">
        <v>54.871794871794997</v>
      </c>
      <c r="K699" s="2">
        <v>11.282051282051</v>
      </c>
      <c r="L699" s="15" t="s">
        <v>66</v>
      </c>
      <c r="M699" s="38" t="s">
        <v>66</v>
      </c>
    </row>
    <row r="700" spans="3:13" x14ac:dyDescent="0.25">
      <c r="C700" s="112"/>
      <c r="D700" s="109"/>
      <c r="E700" s="9" t="s">
        <v>30</v>
      </c>
      <c r="F700" s="12"/>
      <c r="G700" s="8">
        <v>120</v>
      </c>
      <c r="H700" s="20">
        <v>2.5</v>
      </c>
      <c r="I700" s="2">
        <v>30</v>
      </c>
      <c r="J700" s="2">
        <v>54.166666666666998</v>
      </c>
      <c r="K700" s="2">
        <v>10.833333333333</v>
      </c>
      <c r="L700" s="15" t="s">
        <v>66</v>
      </c>
      <c r="M700" s="17">
        <v>2.5</v>
      </c>
    </row>
    <row r="701" spans="3:13" x14ac:dyDescent="0.25">
      <c r="C701" s="112"/>
      <c r="D701" s="109"/>
      <c r="E701" s="9" t="s">
        <v>31</v>
      </c>
      <c r="F701" s="12"/>
      <c r="G701" s="8">
        <v>843</v>
      </c>
      <c r="H701" s="20">
        <v>0.94899169632299996</v>
      </c>
      <c r="I701" s="2">
        <v>32.147093712930001</v>
      </c>
      <c r="J701" s="2">
        <v>56.109134045076999</v>
      </c>
      <c r="K701" s="2">
        <v>9.9644128113879997</v>
      </c>
      <c r="L701" s="15" t="s">
        <v>66</v>
      </c>
      <c r="M701" s="17">
        <v>0.83036773428199995</v>
      </c>
    </row>
    <row r="702" spans="3:13" x14ac:dyDescent="0.25">
      <c r="C702" s="112"/>
      <c r="D702" s="109"/>
      <c r="E702" s="9" t="s">
        <v>32</v>
      </c>
      <c r="F702" s="12"/>
      <c r="G702" s="8">
        <v>315</v>
      </c>
      <c r="H702" s="20">
        <v>0.95238095238099996</v>
      </c>
      <c r="I702" s="2">
        <v>32.380952380952003</v>
      </c>
      <c r="J702" s="2">
        <v>54.603174603174999</v>
      </c>
      <c r="K702" s="2">
        <v>11.111111111111001</v>
      </c>
      <c r="L702" s="15" t="s">
        <v>66</v>
      </c>
      <c r="M702" s="17">
        <v>0.95238095238099996</v>
      </c>
    </row>
    <row r="703" spans="3:13" x14ac:dyDescent="0.25">
      <c r="C703" s="112"/>
      <c r="D703" s="108" t="s">
        <v>22</v>
      </c>
      <c r="E703" s="10" t="s">
        <v>26</v>
      </c>
      <c r="F703" s="11"/>
      <c r="G703" s="14">
        <v>120</v>
      </c>
      <c r="H703" s="28">
        <v>0.83333333333299997</v>
      </c>
      <c r="I703" s="5">
        <v>29.166666666666998</v>
      </c>
      <c r="J703" s="5">
        <v>64.166666666666998</v>
      </c>
      <c r="K703" s="5">
        <v>5.833333333333</v>
      </c>
      <c r="L703" s="34" t="s">
        <v>66</v>
      </c>
      <c r="M703" s="62" t="s">
        <v>66</v>
      </c>
    </row>
    <row r="704" spans="3:13" x14ac:dyDescent="0.25">
      <c r="C704" s="112"/>
      <c r="D704" s="109"/>
      <c r="E704" s="9" t="s">
        <v>27</v>
      </c>
      <c r="F704" s="12"/>
      <c r="G704" s="8">
        <v>159</v>
      </c>
      <c r="H704" s="20">
        <v>1.88679245283</v>
      </c>
      <c r="I704" s="2">
        <v>44.025157232703997</v>
      </c>
      <c r="J704" s="2">
        <v>44.025157232703997</v>
      </c>
      <c r="K704" s="2">
        <v>10.062893081761001</v>
      </c>
      <c r="L704" s="15" t="s">
        <v>66</v>
      </c>
      <c r="M704" s="38" t="s">
        <v>66</v>
      </c>
    </row>
    <row r="705" spans="3:13" x14ac:dyDescent="0.25">
      <c r="C705" s="112"/>
      <c r="D705" s="109"/>
      <c r="E705" s="9" t="s">
        <v>28</v>
      </c>
      <c r="F705" s="12"/>
      <c r="G705" s="8">
        <v>113</v>
      </c>
      <c r="H705" s="43" t="s">
        <v>66</v>
      </c>
      <c r="I705" s="2">
        <v>27.433628318583999</v>
      </c>
      <c r="J705" s="2">
        <v>58.407079646017998</v>
      </c>
      <c r="K705" s="2">
        <v>14.159292035398</v>
      </c>
      <c r="L705" s="15" t="s">
        <v>66</v>
      </c>
      <c r="M705" s="38" t="s">
        <v>66</v>
      </c>
    </row>
    <row r="706" spans="3:13" x14ac:dyDescent="0.25">
      <c r="C706" s="112"/>
      <c r="D706" s="109"/>
      <c r="E706" s="9" t="s">
        <v>29</v>
      </c>
      <c r="F706" s="12"/>
      <c r="G706" s="8">
        <v>94</v>
      </c>
      <c r="H706" s="43" t="s">
        <v>66</v>
      </c>
      <c r="I706" s="2">
        <v>32.978723404255</v>
      </c>
      <c r="J706" s="2">
        <v>51.063829787233999</v>
      </c>
      <c r="K706" s="2">
        <v>15.957446808511</v>
      </c>
      <c r="L706" s="15" t="s">
        <v>66</v>
      </c>
      <c r="M706" s="38" t="s">
        <v>66</v>
      </c>
    </row>
    <row r="707" spans="3:13" x14ac:dyDescent="0.25">
      <c r="C707" s="112"/>
      <c r="D707" s="109"/>
      <c r="E707" s="9" t="s">
        <v>30</v>
      </c>
      <c r="F707" s="12"/>
      <c r="G707" s="8">
        <v>57</v>
      </c>
      <c r="H707" s="20">
        <v>1.7543859649119999</v>
      </c>
      <c r="I707" s="2">
        <v>26.315789473683999</v>
      </c>
      <c r="J707" s="2">
        <v>57.894736842104997</v>
      </c>
      <c r="K707" s="2">
        <v>12.280701754386</v>
      </c>
      <c r="L707" s="15" t="s">
        <v>66</v>
      </c>
      <c r="M707" s="17">
        <v>1.7543859649119999</v>
      </c>
    </row>
    <row r="708" spans="3:13" x14ac:dyDescent="0.25">
      <c r="C708" s="112"/>
      <c r="D708" s="109"/>
      <c r="E708" s="9" t="s">
        <v>31</v>
      </c>
      <c r="F708" s="12"/>
      <c r="G708" s="8">
        <v>423</v>
      </c>
      <c r="H708" s="20">
        <v>0.94562647754100004</v>
      </c>
      <c r="I708" s="2">
        <v>34.751773049645003</v>
      </c>
      <c r="J708" s="2">
        <v>51.300236406619</v>
      </c>
      <c r="K708" s="2">
        <v>12.765957446809001</v>
      </c>
      <c r="L708" s="15" t="s">
        <v>66</v>
      </c>
      <c r="M708" s="17">
        <v>0.23640661938499999</v>
      </c>
    </row>
    <row r="709" spans="3:13" x14ac:dyDescent="0.25">
      <c r="C709" s="112"/>
      <c r="D709" s="109"/>
      <c r="E709" s="9" t="s">
        <v>32</v>
      </c>
      <c r="F709" s="12"/>
      <c r="G709" s="8">
        <v>151</v>
      </c>
      <c r="H709" s="20">
        <v>0.66225165562900001</v>
      </c>
      <c r="I709" s="2">
        <v>30.46357615894</v>
      </c>
      <c r="J709" s="2">
        <v>53.642384105959998</v>
      </c>
      <c r="K709" s="2">
        <v>14.569536423841001</v>
      </c>
      <c r="L709" s="15" t="s">
        <v>66</v>
      </c>
      <c r="M709" s="17">
        <v>0.66225165562900001</v>
      </c>
    </row>
    <row r="710" spans="3:13" x14ac:dyDescent="0.25">
      <c r="C710" s="112"/>
      <c r="D710" s="108" t="s">
        <v>23</v>
      </c>
      <c r="E710" s="10" t="s">
        <v>26</v>
      </c>
      <c r="F710" s="11"/>
      <c r="G710" s="14">
        <v>141</v>
      </c>
      <c r="H710" s="28">
        <v>0.70921985815599997</v>
      </c>
      <c r="I710" s="5">
        <v>40.425531914894002</v>
      </c>
      <c r="J710" s="5">
        <v>56.737588652482003</v>
      </c>
      <c r="K710" s="5">
        <v>2.1276595744679998</v>
      </c>
      <c r="L710" s="34" t="s">
        <v>66</v>
      </c>
      <c r="M710" s="62" t="s">
        <v>66</v>
      </c>
    </row>
    <row r="711" spans="3:13" x14ac:dyDescent="0.25">
      <c r="C711" s="112"/>
      <c r="D711" s="109"/>
      <c r="E711" s="9" t="s">
        <v>27</v>
      </c>
      <c r="F711" s="12"/>
      <c r="G711" s="8">
        <v>108</v>
      </c>
      <c r="H711" s="43" t="s">
        <v>66</v>
      </c>
      <c r="I711" s="2">
        <v>19.444444444443999</v>
      </c>
      <c r="J711" s="2">
        <v>74.074074074074005</v>
      </c>
      <c r="K711" s="2">
        <v>5.5555555555560003</v>
      </c>
      <c r="L711" s="15" t="s">
        <v>66</v>
      </c>
      <c r="M711" s="17">
        <v>0.92592592592599998</v>
      </c>
    </row>
    <row r="712" spans="3:13" x14ac:dyDescent="0.25">
      <c r="C712" s="112"/>
      <c r="D712" s="109"/>
      <c r="E712" s="9" t="s">
        <v>28</v>
      </c>
      <c r="F712" s="12"/>
      <c r="G712" s="8">
        <v>148</v>
      </c>
      <c r="H712" s="20">
        <v>1.351351351351</v>
      </c>
      <c r="I712" s="2">
        <v>31.756756756756999</v>
      </c>
      <c r="J712" s="2">
        <v>57.432432432432002</v>
      </c>
      <c r="K712" s="2">
        <v>7.4324324324319999</v>
      </c>
      <c r="L712" s="15" t="s">
        <v>66</v>
      </c>
      <c r="M712" s="17">
        <v>2.0270270270270001</v>
      </c>
    </row>
    <row r="713" spans="3:13" x14ac:dyDescent="0.25">
      <c r="C713" s="112"/>
      <c r="D713" s="109"/>
      <c r="E713" s="9" t="s">
        <v>29</v>
      </c>
      <c r="F713" s="12"/>
      <c r="G713" s="8">
        <v>101</v>
      </c>
      <c r="H713" s="43" t="s">
        <v>66</v>
      </c>
      <c r="I713" s="2">
        <v>34.653465346535</v>
      </c>
      <c r="J713" s="2">
        <v>58.415841584158002</v>
      </c>
      <c r="K713" s="2">
        <v>6.9306930693069999</v>
      </c>
      <c r="L713" s="15" t="s">
        <v>66</v>
      </c>
      <c r="M713" s="38" t="s">
        <v>66</v>
      </c>
    </row>
    <row r="714" spans="3:13" x14ac:dyDescent="0.25">
      <c r="C714" s="112"/>
      <c r="D714" s="109"/>
      <c r="E714" s="9" t="s">
        <v>30</v>
      </c>
      <c r="F714" s="12"/>
      <c r="G714" s="8">
        <v>63</v>
      </c>
      <c r="H714" s="20">
        <v>3.1746031746029999</v>
      </c>
      <c r="I714" s="2">
        <v>33.333333333333002</v>
      </c>
      <c r="J714" s="2">
        <v>50.793650793650997</v>
      </c>
      <c r="K714" s="2">
        <v>9.5238095238099998</v>
      </c>
      <c r="L714" s="15" t="s">
        <v>66</v>
      </c>
      <c r="M714" s="17">
        <v>3.1746031746029999</v>
      </c>
    </row>
    <row r="715" spans="3:13" x14ac:dyDescent="0.25">
      <c r="C715" s="112"/>
      <c r="D715" s="109"/>
      <c r="E715" s="9" t="s">
        <v>31</v>
      </c>
      <c r="F715" s="12"/>
      <c r="G715" s="8">
        <v>420</v>
      </c>
      <c r="H715" s="20">
        <v>0.95238095238099996</v>
      </c>
      <c r="I715" s="2">
        <v>29.523809523810002</v>
      </c>
      <c r="J715" s="2">
        <v>60.952380952380999</v>
      </c>
      <c r="K715" s="2">
        <v>7.1428571428570002</v>
      </c>
      <c r="L715" s="15" t="s">
        <v>66</v>
      </c>
      <c r="M715" s="17">
        <v>1.4285714285710001</v>
      </c>
    </row>
    <row r="716" spans="3:13" x14ac:dyDescent="0.25">
      <c r="C716" s="112"/>
      <c r="D716" s="109"/>
      <c r="E716" s="9" t="s">
        <v>32</v>
      </c>
      <c r="F716" s="12"/>
      <c r="G716" s="8">
        <v>164</v>
      </c>
      <c r="H716" s="20">
        <v>1.219512195122</v>
      </c>
      <c r="I716" s="2">
        <v>34.146341463414998</v>
      </c>
      <c r="J716" s="2">
        <v>55.487804878048998</v>
      </c>
      <c r="K716" s="2">
        <v>7.9268292682929999</v>
      </c>
      <c r="L716" s="15" t="s">
        <v>66</v>
      </c>
      <c r="M716" s="17">
        <v>1.219512195122</v>
      </c>
    </row>
    <row r="717" spans="3:13" ht="25.2" x14ac:dyDescent="0.25">
      <c r="C717" s="108" t="s">
        <v>33</v>
      </c>
      <c r="D717" s="108" t="s">
        <v>25</v>
      </c>
      <c r="E717" s="10" t="s">
        <v>34</v>
      </c>
      <c r="F717" s="11"/>
      <c r="G717" s="14">
        <v>93</v>
      </c>
      <c r="H717" s="28">
        <v>1.0752688172039999</v>
      </c>
      <c r="I717" s="5">
        <v>32.258064516128997</v>
      </c>
      <c r="J717" s="5">
        <v>59.139784946237</v>
      </c>
      <c r="K717" s="5">
        <v>7.5268817204299996</v>
      </c>
      <c r="L717" s="34" t="s">
        <v>66</v>
      </c>
      <c r="M717" s="62" t="s">
        <v>66</v>
      </c>
    </row>
    <row r="718" spans="3:13" ht="25.2" x14ac:dyDescent="0.25">
      <c r="C718" s="112"/>
      <c r="D718" s="109"/>
      <c r="E718" s="9" t="s">
        <v>35</v>
      </c>
      <c r="F718" s="12"/>
      <c r="G718" s="8">
        <v>623</v>
      </c>
      <c r="H718" s="20">
        <v>0.16051364366000001</v>
      </c>
      <c r="I718" s="2">
        <v>31.460674157303</v>
      </c>
      <c r="J718" s="2">
        <v>58.266452648475003</v>
      </c>
      <c r="K718" s="2">
        <v>9.4703049759229998</v>
      </c>
      <c r="L718" s="15" t="s">
        <v>66</v>
      </c>
      <c r="M718" s="17">
        <v>0.64205457463899995</v>
      </c>
    </row>
    <row r="719" spans="3:13" ht="25.2" x14ac:dyDescent="0.25">
      <c r="C719" s="112"/>
      <c r="D719" s="109"/>
      <c r="E719" s="9" t="s">
        <v>36</v>
      </c>
      <c r="F719" s="12"/>
      <c r="G719" s="8">
        <v>207</v>
      </c>
      <c r="H719" s="20">
        <v>1.449275362319</v>
      </c>
      <c r="I719" s="2">
        <v>31.400966183575001</v>
      </c>
      <c r="J719" s="2">
        <v>60.869565217390999</v>
      </c>
      <c r="K719" s="2">
        <v>5.7971014492749999</v>
      </c>
      <c r="L719" s="15" t="s">
        <v>66</v>
      </c>
      <c r="M719" s="17">
        <v>0.48309178743999998</v>
      </c>
    </row>
    <row r="720" spans="3:13" ht="25.2" x14ac:dyDescent="0.25">
      <c r="C720" s="112"/>
      <c r="D720" s="109"/>
      <c r="E720" s="9" t="s">
        <v>37</v>
      </c>
      <c r="F720" s="12"/>
      <c r="G720" s="8">
        <v>178</v>
      </c>
      <c r="H720" s="20">
        <v>2.808988764045</v>
      </c>
      <c r="I720" s="2">
        <v>39.325842696629003</v>
      </c>
      <c r="J720" s="2">
        <v>47.752808988764002</v>
      </c>
      <c r="K720" s="2">
        <v>8.9887640449440003</v>
      </c>
      <c r="L720" s="15" t="s">
        <v>66</v>
      </c>
      <c r="M720" s="17">
        <v>1.123595505618</v>
      </c>
    </row>
    <row r="721" spans="3:13" x14ac:dyDescent="0.25">
      <c r="C721" s="112"/>
      <c r="D721" s="109"/>
      <c r="E721" s="9" t="s">
        <v>38</v>
      </c>
      <c r="F721" s="12"/>
      <c r="G721" s="13">
        <v>3</v>
      </c>
      <c r="H721" s="39" t="s">
        <v>66</v>
      </c>
      <c r="I721" s="6">
        <v>66.666666666666998</v>
      </c>
      <c r="J721" s="6">
        <v>33.333333333333002</v>
      </c>
      <c r="K721" s="7" t="s">
        <v>66</v>
      </c>
      <c r="L721" s="7" t="s">
        <v>66</v>
      </c>
      <c r="M721" s="37" t="s">
        <v>66</v>
      </c>
    </row>
    <row r="722" spans="3:13" ht="25.2" x14ac:dyDescent="0.25">
      <c r="C722" s="112"/>
      <c r="D722" s="108" t="s">
        <v>22</v>
      </c>
      <c r="E722" s="10" t="s">
        <v>34</v>
      </c>
      <c r="F722" s="11"/>
      <c r="G722" s="40">
        <v>48</v>
      </c>
      <c r="H722" s="58">
        <v>2.083333333333</v>
      </c>
      <c r="I722" s="23">
        <v>39.583333333333002</v>
      </c>
      <c r="J722" s="23">
        <v>47.916666666666998</v>
      </c>
      <c r="K722" s="23">
        <v>10.416666666667</v>
      </c>
      <c r="L722" s="41" t="s">
        <v>66</v>
      </c>
      <c r="M722" s="70" t="s">
        <v>66</v>
      </c>
    </row>
    <row r="723" spans="3:13" ht="25.2" x14ac:dyDescent="0.25">
      <c r="C723" s="112"/>
      <c r="D723" s="109"/>
      <c r="E723" s="9" t="s">
        <v>35</v>
      </c>
      <c r="F723" s="12"/>
      <c r="G723" s="8">
        <v>365</v>
      </c>
      <c r="H723" s="20">
        <v>0.27397260274000002</v>
      </c>
      <c r="I723" s="2">
        <v>31.232876712328999</v>
      </c>
      <c r="J723" s="2">
        <v>56.438356164383997</v>
      </c>
      <c r="K723" s="2">
        <v>11.780821917808</v>
      </c>
      <c r="L723" s="15" t="s">
        <v>66</v>
      </c>
      <c r="M723" s="17">
        <v>0.27397260274000002</v>
      </c>
    </row>
    <row r="724" spans="3:13" ht="25.2" x14ac:dyDescent="0.25">
      <c r="C724" s="112"/>
      <c r="D724" s="109"/>
      <c r="E724" s="9" t="s">
        <v>36</v>
      </c>
      <c r="F724" s="12"/>
      <c r="G724" s="8">
        <v>80</v>
      </c>
      <c r="H724" s="20">
        <v>1.25</v>
      </c>
      <c r="I724" s="2">
        <v>38.75</v>
      </c>
      <c r="J724" s="2">
        <v>50</v>
      </c>
      <c r="K724" s="2">
        <v>10</v>
      </c>
      <c r="L724" s="15" t="s">
        <v>66</v>
      </c>
      <c r="M724" s="38" t="s">
        <v>66</v>
      </c>
    </row>
    <row r="725" spans="3:13" ht="25.2" x14ac:dyDescent="0.25">
      <c r="C725" s="112"/>
      <c r="D725" s="109"/>
      <c r="E725" s="9" t="s">
        <v>37</v>
      </c>
      <c r="F725" s="12"/>
      <c r="G725" s="13">
        <v>49</v>
      </c>
      <c r="H725" s="30">
        <v>4.0816326530609999</v>
      </c>
      <c r="I725" s="6">
        <v>34.693877551020002</v>
      </c>
      <c r="J725" s="6">
        <v>51.020408163265003</v>
      </c>
      <c r="K725" s="6">
        <v>10.204081632653001</v>
      </c>
      <c r="L725" s="7" t="s">
        <v>66</v>
      </c>
      <c r="M725" s="37" t="s">
        <v>66</v>
      </c>
    </row>
    <row r="726" spans="3:13" x14ac:dyDescent="0.25">
      <c r="C726" s="112"/>
      <c r="D726" s="109"/>
      <c r="E726" s="9" t="s">
        <v>38</v>
      </c>
      <c r="F726" s="12"/>
      <c r="G726" s="13">
        <v>1</v>
      </c>
      <c r="H726" s="39" t="s">
        <v>66</v>
      </c>
      <c r="I726" s="6">
        <v>100</v>
      </c>
      <c r="J726" s="7" t="s">
        <v>66</v>
      </c>
      <c r="K726" s="7" t="s">
        <v>66</v>
      </c>
      <c r="L726" s="7" t="s">
        <v>66</v>
      </c>
      <c r="M726" s="37" t="s">
        <v>66</v>
      </c>
    </row>
    <row r="727" spans="3:13" ht="25.2" x14ac:dyDescent="0.25">
      <c r="C727" s="112"/>
      <c r="D727" s="108" t="s">
        <v>23</v>
      </c>
      <c r="E727" s="10" t="s">
        <v>34</v>
      </c>
      <c r="F727" s="11"/>
      <c r="G727" s="40">
        <v>45</v>
      </c>
      <c r="H727" s="74" t="s">
        <v>66</v>
      </c>
      <c r="I727" s="23">
        <v>24.444444444443999</v>
      </c>
      <c r="J727" s="23">
        <v>71.111111111111001</v>
      </c>
      <c r="K727" s="23">
        <v>4.4444444444439997</v>
      </c>
      <c r="L727" s="41" t="s">
        <v>66</v>
      </c>
      <c r="M727" s="70" t="s">
        <v>66</v>
      </c>
    </row>
    <row r="728" spans="3:13" ht="25.2" x14ac:dyDescent="0.25">
      <c r="C728" s="112"/>
      <c r="D728" s="109"/>
      <c r="E728" s="9" t="s">
        <v>35</v>
      </c>
      <c r="F728" s="12"/>
      <c r="G728" s="8">
        <v>258</v>
      </c>
      <c r="H728" s="43" t="s">
        <v>66</v>
      </c>
      <c r="I728" s="2">
        <v>31.782945736434002</v>
      </c>
      <c r="J728" s="2">
        <v>60.852713178294998</v>
      </c>
      <c r="K728" s="2">
        <v>6.2015503875969999</v>
      </c>
      <c r="L728" s="15" t="s">
        <v>66</v>
      </c>
      <c r="M728" s="17">
        <v>1.1627906976739999</v>
      </c>
    </row>
    <row r="729" spans="3:13" ht="25.2" x14ac:dyDescent="0.25">
      <c r="C729" s="112"/>
      <c r="D729" s="109"/>
      <c r="E729" s="9" t="s">
        <v>36</v>
      </c>
      <c r="F729" s="12"/>
      <c r="G729" s="8">
        <v>127</v>
      </c>
      <c r="H729" s="20">
        <v>1.574803149606</v>
      </c>
      <c r="I729" s="2">
        <v>26.771653543307</v>
      </c>
      <c r="J729" s="2">
        <v>67.716535433071002</v>
      </c>
      <c r="K729" s="2">
        <v>3.1496062992130001</v>
      </c>
      <c r="L729" s="15" t="s">
        <v>66</v>
      </c>
      <c r="M729" s="17">
        <v>0.78740157480299999</v>
      </c>
    </row>
    <row r="730" spans="3:13" ht="25.2" x14ac:dyDescent="0.25">
      <c r="C730" s="112"/>
      <c r="D730" s="109"/>
      <c r="E730" s="9" t="s">
        <v>37</v>
      </c>
      <c r="F730" s="12"/>
      <c r="G730" s="8">
        <v>129</v>
      </c>
      <c r="H730" s="20">
        <v>2.3255813953489999</v>
      </c>
      <c r="I730" s="2">
        <v>41.085271317828997</v>
      </c>
      <c r="J730" s="2">
        <v>46.511627906976997</v>
      </c>
      <c r="K730" s="2">
        <v>8.5271317829460003</v>
      </c>
      <c r="L730" s="15" t="s">
        <v>66</v>
      </c>
      <c r="M730" s="17">
        <v>1.550387596899</v>
      </c>
    </row>
    <row r="731" spans="3:13" x14ac:dyDescent="0.25">
      <c r="C731" s="112"/>
      <c r="D731" s="109"/>
      <c r="E731" s="9" t="s">
        <v>38</v>
      </c>
      <c r="F731" s="12"/>
      <c r="G731" s="13">
        <v>2</v>
      </c>
      <c r="H731" s="39" t="s">
        <v>66</v>
      </c>
      <c r="I731" s="6">
        <v>50</v>
      </c>
      <c r="J731" s="6">
        <v>50</v>
      </c>
      <c r="K731" s="7" t="s">
        <v>66</v>
      </c>
      <c r="L731" s="7" t="s">
        <v>66</v>
      </c>
      <c r="M731" s="37" t="s">
        <v>66</v>
      </c>
    </row>
    <row r="732" spans="3:13" ht="25.2" x14ac:dyDescent="0.25">
      <c r="C732" s="108" t="s">
        <v>39</v>
      </c>
      <c r="D732" s="108" t="s">
        <v>25</v>
      </c>
      <c r="E732" s="10" t="s">
        <v>40</v>
      </c>
      <c r="F732" s="11"/>
      <c r="G732" s="14">
        <v>320</v>
      </c>
      <c r="H732" s="28">
        <v>0.625</v>
      </c>
      <c r="I732" s="5">
        <v>35.625</v>
      </c>
      <c r="J732" s="5">
        <v>55.3125</v>
      </c>
      <c r="K732" s="5">
        <v>7.5</v>
      </c>
      <c r="L732" s="34" t="s">
        <v>66</v>
      </c>
      <c r="M732" s="29">
        <v>0.9375</v>
      </c>
    </row>
    <row r="733" spans="3:13" ht="25.2" x14ac:dyDescent="0.25">
      <c r="C733" s="112"/>
      <c r="D733" s="109"/>
      <c r="E733" s="9" t="s">
        <v>41</v>
      </c>
      <c r="F733" s="12"/>
      <c r="G733" s="8">
        <v>604</v>
      </c>
      <c r="H733" s="20">
        <v>0.16556291390700001</v>
      </c>
      <c r="I733" s="2">
        <v>31.456953642384001</v>
      </c>
      <c r="J733" s="2">
        <v>57.450331125828001</v>
      </c>
      <c r="K733" s="2">
        <v>10.264900662252</v>
      </c>
      <c r="L733" s="15" t="s">
        <v>66</v>
      </c>
      <c r="M733" s="17">
        <v>0.66225165562900001</v>
      </c>
    </row>
    <row r="734" spans="3:13" x14ac:dyDescent="0.25">
      <c r="C734" s="112"/>
      <c r="D734" s="109"/>
      <c r="E734" s="9" t="s">
        <v>42</v>
      </c>
      <c r="F734" s="12"/>
      <c r="G734" s="13">
        <v>20</v>
      </c>
      <c r="H734" s="39" t="s">
        <v>66</v>
      </c>
      <c r="I734" s="6">
        <v>20</v>
      </c>
      <c r="J734" s="6">
        <v>80</v>
      </c>
      <c r="K734" s="7" t="s">
        <v>66</v>
      </c>
      <c r="L734" s="7" t="s">
        <v>66</v>
      </c>
      <c r="M734" s="37" t="s">
        <v>66</v>
      </c>
    </row>
    <row r="735" spans="3:13" x14ac:dyDescent="0.25">
      <c r="C735" s="112"/>
      <c r="D735" s="109"/>
      <c r="E735" s="9" t="s">
        <v>43</v>
      </c>
      <c r="F735" s="12"/>
      <c r="G735" s="8">
        <v>162</v>
      </c>
      <c r="H735" s="20">
        <v>1.851851851852</v>
      </c>
      <c r="I735" s="2">
        <v>32.716049382716001</v>
      </c>
      <c r="J735" s="2">
        <v>58.641975308642003</v>
      </c>
      <c r="K735" s="2">
        <v>6.79012345679</v>
      </c>
      <c r="L735" s="15" t="s">
        <v>66</v>
      </c>
      <c r="M735" s="38" t="s">
        <v>66</v>
      </c>
    </row>
    <row r="736" spans="3:13" x14ac:dyDescent="0.25">
      <c r="C736" s="112"/>
      <c r="D736" s="109"/>
      <c r="E736" s="9" t="s">
        <v>44</v>
      </c>
      <c r="F736" s="12"/>
      <c r="G736" s="8">
        <v>50</v>
      </c>
      <c r="H736" s="43" t="s">
        <v>66</v>
      </c>
      <c r="I736" s="2">
        <v>34</v>
      </c>
      <c r="J736" s="2">
        <v>54</v>
      </c>
      <c r="K736" s="2">
        <v>12</v>
      </c>
      <c r="L736" s="15" t="s">
        <v>66</v>
      </c>
      <c r="M736" s="38" t="s">
        <v>66</v>
      </c>
    </row>
    <row r="737" spans="3:13" ht="25.2" x14ac:dyDescent="0.25">
      <c r="C737" s="112"/>
      <c r="D737" s="109"/>
      <c r="E737" s="9" t="s">
        <v>45</v>
      </c>
      <c r="F737" s="12"/>
      <c r="G737" s="8">
        <v>53</v>
      </c>
      <c r="H737" s="20">
        <v>1.88679245283</v>
      </c>
      <c r="I737" s="2">
        <v>35.849056603774002</v>
      </c>
      <c r="J737" s="2">
        <v>56.603773584906001</v>
      </c>
      <c r="K737" s="2">
        <v>5.660377358491</v>
      </c>
      <c r="L737" s="15" t="s">
        <v>66</v>
      </c>
      <c r="M737" s="38" t="s">
        <v>66</v>
      </c>
    </row>
    <row r="738" spans="3:13" x14ac:dyDescent="0.25">
      <c r="C738" s="112"/>
      <c r="D738" s="109"/>
      <c r="E738" s="9" t="s">
        <v>38</v>
      </c>
      <c r="F738" s="12"/>
      <c r="G738" s="13">
        <v>37</v>
      </c>
      <c r="H738" s="30">
        <v>8.1081081081080004</v>
      </c>
      <c r="I738" s="6">
        <v>35.135135135135002</v>
      </c>
      <c r="J738" s="6">
        <v>54.054054054053999</v>
      </c>
      <c r="K738" s="6">
        <v>2.7027027027030002</v>
      </c>
      <c r="L738" s="7" t="s">
        <v>66</v>
      </c>
      <c r="M738" s="37" t="s">
        <v>66</v>
      </c>
    </row>
    <row r="739" spans="3:13" ht="25.2" x14ac:dyDescent="0.25">
      <c r="C739" s="112"/>
      <c r="D739" s="108" t="s">
        <v>22</v>
      </c>
      <c r="E739" s="10" t="s">
        <v>40</v>
      </c>
      <c r="F739" s="11"/>
      <c r="G739" s="14">
        <v>118</v>
      </c>
      <c r="H739" s="28">
        <v>0.84745762711899997</v>
      </c>
      <c r="I739" s="5">
        <v>42.372881355932002</v>
      </c>
      <c r="J739" s="5">
        <v>46.610169491524999</v>
      </c>
      <c r="K739" s="5">
        <v>10.169491525424</v>
      </c>
      <c r="L739" s="34" t="s">
        <v>66</v>
      </c>
      <c r="M739" s="62" t="s">
        <v>66</v>
      </c>
    </row>
    <row r="740" spans="3:13" ht="25.2" x14ac:dyDescent="0.25">
      <c r="C740" s="112"/>
      <c r="D740" s="109"/>
      <c r="E740" s="9" t="s">
        <v>41</v>
      </c>
      <c r="F740" s="12"/>
      <c r="G740" s="8">
        <v>351</v>
      </c>
      <c r="H740" s="43" t="s">
        <v>66</v>
      </c>
      <c r="I740" s="2">
        <v>30.769230769231001</v>
      </c>
      <c r="J740" s="2">
        <v>56.125356125355999</v>
      </c>
      <c r="K740" s="2">
        <v>12.820512820513001</v>
      </c>
      <c r="L740" s="15" t="s">
        <v>66</v>
      </c>
      <c r="M740" s="17">
        <v>0.28490028490000002</v>
      </c>
    </row>
    <row r="741" spans="3:13" x14ac:dyDescent="0.25">
      <c r="C741" s="112"/>
      <c r="D741" s="109"/>
      <c r="E741" s="9" t="s">
        <v>42</v>
      </c>
      <c r="F741" s="12"/>
      <c r="G741" s="13">
        <v>9</v>
      </c>
      <c r="H741" s="39" t="s">
        <v>66</v>
      </c>
      <c r="I741" s="6">
        <v>22.222222222222001</v>
      </c>
      <c r="J741" s="6">
        <v>77.777777777777999</v>
      </c>
      <c r="K741" s="7" t="s">
        <v>66</v>
      </c>
      <c r="L741" s="7" t="s">
        <v>66</v>
      </c>
      <c r="M741" s="37" t="s">
        <v>66</v>
      </c>
    </row>
    <row r="742" spans="3:13" x14ac:dyDescent="0.25">
      <c r="C742" s="112"/>
      <c r="D742" s="109"/>
      <c r="E742" s="9" t="s">
        <v>43</v>
      </c>
      <c r="F742" s="12"/>
      <c r="G742" s="8">
        <v>64</v>
      </c>
      <c r="H742" s="20">
        <v>1.5625</v>
      </c>
      <c r="I742" s="2">
        <v>26.5625</v>
      </c>
      <c r="J742" s="2">
        <v>62.5</v>
      </c>
      <c r="K742" s="2">
        <v>9.375</v>
      </c>
      <c r="L742" s="15" t="s">
        <v>66</v>
      </c>
      <c r="M742" s="38" t="s">
        <v>66</v>
      </c>
    </row>
    <row r="743" spans="3:13" x14ac:dyDescent="0.25">
      <c r="C743" s="112"/>
      <c r="D743" s="109"/>
      <c r="E743" s="9" t="s">
        <v>44</v>
      </c>
      <c r="F743" s="12"/>
      <c r="G743" s="13">
        <v>19</v>
      </c>
      <c r="H743" s="39" t="s">
        <v>66</v>
      </c>
      <c r="I743" s="6">
        <v>36.842105263157997</v>
      </c>
      <c r="J743" s="6">
        <v>42.105263157895003</v>
      </c>
      <c r="K743" s="6">
        <v>21.052631578947</v>
      </c>
      <c r="L743" s="7" t="s">
        <v>66</v>
      </c>
      <c r="M743" s="37" t="s">
        <v>66</v>
      </c>
    </row>
    <row r="744" spans="3:13" ht="25.2" x14ac:dyDescent="0.25">
      <c r="C744" s="112"/>
      <c r="D744" s="109"/>
      <c r="E744" s="9" t="s">
        <v>45</v>
      </c>
      <c r="F744" s="12"/>
      <c r="G744" s="13">
        <v>30</v>
      </c>
      <c r="H744" s="30">
        <v>3.333333333333</v>
      </c>
      <c r="I744" s="6">
        <v>36.666666666666998</v>
      </c>
      <c r="J744" s="6">
        <v>53.333333333333002</v>
      </c>
      <c r="K744" s="6">
        <v>6.666666666667</v>
      </c>
      <c r="L744" s="7" t="s">
        <v>66</v>
      </c>
      <c r="M744" s="37" t="s">
        <v>66</v>
      </c>
    </row>
    <row r="745" spans="3:13" x14ac:dyDescent="0.25">
      <c r="C745" s="112"/>
      <c r="D745" s="109"/>
      <c r="E745" s="9" t="s">
        <v>38</v>
      </c>
      <c r="F745" s="12"/>
      <c r="G745" s="13">
        <v>23</v>
      </c>
      <c r="H745" s="30">
        <v>8.6956521739130004</v>
      </c>
      <c r="I745" s="6">
        <v>39.130434782609001</v>
      </c>
      <c r="J745" s="6">
        <v>47.826086956521998</v>
      </c>
      <c r="K745" s="6">
        <v>4.3478260869570002</v>
      </c>
      <c r="L745" s="7" t="s">
        <v>66</v>
      </c>
      <c r="M745" s="37" t="s">
        <v>66</v>
      </c>
    </row>
    <row r="746" spans="3:13" ht="25.2" x14ac:dyDescent="0.25">
      <c r="C746" s="112"/>
      <c r="D746" s="108" t="s">
        <v>23</v>
      </c>
      <c r="E746" s="10" t="s">
        <v>40</v>
      </c>
      <c r="F746" s="11"/>
      <c r="G746" s="14">
        <v>202</v>
      </c>
      <c r="H746" s="28">
        <v>0.49504950495</v>
      </c>
      <c r="I746" s="5">
        <v>31.683168316831999</v>
      </c>
      <c r="J746" s="5">
        <v>60.396039603959998</v>
      </c>
      <c r="K746" s="5">
        <v>5.940594059406</v>
      </c>
      <c r="L746" s="34" t="s">
        <v>66</v>
      </c>
      <c r="M746" s="29">
        <v>1.485148514851</v>
      </c>
    </row>
    <row r="747" spans="3:13" ht="25.2" x14ac:dyDescent="0.25">
      <c r="C747" s="112"/>
      <c r="D747" s="109"/>
      <c r="E747" s="9" t="s">
        <v>41</v>
      </c>
      <c r="F747" s="12"/>
      <c r="G747" s="8">
        <v>253</v>
      </c>
      <c r="H747" s="20">
        <v>0.39525691699600002</v>
      </c>
      <c r="I747" s="2">
        <v>32.411067193675997</v>
      </c>
      <c r="J747" s="2">
        <v>59.288537549407003</v>
      </c>
      <c r="K747" s="2">
        <v>6.7193675889330002</v>
      </c>
      <c r="L747" s="15" t="s">
        <v>66</v>
      </c>
      <c r="M747" s="17">
        <v>1.185770750988</v>
      </c>
    </row>
    <row r="748" spans="3:13" x14ac:dyDescent="0.25">
      <c r="C748" s="112"/>
      <c r="D748" s="109"/>
      <c r="E748" s="9" t="s">
        <v>42</v>
      </c>
      <c r="F748" s="12"/>
      <c r="G748" s="13">
        <v>11</v>
      </c>
      <c r="H748" s="39" t="s">
        <v>66</v>
      </c>
      <c r="I748" s="6">
        <v>18.181818181817999</v>
      </c>
      <c r="J748" s="6">
        <v>81.818181818181998</v>
      </c>
      <c r="K748" s="7" t="s">
        <v>66</v>
      </c>
      <c r="L748" s="7" t="s">
        <v>66</v>
      </c>
      <c r="M748" s="37" t="s">
        <v>66</v>
      </c>
    </row>
    <row r="749" spans="3:13" x14ac:dyDescent="0.25">
      <c r="C749" s="112"/>
      <c r="D749" s="109"/>
      <c r="E749" s="9" t="s">
        <v>43</v>
      </c>
      <c r="F749" s="12"/>
      <c r="G749" s="8">
        <v>98</v>
      </c>
      <c r="H749" s="20">
        <v>2.040816326531</v>
      </c>
      <c r="I749" s="2">
        <v>36.734693877551003</v>
      </c>
      <c r="J749" s="2">
        <v>56.122448979592001</v>
      </c>
      <c r="K749" s="2">
        <v>5.1020408163270003</v>
      </c>
      <c r="L749" s="15" t="s">
        <v>66</v>
      </c>
      <c r="M749" s="38" t="s">
        <v>66</v>
      </c>
    </row>
    <row r="750" spans="3:13" x14ac:dyDescent="0.25">
      <c r="C750" s="112"/>
      <c r="D750" s="109"/>
      <c r="E750" s="9" t="s">
        <v>44</v>
      </c>
      <c r="F750" s="12"/>
      <c r="G750" s="13">
        <v>31</v>
      </c>
      <c r="H750" s="39" t="s">
        <v>66</v>
      </c>
      <c r="I750" s="6">
        <v>32.258064516128997</v>
      </c>
      <c r="J750" s="6">
        <v>61.290322580644997</v>
      </c>
      <c r="K750" s="6">
        <v>6.4516129032259997</v>
      </c>
      <c r="L750" s="7" t="s">
        <v>66</v>
      </c>
      <c r="M750" s="37" t="s">
        <v>66</v>
      </c>
    </row>
    <row r="751" spans="3:13" ht="25.2" x14ac:dyDescent="0.25">
      <c r="C751" s="112"/>
      <c r="D751" s="109"/>
      <c r="E751" s="9" t="s">
        <v>45</v>
      </c>
      <c r="F751" s="12"/>
      <c r="G751" s="13">
        <v>23</v>
      </c>
      <c r="H751" s="39" t="s">
        <v>66</v>
      </c>
      <c r="I751" s="6">
        <v>34.782608695652002</v>
      </c>
      <c r="J751" s="6">
        <v>60.869565217390999</v>
      </c>
      <c r="K751" s="6">
        <v>4.3478260869570002</v>
      </c>
      <c r="L751" s="7" t="s">
        <v>66</v>
      </c>
      <c r="M751" s="37" t="s">
        <v>66</v>
      </c>
    </row>
    <row r="752" spans="3:13" x14ac:dyDescent="0.25">
      <c r="C752" s="112"/>
      <c r="D752" s="109"/>
      <c r="E752" s="9" t="s">
        <v>38</v>
      </c>
      <c r="F752" s="12"/>
      <c r="G752" s="13">
        <v>14</v>
      </c>
      <c r="H752" s="30">
        <v>7.1428571428570002</v>
      </c>
      <c r="I752" s="6">
        <v>28.571428571428999</v>
      </c>
      <c r="J752" s="6">
        <v>64.285714285713993</v>
      </c>
      <c r="K752" s="7" t="s">
        <v>66</v>
      </c>
      <c r="L752" s="7" t="s">
        <v>66</v>
      </c>
      <c r="M752" s="37" t="s">
        <v>66</v>
      </c>
    </row>
    <row r="753" spans="3:13" x14ac:dyDescent="0.25">
      <c r="C753" s="108" t="s">
        <v>46</v>
      </c>
      <c r="D753" s="106" t="s">
        <v>21</v>
      </c>
      <c r="E753" s="10" t="s">
        <v>47</v>
      </c>
      <c r="F753" s="11"/>
      <c r="G753" s="14">
        <v>815</v>
      </c>
      <c r="H753" s="28">
        <v>0.73619631901799998</v>
      </c>
      <c r="I753" s="5">
        <v>31.042944785275999</v>
      </c>
      <c r="J753" s="5">
        <v>58.895705521472003</v>
      </c>
      <c r="K753" s="5">
        <v>8.7116564417180005</v>
      </c>
      <c r="L753" s="34" t="s">
        <v>66</v>
      </c>
      <c r="M753" s="29">
        <v>0.61349693251500004</v>
      </c>
    </row>
    <row r="754" spans="3:13" ht="25.2" x14ac:dyDescent="0.25">
      <c r="C754" s="112"/>
      <c r="D754" s="107"/>
      <c r="E754" s="9" t="s">
        <v>48</v>
      </c>
      <c r="F754" s="12"/>
      <c r="G754" s="8">
        <v>86</v>
      </c>
      <c r="H754" s="43" t="s">
        <v>66</v>
      </c>
      <c r="I754" s="2">
        <v>29.069767441860002</v>
      </c>
      <c r="J754" s="2">
        <v>63.953488372092998</v>
      </c>
      <c r="K754" s="2">
        <v>5.8139534883720003</v>
      </c>
      <c r="L754" s="15" t="s">
        <v>66</v>
      </c>
      <c r="M754" s="17">
        <v>1.1627906976739999</v>
      </c>
    </row>
    <row r="755" spans="3:13" x14ac:dyDescent="0.25">
      <c r="C755" s="112"/>
      <c r="D755" s="107"/>
      <c r="E755" s="9" t="s">
        <v>49</v>
      </c>
      <c r="F755" s="12"/>
      <c r="G755" s="13">
        <v>46</v>
      </c>
      <c r="H755" s="39" t="s">
        <v>66</v>
      </c>
      <c r="I755" s="6">
        <v>43.478260869564998</v>
      </c>
      <c r="J755" s="6">
        <v>50</v>
      </c>
      <c r="K755" s="6">
        <v>6.5217391304349999</v>
      </c>
      <c r="L755" s="7" t="s">
        <v>66</v>
      </c>
      <c r="M755" s="37" t="s">
        <v>66</v>
      </c>
    </row>
    <row r="756" spans="3:13" ht="25.2" x14ac:dyDescent="0.25">
      <c r="C756" s="112"/>
      <c r="D756" s="107"/>
      <c r="E756" s="9" t="s">
        <v>50</v>
      </c>
      <c r="F756" s="12"/>
      <c r="G756" s="8">
        <v>95</v>
      </c>
      <c r="H756" s="20">
        <v>1.052631578947</v>
      </c>
      <c r="I756" s="2">
        <v>35.789473684211004</v>
      </c>
      <c r="J756" s="2">
        <v>52.631578947367998</v>
      </c>
      <c r="K756" s="2">
        <v>10.526315789473999</v>
      </c>
      <c r="L756" s="15" t="s">
        <v>66</v>
      </c>
      <c r="M756" s="38" t="s">
        <v>66</v>
      </c>
    </row>
    <row r="757" spans="3:13" ht="25.2" x14ac:dyDescent="0.25">
      <c r="C757" s="112"/>
      <c r="D757" s="107"/>
      <c r="E757" s="9" t="s">
        <v>51</v>
      </c>
      <c r="F757" s="12"/>
      <c r="G757" s="13">
        <v>30</v>
      </c>
      <c r="H757" s="30">
        <v>6.666666666667</v>
      </c>
      <c r="I757" s="6">
        <v>50</v>
      </c>
      <c r="J757" s="6">
        <v>36.666666666666998</v>
      </c>
      <c r="K757" s="6">
        <v>3.333333333333</v>
      </c>
      <c r="L757" s="7" t="s">
        <v>66</v>
      </c>
      <c r="M757" s="33">
        <v>3.333333333333</v>
      </c>
    </row>
    <row r="758" spans="3:13" x14ac:dyDescent="0.25">
      <c r="C758" s="112"/>
      <c r="D758" s="107"/>
      <c r="E758" s="9" t="s">
        <v>52</v>
      </c>
      <c r="F758" s="12"/>
      <c r="G758" s="13">
        <v>8</v>
      </c>
      <c r="H758" s="39" t="s">
        <v>66</v>
      </c>
      <c r="I758" s="6">
        <v>62.5</v>
      </c>
      <c r="J758" s="6">
        <v>37.5</v>
      </c>
      <c r="K758" s="7" t="s">
        <v>66</v>
      </c>
      <c r="L758" s="7" t="s">
        <v>66</v>
      </c>
      <c r="M758" s="37" t="s">
        <v>66</v>
      </c>
    </row>
    <row r="759" spans="3:13" x14ac:dyDescent="0.25">
      <c r="C759" s="112"/>
      <c r="D759" s="107"/>
      <c r="E759" s="9" t="s">
        <v>53</v>
      </c>
      <c r="F759" s="12"/>
      <c r="G759" s="13">
        <v>23</v>
      </c>
      <c r="H759" s="30">
        <v>4.3478260869570002</v>
      </c>
      <c r="I759" s="6">
        <v>47.826086956521998</v>
      </c>
      <c r="J759" s="6">
        <v>34.782608695652002</v>
      </c>
      <c r="K759" s="6">
        <v>13.04347826087</v>
      </c>
      <c r="L759" s="7" t="s">
        <v>66</v>
      </c>
      <c r="M759" s="37" t="s">
        <v>66</v>
      </c>
    </row>
    <row r="760" spans="3:13" x14ac:dyDescent="0.25">
      <c r="C760" s="112"/>
      <c r="D760" s="107"/>
      <c r="E760" s="9" t="s">
        <v>38</v>
      </c>
      <c r="F760" s="12"/>
      <c r="G760" s="13">
        <v>1</v>
      </c>
      <c r="H760" s="39" t="s">
        <v>66</v>
      </c>
      <c r="I760" s="7" t="s">
        <v>66</v>
      </c>
      <c r="J760" s="7" t="s">
        <v>66</v>
      </c>
      <c r="K760" s="6">
        <v>100</v>
      </c>
      <c r="L760" s="7" t="s">
        <v>66</v>
      </c>
      <c r="M760" s="37" t="s">
        <v>66</v>
      </c>
    </row>
    <row r="761" spans="3:13" x14ac:dyDescent="0.25">
      <c r="C761" s="112"/>
      <c r="D761" s="107"/>
      <c r="E761" s="9" t="s">
        <v>54</v>
      </c>
      <c r="F761" s="12"/>
      <c r="G761" s="8">
        <v>901</v>
      </c>
      <c r="H761" s="20">
        <v>0.66592674805800001</v>
      </c>
      <c r="I761" s="2">
        <v>30.854605993341</v>
      </c>
      <c r="J761" s="2">
        <v>59.378468368478998</v>
      </c>
      <c r="K761" s="2">
        <v>8.4350721420639996</v>
      </c>
      <c r="L761" s="15" t="s">
        <v>66</v>
      </c>
      <c r="M761" s="17">
        <v>0.66592674805800001</v>
      </c>
    </row>
    <row r="762" spans="3:13" x14ac:dyDescent="0.25">
      <c r="C762" s="112"/>
      <c r="D762" s="107"/>
      <c r="E762" s="9" t="s">
        <v>55</v>
      </c>
      <c r="F762" s="12"/>
      <c r="G762" s="8">
        <v>171</v>
      </c>
      <c r="H762" s="20">
        <v>1.7543859649119999</v>
      </c>
      <c r="I762" s="2">
        <v>40.350877192981997</v>
      </c>
      <c r="J762" s="2">
        <v>49.122807017543998</v>
      </c>
      <c r="K762" s="2">
        <v>8.1871345029239997</v>
      </c>
      <c r="L762" s="15" t="s">
        <v>66</v>
      </c>
      <c r="M762" s="17">
        <v>0.58479532163699999</v>
      </c>
    </row>
    <row r="763" spans="3:13" x14ac:dyDescent="0.25">
      <c r="C763" s="108" t="s">
        <v>56</v>
      </c>
      <c r="D763" s="106" t="s">
        <v>21</v>
      </c>
      <c r="E763" s="10" t="s">
        <v>57</v>
      </c>
      <c r="F763" s="11"/>
      <c r="G763" s="14">
        <v>465</v>
      </c>
      <c r="H763" s="28">
        <v>1.505376344086</v>
      </c>
      <c r="I763" s="5">
        <v>30.967741935484</v>
      </c>
      <c r="J763" s="5">
        <v>57.204301075269001</v>
      </c>
      <c r="K763" s="5">
        <v>9.6774193548389995</v>
      </c>
      <c r="L763" s="34" t="s">
        <v>66</v>
      </c>
      <c r="M763" s="29">
        <v>0.64516129032299996</v>
      </c>
    </row>
    <row r="764" spans="3:13" x14ac:dyDescent="0.25">
      <c r="C764" s="112"/>
      <c r="D764" s="107"/>
      <c r="E764" s="9" t="s">
        <v>58</v>
      </c>
      <c r="F764" s="12"/>
      <c r="G764" s="8">
        <v>396</v>
      </c>
      <c r="H764" s="20">
        <v>0.50505050505100002</v>
      </c>
      <c r="I764" s="2">
        <v>33.585858585859</v>
      </c>
      <c r="J764" s="2">
        <v>56.313131313131002</v>
      </c>
      <c r="K764" s="2">
        <v>9.0909090909089993</v>
      </c>
      <c r="L764" s="15" t="s">
        <v>66</v>
      </c>
      <c r="M764" s="17">
        <v>0.50505050505100002</v>
      </c>
    </row>
    <row r="765" spans="3:13" x14ac:dyDescent="0.25">
      <c r="C765" s="112"/>
      <c r="D765" s="107"/>
      <c r="E765" s="9" t="s">
        <v>59</v>
      </c>
      <c r="F765" s="12"/>
      <c r="G765" s="8">
        <v>90</v>
      </c>
      <c r="H765" s="43" t="s">
        <v>66</v>
      </c>
      <c r="I765" s="2">
        <v>26.666666666666998</v>
      </c>
      <c r="J765" s="2">
        <v>64.444444444444002</v>
      </c>
      <c r="K765" s="2">
        <v>7.7777777777779997</v>
      </c>
      <c r="L765" s="15" t="s">
        <v>66</v>
      </c>
      <c r="M765" s="17">
        <v>1.1111111111109999</v>
      </c>
    </row>
    <row r="766" spans="3:13" x14ac:dyDescent="0.25">
      <c r="C766" s="112"/>
      <c r="D766" s="107"/>
      <c r="E766" s="9" t="s">
        <v>60</v>
      </c>
      <c r="F766" s="12"/>
      <c r="G766" s="8">
        <v>153</v>
      </c>
      <c r="H766" s="20">
        <v>0.65359477124200005</v>
      </c>
      <c r="I766" s="2">
        <v>40.522875816993</v>
      </c>
      <c r="J766" s="2">
        <v>54.248366013072001</v>
      </c>
      <c r="K766" s="2">
        <v>3.9215686274510002</v>
      </c>
      <c r="L766" s="15" t="s">
        <v>66</v>
      </c>
      <c r="M766" s="17">
        <v>0.65359477124200005</v>
      </c>
    </row>
    <row r="767" spans="3:13" x14ac:dyDescent="0.25">
      <c r="C767" s="108" t="s">
        <v>61</v>
      </c>
      <c r="D767" s="106" t="s">
        <v>21</v>
      </c>
      <c r="E767" s="10" t="s">
        <v>62</v>
      </c>
      <c r="F767" s="11"/>
      <c r="G767" s="14">
        <v>205</v>
      </c>
      <c r="H767" s="28">
        <v>1.4634146341459999</v>
      </c>
      <c r="I767" s="5">
        <v>35.121951219511999</v>
      </c>
      <c r="J767" s="5">
        <v>51.219512195122</v>
      </c>
      <c r="K767" s="5">
        <v>12.195121951220001</v>
      </c>
      <c r="L767" s="34" t="s">
        <v>66</v>
      </c>
      <c r="M767" s="62" t="s">
        <v>66</v>
      </c>
    </row>
    <row r="768" spans="3:13" x14ac:dyDescent="0.25">
      <c r="C768" s="109"/>
      <c r="D768" s="107"/>
      <c r="E768" s="9" t="s">
        <v>63</v>
      </c>
      <c r="F768" s="12"/>
      <c r="G768" s="8">
        <v>256</v>
      </c>
      <c r="H768" s="20">
        <v>0.78125</v>
      </c>
      <c r="I768" s="2">
        <v>35.546875</v>
      </c>
      <c r="J768" s="2">
        <v>57.03125</v>
      </c>
      <c r="K768" s="2">
        <v>6.640625</v>
      </c>
      <c r="L768" s="15" t="s">
        <v>66</v>
      </c>
      <c r="M768" s="38" t="s">
        <v>66</v>
      </c>
    </row>
    <row r="769" spans="2:17" x14ac:dyDescent="0.25">
      <c r="C769" s="109"/>
      <c r="D769" s="107"/>
      <c r="E769" s="9" t="s">
        <v>64</v>
      </c>
      <c r="F769" s="12"/>
      <c r="G769" s="8">
        <v>404</v>
      </c>
      <c r="H769" s="20">
        <v>1.237623762376</v>
      </c>
      <c r="I769" s="2">
        <v>33.910891089109001</v>
      </c>
      <c r="J769" s="2">
        <v>55.940594059406003</v>
      </c>
      <c r="K769" s="2">
        <v>7.9207920792079998</v>
      </c>
      <c r="L769" s="15" t="s">
        <v>66</v>
      </c>
      <c r="M769" s="17">
        <v>0.99009900990099997</v>
      </c>
    </row>
    <row r="770" spans="2:17" x14ac:dyDescent="0.25">
      <c r="C770" s="113"/>
      <c r="D770" s="110"/>
      <c r="E770" s="56" t="s">
        <v>65</v>
      </c>
      <c r="F770" s="48"/>
      <c r="G770" s="61">
        <v>239</v>
      </c>
      <c r="H770" s="82" t="s">
        <v>66</v>
      </c>
      <c r="I770" s="36">
        <v>26.359832635983</v>
      </c>
      <c r="J770" s="36">
        <v>64.016736401673995</v>
      </c>
      <c r="K770" s="36">
        <v>8.3682008368199998</v>
      </c>
      <c r="L770" s="72" t="s">
        <v>66</v>
      </c>
      <c r="M770" s="68">
        <v>1.2552301255230001</v>
      </c>
    </row>
    <row r="772" spans="2:17" x14ac:dyDescent="0.25">
      <c r="B772" s="54" t="str">
        <f xml:space="preserve"> HYPERLINK("#'目次'!B16", "[10]")</f>
        <v>[10]</v>
      </c>
      <c r="C772" s="42" t="s">
        <v>165</v>
      </c>
    </row>
    <row r="775" spans="2:17" x14ac:dyDescent="0.25">
      <c r="C775" s="42" t="s">
        <v>14</v>
      </c>
    </row>
    <row r="776" spans="2:17" ht="63" x14ac:dyDescent="0.25">
      <c r="C776" s="102"/>
      <c r="D776" s="103"/>
      <c r="E776" s="103"/>
      <c r="F776" s="103"/>
      <c r="G776" s="53" t="s">
        <v>15</v>
      </c>
      <c r="H776" s="50" t="s">
        <v>47</v>
      </c>
      <c r="I776" s="21" t="s">
        <v>48</v>
      </c>
      <c r="J776" s="21" t="s">
        <v>49</v>
      </c>
      <c r="K776" s="21" t="s">
        <v>50</v>
      </c>
      <c r="L776" s="21" t="s">
        <v>51</v>
      </c>
      <c r="M776" s="21" t="s">
        <v>52</v>
      </c>
      <c r="N776" s="21" t="s">
        <v>53</v>
      </c>
      <c r="O776" s="21" t="s">
        <v>38</v>
      </c>
      <c r="P776" s="21" t="s">
        <v>54</v>
      </c>
      <c r="Q776" s="57" t="s">
        <v>55</v>
      </c>
    </row>
    <row r="777" spans="2:17" x14ac:dyDescent="0.25">
      <c r="C777" s="104"/>
      <c r="D777" s="105"/>
      <c r="E777" s="105"/>
      <c r="F777" s="105"/>
      <c r="G777" s="47"/>
      <c r="H777" s="60"/>
      <c r="I777" s="22"/>
      <c r="J777" s="22"/>
      <c r="K777" s="22"/>
      <c r="L777" s="22"/>
      <c r="M777" s="22"/>
      <c r="N777" s="22"/>
      <c r="O777" s="22"/>
      <c r="P777" s="22"/>
      <c r="Q777" s="55"/>
    </row>
    <row r="778" spans="2:17" x14ac:dyDescent="0.25">
      <c r="C778" s="52"/>
      <c r="D778" s="49"/>
      <c r="E778" s="46" t="s">
        <v>15</v>
      </c>
      <c r="F778" s="51"/>
      <c r="G778" s="59">
        <v>1104</v>
      </c>
      <c r="H778" s="32">
        <v>73.822463768115995</v>
      </c>
      <c r="I778" s="32">
        <v>7.7898550724640003</v>
      </c>
      <c r="J778" s="32">
        <v>4.166666666667</v>
      </c>
      <c r="K778" s="32">
        <v>8.6050724637679998</v>
      </c>
      <c r="L778" s="32">
        <v>2.7173913043479998</v>
      </c>
      <c r="M778" s="32">
        <v>0.72463768115899996</v>
      </c>
      <c r="N778" s="32">
        <v>2.083333333333</v>
      </c>
      <c r="O778" s="32">
        <v>9.0579710145000006E-2</v>
      </c>
      <c r="P778" s="32">
        <v>81.612318840580002</v>
      </c>
      <c r="Q778" s="64">
        <v>15.489130434783</v>
      </c>
    </row>
    <row r="779" spans="2:17" x14ac:dyDescent="0.25">
      <c r="C779" s="111" t="s">
        <v>20</v>
      </c>
      <c r="D779" s="106" t="s">
        <v>21</v>
      </c>
      <c r="E779" s="10" t="s">
        <v>22</v>
      </c>
      <c r="F779" s="11"/>
      <c r="G779" s="14">
        <v>543</v>
      </c>
      <c r="H779" s="28">
        <v>77.348066298342999</v>
      </c>
      <c r="I779" s="5">
        <v>5.7090239410679997</v>
      </c>
      <c r="J779" s="5">
        <v>3.6832412523019999</v>
      </c>
      <c r="K779" s="5">
        <v>8.6556169429099992</v>
      </c>
      <c r="L779" s="5">
        <v>1.841620626151</v>
      </c>
      <c r="M779" s="5">
        <v>0.55248618784500003</v>
      </c>
      <c r="N779" s="5">
        <v>2.2099447513810002</v>
      </c>
      <c r="O779" s="34" t="s">
        <v>66</v>
      </c>
      <c r="P779" s="5">
        <v>83.057090239410996</v>
      </c>
      <c r="Q779" s="29">
        <v>14.180478821363</v>
      </c>
    </row>
    <row r="780" spans="2:17" x14ac:dyDescent="0.25">
      <c r="C780" s="112"/>
      <c r="D780" s="107"/>
      <c r="E780" s="9" t="s">
        <v>23</v>
      </c>
      <c r="F780" s="12"/>
      <c r="G780" s="8">
        <v>561</v>
      </c>
      <c r="H780" s="20">
        <v>70.409982174687997</v>
      </c>
      <c r="I780" s="2">
        <v>9.8039215686270005</v>
      </c>
      <c r="J780" s="2">
        <v>4.6345811051689996</v>
      </c>
      <c r="K780" s="2">
        <v>8.5561497326199998</v>
      </c>
      <c r="L780" s="2">
        <v>3.5650623885920001</v>
      </c>
      <c r="M780" s="2">
        <v>0.89126559714800002</v>
      </c>
      <c r="N780" s="2">
        <v>1.9607843137250001</v>
      </c>
      <c r="O780" s="2">
        <v>0.17825311943</v>
      </c>
      <c r="P780" s="2">
        <v>80.213903743315996</v>
      </c>
      <c r="Q780" s="17">
        <v>16.755793226381002</v>
      </c>
    </row>
    <row r="781" spans="2:17" x14ac:dyDescent="0.25">
      <c r="C781" s="108" t="s">
        <v>24</v>
      </c>
      <c r="D781" s="108" t="s">
        <v>25</v>
      </c>
      <c r="E781" s="10" t="s">
        <v>26</v>
      </c>
      <c r="F781" s="11"/>
      <c r="G781" s="14">
        <v>261</v>
      </c>
      <c r="H781" s="28">
        <v>69.731800766283996</v>
      </c>
      <c r="I781" s="5">
        <v>5.3639846743300001</v>
      </c>
      <c r="J781" s="5">
        <v>8.0459770114939992</v>
      </c>
      <c r="K781" s="5">
        <v>9.5785440613030008</v>
      </c>
      <c r="L781" s="5">
        <v>4.9808429118769997</v>
      </c>
      <c r="M781" s="5">
        <v>0.38314176245199999</v>
      </c>
      <c r="N781" s="5">
        <v>1.915708812261</v>
      </c>
      <c r="O781" s="34" t="s">
        <v>66</v>
      </c>
      <c r="P781" s="5">
        <v>75.095785440613</v>
      </c>
      <c r="Q781" s="29">
        <v>22.605363984674</v>
      </c>
    </row>
    <row r="782" spans="2:17" x14ac:dyDescent="0.25">
      <c r="C782" s="112"/>
      <c r="D782" s="109"/>
      <c r="E782" s="9" t="s">
        <v>27</v>
      </c>
      <c r="F782" s="12"/>
      <c r="G782" s="8">
        <v>267</v>
      </c>
      <c r="H782" s="20">
        <v>80.524344569288004</v>
      </c>
      <c r="I782" s="2">
        <v>5.9925093632959996</v>
      </c>
      <c r="J782" s="2">
        <v>2.6217228464420002</v>
      </c>
      <c r="K782" s="2">
        <v>6.7415730337079998</v>
      </c>
      <c r="L782" s="2">
        <v>1.4981273408239999</v>
      </c>
      <c r="M782" s="15" t="s">
        <v>66</v>
      </c>
      <c r="N782" s="2">
        <v>2.2471910112360001</v>
      </c>
      <c r="O782" s="2">
        <v>0.37453183520599997</v>
      </c>
      <c r="P782" s="2">
        <v>86.516853932583999</v>
      </c>
      <c r="Q782" s="17">
        <v>10.861423220974</v>
      </c>
    </row>
    <row r="783" spans="2:17" x14ac:dyDescent="0.25">
      <c r="C783" s="112"/>
      <c r="D783" s="109"/>
      <c r="E783" s="9" t="s">
        <v>28</v>
      </c>
      <c r="F783" s="12"/>
      <c r="G783" s="8">
        <v>261</v>
      </c>
      <c r="H783" s="20">
        <v>69.348659003831003</v>
      </c>
      <c r="I783" s="2">
        <v>8.4291187739459996</v>
      </c>
      <c r="J783" s="2">
        <v>4.5977011494250002</v>
      </c>
      <c r="K783" s="2">
        <v>10.727969348659</v>
      </c>
      <c r="L783" s="2">
        <v>4.2145593869729998</v>
      </c>
      <c r="M783" s="2">
        <v>1.149425287356</v>
      </c>
      <c r="N783" s="2">
        <v>1.532567049808</v>
      </c>
      <c r="O783" s="15" t="s">
        <v>66</v>
      </c>
      <c r="P783" s="2">
        <v>77.777777777777999</v>
      </c>
      <c r="Q783" s="17">
        <v>19.540229885056998</v>
      </c>
    </row>
    <row r="784" spans="2:17" x14ac:dyDescent="0.25">
      <c r="C784" s="112"/>
      <c r="D784" s="109"/>
      <c r="E784" s="9" t="s">
        <v>29</v>
      </c>
      <c r="F784" s="12"/>
      <c r="G784" s="8">
        <v>195</v>
      </c>
      <c r="H784" s="20">
        <v>77.435897435897004</v>
      </c>
      <c r="I784" s="2">
        <v>11.282051282051</v>
      </c>
      <c r="J784" s="2">
        <v>1.025641025641</v>
      </c>
      <c r="K784" s="2">
        <v>6.1538461538459996</v>
      </c>
      <c r="L784" s="2">
        <v>1.025641025641</v>
      </c>
      <c r="M784" s="2">
        <v>1.025641025641</v>
      </c>
      <c r="N784" s="2">
        <v>2.051282051282</v>
      </c>
      <c r="O784" s="15" t="s">
        <v>66</v>
      </c>
      <c r="P784" s="2">
        <v>88.717948717949</v>
      </c>
      <c r="Q784" s="17">
        <v>8.2051282051280001</v>
      </c>
    </row>
    <row r="785" spans="3:17" x14ac:dyDescent="0.25">
      <c r="C785" s="112"/>
      <c r="D785" s="109"/>
      <c r="E785" s="9" t="s">
        <v>30</v>
      </c>
      <c r="F785" s="12"/>
      <c r="G785" s="8">
        <v>120</v>
      </c>
      <c r="H785" s="20">
        <v>71.666666666666998</v>
      </c>
      <c r="I785" s="2">
        <v>10</v>
      </c>
      <c r="J785" s="2">
        <v>3.333333333333</v>
      </c>
      <c r="K785" s="2">
        <v>10</v>
      </c>
      <c r="L785" s="15" t="s">
        <v>66</v>
      </c>
      <c r="M785" s="2">
        <v>1.666666666667</v>
      </c>
      <c r="N785" s="2">
        <v>3.333333333333</v>
      </c>
      <c r="O785" s="15" t="s">
        <v>66</v>
      </c>
      <c r="P785" s="2">
        <v>81.666666666666998</v>
      </c>
      <c r="Q785" s="17">
        <v>13.333333333333</v>
      </c>
    </row>
    <row r="786" spans="3:17" x14ac:dyDescent="0.25">
      <c r="C786" s="112"/>
      <c r="D786" s="109"/>
      <c r="E786" s="9" t="s">
        <v>31</v>
      </c>
      <c r="F786" s="12"/>
      <c r="G786" s="8">
        <v>843</v>
      </c>
      <c r="H786" s="20">
        <v>75.088967971529996</v>
      </c>
      <c r="I786" s="2">
        <v>8.5409252669040008</v>
      </c>
      <c r="J786" s="2">
        <v>2.9655990510080001</v>
      </c>
      <c r="K786" s="2">
        <v>8.3036773428230006</v>
      </c>
      <c r="L786" s="2">
        <v>2.0166073546860002</v>
      </c>
      <c r="M786" s="2">
        <v>0.83036773428199995</v>
      </c>
      <c r="N786" s="2">
        <v>2.1352313167260002</v>
      </c>
      <c r="O786" s="2">
        <v>0.11862396204</v>
      </c>
      <c r="P786" s="2">
        <v>83.629893238433993</v>
      </c>
      <c r="Q786" s="17">
        <v>13.285883748517</v>
      </c>
    </row>
    <row r="787" spans="3:17" x14ac:dyDescent="0.25">
      <c r="C787" s="112"/>
      <c r="D787" s="109"/>
      <c r="E787" s="9" t="s">
        <v>32</v>
      </c>
      <c r="F787" s="12"/>
      <c r="G787" s="8">
        <v>315</v>
      </c>
      <c r="H787" s="20">
        <v>75.238095238094999</v>
      </c>
      <c r="I787" s="2">
        <v>10.793650793651</v>
      </c>
      <c r="J787" s="2">
        <v>1.9047619047619999</v>
      </c>
      <c r="K787" s="2">
        <v>7.6190476190479997</v>
      </c>
      <c r="L787" s="2">
        <v>0.63492063492100004</v>
      </c>
      <c r="M787" s="2">
        <v>1.269841269841</v>
      </c>
      <c r="N787" s="2">
        <v>2.5396825396830001</v>
      </c>
      <c r="O787" s="15" t="s">
        <v>66</v>
      </c>
      <c r="P787" s="2">
        <v>86.031746031745996</v>
      </c>
      <c r="Q787" s="17">
        <v>10.15873015873</v>
      </c>
    </row>
    <row r="788" spans="3:17" x14ac:dyDescent="0.25">
      <c r="C788" s="112"/>
      <c r="D788" s="108" t="s">
        <v>22</v>
      </c>
      <c r="E788" s="10" t="s">
        <v>26</v>
      </c>
      <c r="F788" s="11"/>
      <c r="G788" s="14">
        <v>120</v>
      </c>
      <c r="H788" s="28">
        <v>75.833333333333002</v>
      </c>
      <c r="I788" s="5">
        <v>5.833333333333</v>
      </c>
      <c r="J788" s="5">
        <v>5.833333333333</v>
      </c>
      <c r="K788" s="5">
        <v>8.333333333333</v>
      </c>
      <c r="L788" s="5">
        <v>2.5</v>
      </c>
      <c r="M788" s="5">
        <v>0.83333333333299997</v>
      </c>
      <c r="N788" s="5">
        <v>0.83333333333299997</v>
      </c>
      <c r="O788" s="34" t="s">
        <v>66</v>
      </c>
      <c r="P788" s="5">
        <v>81.666666666666998</v>
      </c>
      <c r="Q788" s="29">
        <v>16.666666666666998</v>
      </c>
    </row>
    <row r="789" spans="3:17" x14ac:dyDescent="0.25">
      <c r="C789" s="112"/>
      <c r="D789" s="109"/>
      <c r="E789" s="9" t="s">
        <v>27</v>
      </c>
      <c r="F789" s="12"/>
      <c r="G789" s="8">
        <v>159</v>
      </c>
      <c r="H789" s="20">
        <v>78.616352201257996</v>
      </c>
      <c r="I789" s="2">
        <v>5.0314465408810003</v>
      </c>
      <c r="J789" s="2">
        <v>3.1446540880499998</v>
      </c>
      <c r="K789" s="2">
        <v>8.1761006289309996</v>
      </c>
      <c r="L789" s="2">
        <v>1.88679245283</v>
      </c>
      <c r="M789" s="15" t="s">
        <v>66</v>
      </c>
      <c r="N789" s="2">
        <v>3.1446540880499998</v>
      </c>
      <c r="O789" s="15" t="s">
        <v>66</v>
      </c>
      <c r="P789" s="2">
        <v>83.647798742137994</v>
      </c>
      <c r="Q789" s="17">
        <v>13.207547169811001</v>
      </c>
    </row>
    <row r="790" spans="3:17" x14ac:dyDescent="0.25">
      <c r="C790" s="112"/>
      <c r="D790" s="109"/>
      <c r="E790" s="9" t="s">
        <v>28</v>
      </c>
      <c r="F790" s="12"/>
      <c r="G790" s="8">
        <v>113</v>
      </c>
      <c r="H790" s="20">
        <v>73.451327433627995</v>
      </c>
      <c r="I790" s="2">
        <v>6.194690265487</v>
      </c>
      <c r="J790" s="2">
        <v>5.3097345132739999</v>
      </c>
      <c r="K790" s="2">
        <v>11.504424778761001</v>
      </c>
      <c r="L790" s="2">
        <v>2.654867256637</v>
      </c>
      <c r="M790" s="15" t="s">
        <v>66</v>
      </c>
      <c r="N790" s="2">
        <v>0.88495575221199996</v>
      </c>
      <c r="O790" s="15" t="s">
        <v>66</v>
      </c>
      <c r="P790" s="2">
        <v>79.646017699115006</v>
      </c>
      <c r="Q790" s="17">
        <v>19.469026548673</v>
      </c>
    </row>
    <row r="791" spans="3:17" x14ac:dyDescent="0.25">
      <c r="C791" s="112"/>
      <c r="D791" s="109"/>
      <c r="E791" s="9" t="s">
        <v>29</v>
      </c>
      <c r="F791" s="12"/>
      <c r="G791" s="8">
        <v>94</v>
      </c>
      <c r="H791" s="20">
        <v>81.914893617020994</v>
      </c>
      <c r="I791" s="2">
        <v>6.3829787234040003</v>
      </c>
      <c r="J791" s="2">
        <v>1.0638297872339999</v>
      </c>
      <c r="K791" s="2">
        <v>7.4468085106380002</v>
      </c>
      <c r="L791" s="2">
        <v>1.0638297872339999</v>
      </c>
      <c r="M791" s="2">
        <v>1.0638297872339999</v>
      </c>
      <c r="N791" s="2">
        <v>1.0638297872339999</v>
      </c>
      <c r="O791" s="15" t="s">
        <v>66</v>
      </c>
      <c r="P791" s="2">
        <v>88.297872340425997</v>
      </c>
      <c r="Q791" s="17">
        <v>9.574468085106</v>
      </c>
    </row>
    <row r="792" spans="3:17" x14ac:dyDescent="0.25">
      <c r="C792" s="112"/>
      <c r="D792" s="109"/>
      <c r="E792" s="9" t="s">
        <v>30</v>
      </c>
      <c r="F792" s="12"/>
      <c r="G792" s="8">
        <v>57</v>
      </c>
      <c r="H792" s="20">
        <v>77.192982456140001</v>
      </c>
      <c r="I792" s="2">
        <v>5.2631578947369997</v>
      </c>
      <c r="J792" s="2">
        <v>1.7543859649119999</v>
      </c>
      <c r="K792" s="2">
        <v>7.0175438596489998</v>
      </c>
      <c r="L792" s="15" t="s">
        <v>66</v>
      </c>
      <c r="M792" s="2">
        <v>1.7543859649119999</v>
      </c>
      <c r="N792" s="2">
        <v>7.0175438596489998</v>
      </c>
      <c r="O792" s="15" t="s">
        <v>66</v>
      </c>
      <c r="P792" s="2">
        <v>82.456140350877007</v>
      </c>
      <c r="Q792" s="17">
        <v>8.7719298245609991</v>
      </c>
    </row>
    <row r="793" spans="3:17" x14ac:dyDescent="0.25">
      <c r="C793" s="112"/>
      <c r="D793" s="109"/>
      <c r="E793" s="9" t="s">
        <v>31</v>
      </c>
      <c r="F793" s="12"/>
      <c r="G793" s="8">
        <v>423</v>
      </c>
      <c r="H793" s="20">
        <v>77.777777777777999</v>
      </c>
      <c r="I793" s="2">
        <v>5.6737588652479998</v>
      </c>
      <c r="J793" s="2">
        <v>3.0732860520090002</v>
      </c>
      <c r="K793" s="2">
        <v>8.747044917258</v>
      </c>
      <c r="L793" s="2">
        <v>1.654846335697</v>
      </c>
      <c r="M793" s="2">
        <v>0.47281323877100001</v>
      </c>
      <c r="N793" s="2">
        <v>2.600472813239</v>
      </c>
      <c r="O793" s="15" t="s">
        <v>66</v>
      </c>
      <c r="P793" s="2">
        <v>83.451536643026003</v>
      </c>
      <c r="Q793" s="17">
        <v>13.475177304964999</v>
      </c>
    </row>
    <row r="794" spans="3:17" x14ac:dyDescent="0.25">
      <c r="C794" s="112"/>
      <c r="D794" s="109"/>
      <c r="E794" s="9" t="s">
        <v>32</v>
      </c>
      <c r="F794" s="12"/>
      <c r="G794" s="8">
        <v>151</v>
      </c>
      <c r="H794" s="20">
        <v>80.132450331125995</v>
      </c>
      <c r="I794" s="2">
        <v>5.9602649006619997</v>
      </c>
      <c r="J794" s="2">
        <v>1.324503311258</v>
      </c>
      <c r="K794" s="2">
        <v>7.2847682119210004</v>
      </c>
      <c r="L794" s="2">
        <v>0.66225165562900001</v>
      </c>
      <c r="M794" s="2">
        <v>1.324503311258</v>
      </c>
      <c r="N794" s="2">
        <v>3.311258278146</v>
      </c>
      <c r="O794" s="15" t="s">
        <v>66</v>
      </c>
      <c r="P794" s="2">
        <v>86.092715231788006</v>
      </c>
      <c r="Q794" s="17">
        <v>9.2715231788079997</v>
      </c>
    </row>
    <row r="795" spans="3:17" x14ac:dyDescent="0.25">
      <c r="C795" s="112"/>
      <c r="D795" s="108" t="s">
        <v>23</v>
      </c>
      <c r="E795" s="10" t="s">
        <v>26</v>
      </c>
      <c r="F795" s="11"/>
      <c r="G795" s="14">
        <v>141</v>
      </c>
      <c r="H795" s="28">
        <v>64.539007092199</v>
      </c>
      <c r="I795" s="5">
        <v>4.9645390070920001</v>
      </c>
      <c r="J795" s="5">
        <v>9.9290780141840003</v>
      </c>
      <c r="K795" s="5">
        <v>10.638297872340001</v>
      </c>
      <c r="L795" s="5">
        <v>7.0921985815599999</v>
      </c>
      <c r="M795" s="34" t="s">
        <v>66</v>
      </c>
      <c r="N795" s="5">
        <v>2.8368794326239999</v>
      </c>
      <c r="O795" s="34" t="s">
        <v>66</v>
      </c>
      <c r="P795" s="5">
        <v>69.503546099291</v>
      </c>
      <c r="Q795" s="29">
        <v>27.659574468085001</v>
      </c>
    </row>
    <row r="796" spans="3:17" x14ac:dyDescent="0.25">
      <c r="C796" s="112"/>
      <c r="D796" s="109"/>
      <c r="E796" s="9" t="s">
        <v>27</v>
      </c>
      <c r="F796" s="12"/>
      <c r="G796" s="8">
        <v>108</v>
      </c>
      <c r="H796" s="20">
        <v>83.333333333333002</v>
      </c>
      <c r="I796" s="2">
        <v>7.4074074074069998</v>
      </c>
      <c r="J796" s="2">
        <v>1.851851851852</v>
      </c>
      <c r="K796" s="2">
        <v>4.6296296296300001</v>
      </c>
      <c r="L796" s="2">
        <v>0.92592592592599998</v>
      </c>
      <c r="M796" s="15" t="s">
        <v>66</v>
      </c>
      <c r="N796" s="2">
        <v>0.92592592592599998</v>
      </c>
      <c r="O796" s="2">
        <v>0.92592592592599998</v>
      </c>
      <c r="P796" s="2">
        <v>90.740740740741003</v>
      </c>
      <c r="Q796" s="17">
        <v>7.4074074074069998</v>
      </c>
    </row>
    <row r="797" spans="3:17" x14ac:dyDescent="0.25">
      <c r="C797" s="112"/>
      <c r="D797" s="109"/>
      <c r="E797" s="9" t="s">
        <v>28</v>
      </c>
      <c r="F797" s="12"/>
      <c r="G797" s="8">
        <v>148</v>
      </c>
      <c r="H797" s="20">
        <v>66.216216216215997</v>
      </c>
      <c r="I797" s="2">
        <v>10.135135135135</v>
      </c>
      <c r="J797" s="2">
        <v>4.0540540540540002</v>
      </c>
      <c r="K797" s="2">
        <v>10.135135135135</v>
      </c>
      <c r="L797" s="2">
        <v>5.4054054054050003</v>
      </c>
      <c r="M797" s="2">
        <v>2.0270270270270001</v>
      </c>
      <c r="N797" s="2">
        <v>2.0270270270270001</v>
      </c>
      <c r="O797" s="15" t="s">
        <v>66</v>
      </c>
      <c r="P797" s="2">
        <v>76.351351351350999</v>
      </c>
      <c r="Q797" s="17">
        <v>19.594594594595002</v>
      </c>
    </row>
    <row r="798" spans="3:17" x14ac:dyDescent="0.25">
      <c r="C798" s="112"/>
      <c r="D798" s="109"/>
      <c r="E798" s="9" t="s">
        <v>29</v>
      </c>
      <c r="F798" s="12"/>
      <c r="G798" s="8">
        <v>101</v>
      </c>
      <c r="H798" s="20">
        <v>73.267326732672998</v>
      </c>
      <c r="I798" s="2">
        <v>15.841584158416</v>
      </c>
      <c r="J798" s="2">
        <v>0.99009900990099997</v>
      </c>
      <c r="K798" s="2">
        <v>4.9504950495050002</v>
      </c>
      <c r="L798" s="2">
        <v>0.99009900990099997</v>
      </c>
      <c r="M798" s="2">
        <v>0.99009900990099997</v>
      </c>
      <c r="N798" s="2">
        <v>2.970297029703</v>
      </c>
      <c r="O798" s="15" t="s">
        <v>66</v>
      </c>
      <c r="P798" s="2">
        <v>89.108910891088996</v>
      </c>
      <c r="Q798" s="17">
        <v>6.9306930693069999</v>
      </c>
    </row>
    <row r="799" spans="3:17" x14ac:dyDescent="0.25">
      <c r="C799" s="112"/>
      <c r="D799" s="109"/>
      <c r="E799" s="9" t="s">
        <v>30</v>
      </c>
      <c r="F799" s="12"/>
      <c r="G799" s="8">
        <v>63</v>
      </c>
      <c r="H799" s="20">
        <v>66.666666666666998</v>
      </c>
      <c r="I799" s="2">
        <v>14.285714285714</v>
      </c>
      <c r="J799" s="2">
        <v>4.7619047619049999</v>
      </c>
      <c r="K799" s="2">
        <v>12.698412698413</v>
      </c>
      <c r="L799" s="15" t="s">
        <v>66</v>
      </c>
      <c r="M799" s="2">
        <v>1.587301587302</v>
      </c>
      <c r="N799" s="15" t="s">
        <v>66</v>
      </c>
      <c r="O799" s="15" t="s">
        <v>66</v>
      </c>
      <c r="P799" s="2">
        <v>80.952380952381006</v>
      </c>
      <c r="Q799" s="17">
        <v>17.460317460317</v>
      </c>
    </row>
    <row r="800" spans="3:17" x14ac:dyDescent="0.25">
      <c r="C800" s="112"/>
      <c r="D800" s="109"/>
      <c r="E800" s="9" t="s">
        <v>31</v>
      </c>
      <c r="F800" s="12"/>
      <c r="G800" s="8">
        <v>420</v>
      </c>
      <c r="H800" s="20">
        <v>72.380952380951996</v>
      </c>
      <c r="I800" s="2">
        <v>11.428571428571001</v>
      </c>
      <c r="J800" s="2">
        <v>2.8571428571430002</v>
      </c>
      <c r="K800" s="2">
        <v>7.8571428571429998</v>
      </c>
      <c r="L800" s="2">
        <v>2.3809523809519999</v>
      </c>
      <c r="M800" s="2">
        <v>1.190476190476</v>
      </c>
      <c r="N800" s="2">
        <v>1.666666666667</v>
      </c>
      <c r="O800" s="2">
        <v>0.23809523809499999</v>
      </c>
      <c r="P800" s="2">
        <v>83.809523809523995</v>
      </c>
      <c r="Q800" s="17">
        <v>13.095238095238001</v>
      </c>
    </row>
    <row r="801" spans="3:17" x14ac:dyDescent="0.25">
      <c r="C801" s="112"/>
      <c r="D801" s="109"/>
      <c r="E801" s="9" t="s">
        <v>32</v>
      </c>
      <c r="F801" s="12"/>
      <c r="G801" s="8">
        <v>164</v>
      </c>
      <c r="H801" s="20">
        <v>70.731707317073003</v>
      </c>
      <c r="I801" s="2">
        <v>15.243902439024</v>
      </c>
      <c r="J801" s="2">
        <v>2.4390243902440001</v>
      </c>
      <c r="K801" s="2">
        <v>7.9268292682929999</v>
      </c>
      <c r="L801" s="2">
        <v>0.60975609756100002</v>
      </c>
      <c r="M801" s="2">
        <v>1.219512195122</v>
      </c>
      <c r="N801" s="2">
        <v>1.829268292683</v>
      </c>
      <c r="O801" s="15" t="s">
        <v>66</v>
      </c>
      <c r="P801" s="2">
        <v>85.975609756097995</v>
      </c>
      <c r="Q801" s="17">
        <v>10.975609756098001</v>
      </c>
    </row>
    <row r="802" spans="3:17" ht="25.2" x14ac:dyDescent="0.25">
      <c r="C802" s="108" t="s">
        <v>33</v>
      </c>
      <c r="D802" s="108" t="s">
        <v>25</v>
      </c>
      <c r="E802" s="10" t="s">
        <v>34</v>
      </c>
      <c r="F802" s="11"/>
      <c r="G802" s="14">
        <v>93</v>
      </c>
      <c r="H802" s="28">
        <v>43.010752688171998</v>
      </c>
      <c r="I802" s="5">
        <v>10.752688172042999</v>
      </c>
      <c r="J802" s="5">
        <v>6.4516129032259997</v>
      </c>
      <c r="K802" s="5">
        <v>23.655913978495001</v>
      </c>
      <c r="L802" s="5">
        <v>10.752688172042999</v>
      </c>
      <c r="M802" s="5">
        <v>2.1505376344089999</v>
      </c>
      <c r="N802" s="5">
        <v>3.2258064516129998</v>
      </c>
      <c r="O802" s="34" t="s">
        <v>66</v>
      </c>
      <c r="P802" s="5">
        <v>53.763440860214999</v>
      </c>
      <c r="Q802" s="29">
        <v>40.860215053763</v>
      </c>
    </row>
    <row r="803" spans="3:17" ht="25.2" x14ac:dyDescent="0.25">
      <c r="C803" s="112"/>
      <c r="D803" s="109"/>
      <c r="E803" s="9" t="s">
        <v>35</v>
      </c>
      <c r="F803" s="12"/>
      <c r="G803" s="8">
        <v>623</v>
      </c>
      <c r="H803" s="20">
        <v>85.874799357944994</v>
      </c>
      <c r="I803" s="2">
        <v>6.0995184590690004</v>
      </c>
      <c r="J803" s="2">
        <v>2.5682182985550002</v>
      </c>
      <c r="K803" s="2">
        <v>3.210272873194</v>
      </c>
      <c r="L803" s="2">
        <v>0.64205457463899995</v>
      </c>
      <c r="M803" s="2">
        <v>0.16051364366000001</v>
      </c>
      <c r="N803" s="2">
        <v>1.4446227929369999</v>
      </c>
      <c r="O803" s="15" t="s">
        <v>66</v>
      </c>
      <c r="P803" s="2">
        <v>91.974317817013997</v>
      </c>
      <c r="Q803" s="17">
        <v>6.420545746388</v>
      </c>
    </row>
    <row r="804" spans="3:17" ht="25.2" x14ac:dyDescent="0.25">
      <c r="C804" s="112"/>
      <c r="D804" s="109"/>
      <c r="E804" s="9" t="s">
        <v>36</v>
      </c>
      <c r="F804" s="12"/>
      <c r="G804" s="8">
        <v>207</v>
      </c>
      <c r="H804" s="20">
        <v>57.487922705313999</v>
      </c>
      <c r="I804" s="2">
        <v>11.111111111111001</v>
      </c>
      <c r="J804" s="2">
        <v>6.7632850241550004</v>
      </c>
      <c r="K804" s="2">
        <v>16.425120772947</v>
      </c>
      <c r="L804" s="2">
        <v>3.864734299517</v>
      </c>
      <c r="M804" s="2">
        <v>0.48309178743999998</v>
      </c>
      <c r="N804" s="2">
        <v>3.3816425120770002</v>
      </c>
      <c r="O804" s="2">
        <v>0.48309178743999998</v>
      </c>
      <c r="P804" s="2">
        <v>68.599033816425006</v>
      </c>
      <c r="Q804" s="17">
        <v>27.053140096618002</v>
      </c>
    </row>
    <row r="805" spans="3:17" ht="25.2" x14ac:dyDescent="0.25">
      <c r="C805" s="112"/>
      <c r="D805" s="109"/>
      <c r="E805" s="9" t="s">
        <v>37</v>
      </c>
      <c r="F805" s="12"/>
      <c r="G805" s="8">
        <v>178</v>
      </c>
      <c r="H805" s="20">
        <v>67.977528089887997</v>
      </c>
      <c r="I805" s="2">
        <v>7.8651685393259996</v>
      </c>
      <c r="J805" s="2">
        <v>5.61797752809</v>
      </c>
      <c r="K805" s="2">
        <v>9.5505617977529997</v>
      </c>
      <c r="L805" s="2">
        <v>4.4943820224720001</v>
      </c>
      <c r="M805" s="2">
        <v>2.2471910112360001</v>
      </c>
      <c r="N805" s="2">
        <v>2.2471910112360001</v>
      </c>
      <c r="O805" s="15" t="s">
        <v>66</v>
      </c>
      <c r="P805" s="2">
        <v>75.842696629212995</v>
      </c>
      <c r="Q805" s="17">
        <v>19.662921348314999</v>
      </c>
    </row>
    <row r="806" spans="3:17" x14ac:dyDescent="0.25">
      <c r="C806" s="112"/>
      <c r="D806" s="109"/>
      <c r="E806" s="9" t="s">
        <v>38</v>
      </c>
      <c r="F806" s="12"/>
      <c r="G806" s="13">
        <v>3</v>
      </c>
      <c r="H806" s="39" t="s">
        <v>66</v>
      </c>
      <c r="I806" s="6">
        <v>33.333333333333002</v>
      </c>
      <c r="J806" s="7" t="s">
        <v>66</v>
      </c>
      <c r="K806" s="6">
        <v>66.666666666666998</v>
      </c>
      <c r="L806" s="7" t="s">
        <v>66</v>
      </c>
      <c r="M806" s="7" t="s">
        <v>66</v>
      </c>
      <c r="N806" s="7" t="s">
        <v>66</v>
      </c>
      <c r="O806" s="7" t="s">
        <v>66</v>
      </c>
      <c r="P806" s="6">
        <v>33.333333333333002</v>
      </c>
      <c r="Q806" s="33">
        <v>66.666666666666998</v>
      </c>
    </row>
    <row r="807" spans="3:17" ht="25.2" x14ac:dyDescent="0.25">
      <c r="C807" s="112"/>
      <c r="D807" s="108" t="s">
        <v>22</v>
      </c>
      <c r="E807" s="10" t="s">
        <v>34</v>
      </c>
      <c r="F807" s="11"/>
      <c r="G807" s="40">
        <v>48</v>
      </c>
      <c r="H807" s="58">
        <v>37.5</v>
      </c>
      <c r="I807" s="23">
        <v>12.5</v>
      </c>
      <c r="J807" s="23">
        <v>10.416666666667</v>
      </c>
      <c r="K807" s="23">
        <v>31.25</v>
      </c>
      <c r="L807" s="23">
        <v>4.166666666667</v>
      </c>
      <c r="M807" s="41" t="s">
        <v>66</v>
      </c>
      <c r="N807" s="23">
        <v>4.166666666667</v>
      </c>
      <c r="O807" s="41" t="s">
        <v>66</v>
      </c>
      <c r="P807" s="23">
        <v>50</v>
      </c>
      <c r="Q807" s="63">
        <v>45.833333333333002</v>
      </c>
    </row>
    <row r="808" spans="3:17" ht="25.2" x14ac:dyDescent="0.25">
      <c r="C808" s="112"/>
      <c r="D808" s="109"/>
      <c r="E808" s="9" t="s">
        <v>35</v>
      </c>
      <c r="F808" s="12"/>
      <c r="G808" s="8">
        <v>365</v>
      </c>
      <c r="H808" s="20">
        <v>86.575342465752996</v>
      </c>
      <c r="I808" s="2">
        <v>4.9315068493150003</v>
      </c>
      <c r="J808" s="2">
        <v>2.4657534246580002</v>
      </c>
      <c r="K808" s="2">
        <v>3.0136986301370001</v>
      </c>
      <c r="L808" s="2">
        <v>1.095890410959</v>
      </c>
      <c r="M808" s="2">
        <v>0.27397260274000002</v>
      </c>
      <c r="N808" s="2">
        <v>1.6438356164379999</v>
      </c>
      <c r="O808" s="15" t="s">
        <v>66</v>
      </c>
      <c r="P808" s="2">
        <v>91.506849315067996</v>
      </c>
      <c r="Q808" s="17">
        <v>6.5753424657529997</v>
      </c>
    </row>
    <row r="809" spans="3:17" ht="25.2" x14ac:dyDescent="0.25">
      <c r="C809" s="112"/>
      <c r="D809" s="109"/>
      <c r="E809" s="9" t="s">
        <v>36</v>
      </c>
      <c r="F809" s="12"/>
      <c r="G809" s="8">
        <v>80</v>
      </c>
      <c r="H809" s="20">
        <v>63.75</v>
      </c>
      <c r="I809" s="2">
        <v>5</v>
      </c>
      <c r="J809" s="2">
        <v>6.25</v>
      </c>
      <c r="K809" s="2">
        <v>18.75</v>
      </c>
      <c r="L809" s="2">
        <v>3.75</v>
      </c>
      <c r="M809" s="2">
        <v>1.25</v>
      </c>
      <c r="N809" s="2">
        <v>1.25</v>
      </c>
      <c r="O809" s="15" t="s">
        <v>66</v>
      </c>
      <c r="P809" s="2">
        <v>68.75</v>
      </c>
      <c r="Q809" s="17">
        <v>28.75</v>
      </c>
    </row>
    <row r="810" spans="3:17" ht="25.2" x14ac:dyDescent="0.25">
      <c r="C810" s="112"/>
      <c r="D810" s="109"/>
      <c r="E810" s="9" t="s">
        <v>37</v>
      </c>
      <c r="F810" s="12"/>
      <c r="G810" s="13">
        <v>49</v>
      </c>
      <c r="H810" s="30">
        <v>71.428571428571004</v>
      </c>
      <c r="I810" s="6">
        <v>6.1224489795919999</v>
      </c>
      <c r="J810" s="6">
        <v>2.040816326531</v>
      </c>
      <c r="K810" s="6">
        <v>10.204081632653001</v>
      </c>
      <c r="L810" s="6">
        <v>2.040816326531</v>
      </c>
      <c r="M810" s="6">
        <v>2.040816326531</v>
      </c>
      <c r="N810" s="6">
        <v>6.1224489795919999</v>
      </c>
      <c r="O810" s="7" t="s">
        <v>66</v>
      </c>
      <c r="P810" s="6">
        <v>77.551020408162998</v>
      </c>
      <c r="Q810" s="33">
        <v>14.285714285714</v>
      </c>
    </row>
    <row r="811" spans="3:17" x14ac:dyDescent="0.25">
      <c r="C811" s="112"/>
      <c r="D811" s="109"/>
      <c r="E811" s="9" t="s">
        <v>38</v>
      </c>
      <c r="F811" s="12"/>
      <c r="G811" s="13">
        <v>1</v>
      </c>
      <c r="H811" s="39" t="s">
        <v>66</v>
      </c>
      <c r="I811" s="7" t="s">
        <v>66</v>
      </c>
      <c r="J811" s="7" t="s">
        <v>66</v>
      </c>
      <c r="K811" s="6">
        <v>100</v>
      </c>
      <c r="L811" s="7" t="s">
        <v>66</v>
      </c>
      <c r="M811" s="7" t="s">
        <v>66</v>
      </c>
      <c r="N811" s="7" t="s">
        <v>66</v>
      </c>
      <c r="O811" s="7" t="s">
        <v>66</v>
      </c>
      <c r="P811" s="7" t="s">
        <v>66</v>
      </c>
      <c r="Q811" s="33">
        <v>100</v>
      </c>
    </row>
    <row r="812" spans="3:17" ht="25.2" x14ac:dyDescent="0.25">
      <c r="C812" s="112"/>
      <c r="D812" s="108" t="s">
        <v>23</v>
      </c>
      <c r="E812" s="10" t="s">
        <v>34</v>
      </c>
      <c r="F812" s="11"/>
      <c r="G812" s="40">
        <v>45</v>
      </c>
      <c r="H812" s="58">
        <v>48.888888888888999</v>
      </c>
      <c r="I812" s="23">
        <v>8.8888888888889994</v>
      </c>
      <c r="J812" s="23">
        <v>2.2222222222219998</v>
      </c>
      <c r="K812" s="23">
        <v>15.555555555555999</v>
      </c>
      <c r="L812" s="23">
        <v>17.777777777777999</v>
      </c>
      <c r="M812" s="23">
        <v>4.4444444444439997</v>
      </c>
      <c r="N812" s="23">
        <v>2.2222222222219998</v>
      </c>
      <c r="O812" s="41" t="s">
        <v>66</v>
      </c>
      <c r="P812" s="23">
        <v>57.777777777777999</v>
      </c>
      <c r="Q812" s="63">
        <v>35.555555555555998</v>
      </c>
    </row>
    <row r="813" spans="3:17" ht="25.2" x14ac:dyDescent="0.25">
      <c r="C813" s="112"/>
      <c r="D813" s="109"/>
      <c r="E813" s="9" t="s">
        <v>35</v>
      </c>
      <c r="F813" s="12"/>
      <c r="G813" s="8">
        <v>258</v>
      </c>
      <c r="H813" s="20">
        <v>84.883720930232997</v>
      </c>
      <c r="I813" s="2">
        <v>7.7519379844960001</v>
      </c>
      <c r="J813" s="2">
        <v>2.7131782945739999</v>
      </c>
      <c r="K813" s="2">
        <v>3.488372093023</v>
      </c>
      <c r="L813" s="15" t="s">
        <v>66</v>
      </c>
      <c r="M813" s="15" t="s">
        <v>66</v>
      </c>
      <c r="N813" s="2">
        <v>1.1627906976739999</v>
      </c>
      <c r="O813" s="15" t="s">
        <v>66</v>
      </c>
      <c r="P813" s="2">
        <v>92.635658914729007</v>
      </c>
      <c r="Q813" s="17">
        <v>6.2015503875969999</v>
      </c>
    </row>
    <row r="814" spans="3:17" ht="25.2" x14ac:dyDescent="0.25">
      <c r="C814" s="112"/>
      <c r="D814" s="109"/>
      <c r="E814" s="9" t="s">
        <v>36</v>
      </c>
      <c r="F814" s="12"/>
      <c r="G814" s="8">
        <v>127</v>
      </c>
      <c r="H814" s="20">
        <v>53.543307086614</v>
      </c>
      <c r="I814" s="2">
        <v>14.960629921260001</v>
      </c>
      <c r="J814" s="2">
        <v>7.0866141732279999</v>
      </c>
      <c r="K814" s="2">
        <v>14.960629921260001</v>
      </c>
      <c r="L814" s="2">
        <v>3.9370078740159999</v>
      </c>
      <c r="M814" s="15" t="s">
        <v>66</v>
      </c>
      <c r="N814" s="2">
        <v>4.7244094488190003</v>
      </c>
      <c r="O814" s="2">
        <v>0.78740157480299999</v>
      </c>
      <c r="P814" s="2">
        <v>68.503937007874001</v>
      </c>
      <c r="Q814" s="17">
        <v>25.984251968504001</v>
      </c>
    </row>
    <row r="815" spans="3:17" ht="25.2" x14ac:dyDescent="0.25">
      <c r="C815" s="112"/>
      <c r="D815" s="109"/>
      <c r="E815" s="9" t="s">
        <v>37</v>
      </c>
      <c r="F815" s="12"/>
      <c r="G815" s="8">
        <v>129</v>
      </c>
      <c r="H815" s="20">
        <v>66.666666666666998</v>
      </c>
      <c r="I815" s="2">
        <v>8.5271317829460003</v>
      </c>
      <c r="J815" s="2">
        <v>6.9767441860470001</v>
      </c>
      <c r="K815" s="2">
        <v>9.3023255813949994</v>
      </c>
      <c r="L815" s="2">
        <v>5.4263565891469998</v>
      </c>
      <c r="M815" s="2">
        <v>2.3255813953489999</v>
      </c>
      <c r="N815" s="2">
        <v>0.77519379845000003</v>
      </c>
      <c r="O815" s="15" t="s">
        <v>66</v>
      </c>
      <c r="P815" s="2">
        <v>75.193798449612004</v>
      </c>
      <c r="Q815" s="17">
        <v>21.705426356589001</v>
      </c>
    </row>
    <row r="816" spans="3:17" x14ac:dyDescent="0.25">
      <c r="C816" s="112"/>
      <c r="D816" s="109"/>
      <c r="E816" s="9" t="s">
        <v>38</v>
      </c>
      <c r="F816" s="12"/>
      <c r="G816" s="13">
        <v>2</v>
      </c>
      <c r="H816" s="39" t="s">
        <v>66</v>
      </c>
      <c r="I816" s="6">
        <v>50</v>
      </c>
      <c r="J816" s="7" t="s">
        <v>66</v>
      </c>
      <c r="K816" s="6">
        <v>50</v>
      </c>
      <c r="L816" s="7" t="s">
        <v>66</v>
      </c>
      <c r="M816" s="7" t="s">
        <v>66</v>
      </c>
      <c r="N816" s="7" t="s">
        <v>66</v>
      </c>
      <c r="O816" s="7" t="s">
        <v>66</v>
      </c>
      <c r="P816" s="6">
        <v>50</v>
      </c>
      <c r="Q816" s="33">
        <v>50</v>
      </c>
    </row>
    <row r="817" spans="3:17" ht="25.2" x14ac:dyDescent="0.25">
      <c r="C817" s="108" t="s">
        <v>39</v>
      </c>
      <c r="D817" s="108" t="s">
        <v>25</v>
      </c>
      <c r="E817" s="10" t="s">
        <v>40</v>
      </c>
      <c r="F817" s="11"/>
      <c r="G817" s="14">
        <v>320</v>
      </c>
      <c r="H817" s="28">
        <v>54.6875</v>
      </c>
      <c r="I817" s="5">
        <v>12.5</v>
      </c>
      <c r="J817" s="5">
        <v>4.6875</v>
      </c>
      <c r="K817" s="5">
        <v>16.5625</v>
      </c>
      <c r="L817" s="5">
        <v>7.5</v>
      </c>
      <c r="M817" s="5">
        <v>1.875</v>
      </c>
      <c r="N817" s="5">
        <v>2.1875</v>
      </c>
      <c r="O817" s="34" t="s">
        <v>66</v>
      </c>
      <c r="P817" s="5">
        <v>67.1875</v>
      </c>
      <c r="Q817" s="29">
        <v>28.75</v>
      </c>
    </row>
    <row r="818" spans="3:17" ht="25.2" x14ac:dyDescent="0.25">
      <c r="C818" s="112"/>
      <c r="D818" s="109"/>
      <c r="E818" s="9" t="s">
        <v>41</v>
      </c>
      <c r="F818" s="12"/>
      <c r="G818" s="8">
        <v>604</v>
      </c>
      <c r="H818" s="20">
        <v>85.761589403974</v>
      </c>
      <c r="I818" s="2">
        <v>6.12582781457</v>
      </c>
      <c r="J818" s="2">
        <v>2.1523178807950001</v>
      </c>
      <c r="K818" s="2">
        <v>3.4768211920529999</v>
      </c>
      <c r="L818" s="2">
        <v>0.496688741722</v>
      </c>
      <c r="M818" s="2">
        <v>0.16556291390700001</v>
      </c>
      <c r="N818" s="2">
        <v>1.8211920529800001</v>
      </c>
      <c r="O818" s="15" t="s">
        <v>66</v>
      </c>
      <c r="P818" s="2">
        <v>91.887417218543007</v>
      </c>
      <c r="Q818" s="17">
        <v>6.12582781457</v>
      </c>
    </row>
    <row r="819" spans="3:17" x14ac:dyDescent="0.25">
      <c r="C819" s="112"/>
      <c r="D819" s="109"/>
      <c r="E819" s="9" t="s">
        <v>42</v>
      </c>
      <c r="F819" s="12"/>
      <c r="G819" s="13">
        <v>20</v>
      </c>
      <c r="H819" s="30">
        <v>80</v>
      </c>
      <c r="I819" s="6">
        <v>5</v>
      </c>
      <c r="J819" s="6">
        <v>5</v>
      </c>
      <c r="K819" s="6">
        <v>5</v>
      </c>
      <c r="L819" s="7" t="s">
        <v>66</v>
      </c>
      <c r="M819" s="7" t="s">
        <v>66</v>
      </c>
      <c r="N819" s="6">
        <v>5</v>
      </c>
      <c r="O819" s="7" t="s">
        <v>66</v>
      </c>
      <c r="P819" s="6">
        <v>85</v>
      </c>
      <c r="Q819" s="33">
        <v>10</v>
      </c>
    </row>
    <row r="820" spans="3:17" x14ac:dyDescent="0.25">
      <c r="C820" s="112"/>
      <c r="D820" s="109"/>
      <c r="E820" s="9" t="s">
        <v>43</v>
      </c>
      <c r="F820" s="12"/>
      <c r="G820" s="8">
        <v>162</v>
      </c>
      <c r="H820" s="20">
        <v>76.543209876543003</v>
      </c>
      <c r="I820" s="2">
        <v>4.3209876543209997</v>
      </c>
      <c r="J820" s="2">
        <v>6.79012345679</v>
      </c>
      <c r="K820" s="2">
        <v>9.8765432098769992</v>
      </c>
      <c r="L820" s="2">
        <v>0.61728395061700003</v>
      </c>
      <c r="M820" s="15" t="s">
        <v>66</v>
      </c>
      <c r="N820" s="2">
        <v>1.2345679012349999</v>
      </c>
      <c r="O820" s="2">
        <v>0.61728395061700003</v>
      </c>
      <c r="P820" s="2">
        <v>80.864197530864004</v>
      </c>
      <c r="Q820" s="17">
        <v>17.283950617283999</v>
      </c>
    </row>
    <row r="821" spans="3:17" x14ac:dyDescent="0.25">
      <c r="C821" s="112"/>
      <c r="D821" s="109"/>
      <c r="E821" s="9" t="s">
        <v>44</v>
      </c>
      <c r="F821" s="12"/>
      <c r="G821" s="8">
        <v>50</v>
      </c>
      <c r="H821" s="20">
        <v>78</v>
      </c>
      <c r="I821" s="2">
        <v>2</v>
      </c>
      <c r="J821" s="2">
        <v>6</v>
      </c>
      <c r="K821" s="2">
        <v>12</v>
      </c>
      <c r="L821" s="15" t="s">
        <v>66</v>
      </c>
      <c r="M821" s="15" t="s">
        <v>66</v>
      </c>
      <c r="N821" s="2">
        <v>2</v>
      </c>
      <c r="O821" s="15" t="s">
        <v>66</v>
      </c>
      <c r="P821" s="2">
        <v>80</v>
      </c>
      <c r="Q821" s="17">
        <v>18</v>
      </c>
    </row>
    <row r="822" spans="3:17" ht="25.2" x14ac:dyDescent="0.25">
      <c r="C822" s="112"/>
      <c r="D822" s="109"/>
      <c r="E822" s="9" t="s">
        <v>45</v>
      </c>
      <c r="F822" s="12"/>
      <c r="G822" s="8">
        <v>53</v>
      </c>
      <c r="H822" s="20">
        <v>67.924528301886994</v>
      </c>
      <c r="I822" s="2">
        <v>5.660377358491</v>
      </c>
      <c r="J822" s="2">
        <v>11.320754716981</v>
      </c>
      <c r="K822" s="2">
        <v>9.4339622641510008</v>
      </c>
      <c r="L822" s="2">
        <v>1.88679245283</v>
      </c>
      <c r="M822" s="2">
        <v>1.88679245283</v>
      </c>
      <c r="N822" s="2">
        <v>1.88679245283</v>
      </c>
      <c r="O822" s="15" t="s">
        <v>66</v>
      </c>
      <c r="P822" s="2">
        <v>73.584905660377004</v>
      </c>
      <c r="Q822" s="17">
        <v>22.641509433962</v>
      </c>
    </row>
    <row r="823" spans="3:17" x14ac:dyDescent="0.25">
      <c r="C823" s="112"/>
      <c r="D823" s="109"/>
      <c r="E823" s="9" t="s">
        <v>38</v>
      </c>
      <c r="F823" s="12"/>
      <c r="G823" s="13">
        <v>37</v>
      </c>
      <c r="H823" s="30">
        <v>70.270270270270004</v>
      </c>
      <c r="I823" s="6">
        <v>5.4054054054050003</v>
      </c>
      <c r="J823" s="6">
        <v>8.1081081081080004</v>
      </c>
      <c r="K823" s="6">
        <v>10.810810810811001</v>
      </c>
      <c r="L823" s="6">
        <v>2.7027027027030002</v>
      </c>
      <c r="M823" s="7" t="s">
        <v>66</v>
      </c>
      <c r="N823" s="6">
        <v>2.7027027027030002</v>
      </c>
      <c r="O823" s="7" t="s">
        <v>66</v>
      </c>
      <c r="P823" s="6">
        <v>75.675675675676004</v>
      </c>
      <c r="Q823" s="33">
        <v>21.621621621622001</v>
      </c>
    </row>
    <row r="824" spans="3:17" ht="25.2" x14ac:dyDescent="0.25">
      <c r="C824" s="112"/>
      <c r="D824" s="108" t="s">
        <v>22</v>
      </c>
      <c r="E824" s="10" t="s">
        <v>40</v>
      </c>
      <c r="F824" s="11"/>
      <c r="G824" s="14">
        <v>118</v>
      </c>
      <c r="H824" s="28">
        <v>53.389830508475001</v>
      </c>
      <c r="I824" s="5">
        <v>9.3220338983049995</v>
      </c>
      <c r="J824" s="5">
        <v>5.0847457627120001</v>
      </c>
      <c r="K824" s="5">
        <v>22.881355932203</v>
      </c>
      <c r="L824" s="5">
        <v>5.0847457627120001</v>
      </c>
      <c r="M824" s="5">
        <v>1.6949152542370001</v>
      </c>
      <c r="N824" s="5">
        <v>2.542372881356</v>
      </c>
      <c r="O824" s="34" t="s">
        <v>66</v>
      </c>
      <c r="P824" s="5">
        <v>62.711864406780002</v>
      </c>
      <c r="Q824" s="29">
        <v>33.050847457627</v>
      </c>
    </row>
    <row r="825" spans="3:17" ht="25.2" x14ac:dyDescent="0.25">
      <c r="C825" s="112"/>
      <c r="D825" s="109"/>
      <c r="E825" s="9" t="s">
        <v>41</v>
      </c>
      <c r="F825" s="12"/>
      <c r="G825" s="8">
        <v>351</v>
      </c>
      <c r="H825" s="20">
        <v>86.324786324786004</v>
      </c>
      <c r="I825" s="2">
        <v>5.1282051282049999</v>
      </c>
      <c r="J825" s="2">
        <v>1.709401709402</v>
      </c>
      <c r="K825" s="2">
        <v>3.4188034188029999</v>
      </c>
      <c r="L825" s="2">
        <v>0.85470085470099999</v>
      </c>
      <c r="M825" s="2">
        <v>0.28490028490000002</v>
      </c>
      <c r="N825" s="2">
        <v>2.2792022792019999</v>
      </c>
      <c r="O825" s="15" t="s">
        <v>66</v>
      </c>
      <c r="P825" s="2">
        <v>91.452991452991</v>
      </c>
      <c r="Q825" s="17">
        <v>5.9829059829059998</v>
      </c>
    </row>
    <row r="826" spans="3:17" x14ac:dyDescent="0.25">
      <c r="C826" s="112"/>
      <c r="D826" s="109"/>
      <c r="E826" s="9" t="s">
        <v>42</v>
      </c>
      <c r="F826" s="12"/>
      <c r="G826" s="13">
        <v>9</v>
      </c>
      <c r="H826" s="30">
        <v>66.666666666666998</v>
      </c>
      <c r="I826" s="6">
        <v>11.111111111111001</v>
      </c>
      <c r="J826" s="7" t="s">
        <v>66</v>
      </c>
      <c r="K826" s="6">
        <v>11.111111111111001</v>
      </c>
      <c r="L826" s="7" t="s">
        <v>66</v>
      </c>
      <c r="M826" s="7" t="s">
        <v>66</v>
      </c>
      <c r="N826" s="6">
        <v>11.111111111111001</v>
      </c>
      <c r="O826" s="7" t="s">
        <v>66</v>
      </c>
      <c r="P826" s="6">
        <v>77.777777777777999</v>
      </c>
      <c r="Q826" s="33">
        <v>11.111111111111001</v>
      </c>
    </row>
    <row r="827" spans="3:17" x14ac:dyDescent="0.25">
      <c r="C827" s="112"/>
      <c r="D827" s="109"/>
      <c r="E827" s="9" t="s">
        <v>43</v>
      </c>
      <c r="F827" s="12"/>
      <c r="G827" s="8">
        <v>64</v>
      </c>
      <c r="H827" s="20">
        <v>85.9375</v>
      </c>
      <c r="I827" s="2">
        <v>1.5625</v>
      </c>
      <c r="J827" s="2">
        <v>3.125</v>
      </c>
      <c r="K827" s="2">
        <v>7.8125</v>
      </c>
      <c r="L827" s="15" t="s">
        <v>66</v>
      </c>
      <c r="M827" s="15" t="s">
        <v>66</v>
      </c>
      <c r="N827" s="2">
        <v>1.5625</v>
      </c>
      <c r="O827" s="15" t="s">
        <v>66</v>
      </c>
      <c r="P827" s="2">
        <v>87.5</v>
      </c>
      <c r="Q827" s="17">
        <v>10.9375</v>
      </c>
    </row>
    <row r="828" spans="3:17" x14ac:dyDescent="0.25">
      <c r="C828" s="112"/>
      <c r="D828" s="109"/>
      <c r="E828" s="9" t="s">
        <v>44</v>
      </c>
      <c r="F828" s="12"/>
      <c r="G828" s="13">
        <v>19</v>
      </c>
      <c r="H828" s="30">
        <v>89.473684210526002</v>
      </c>
      <c r="I828" s="6">
        <v>5.2631578947369997</v>
      </c>
      <c r="J828" s="6">
        <v>5.2631578947369997</v>
      </c>
      <c r="K828" s="7" t="s">
        <v>66</v>
      </c>
      <c r="L828" s="7" t="s">
        <v>66</v>
      </c>
      <c r="M828" s="7" t="s">
        <v>66</v>
      </c>
      <c r="N828" s="7" t="s">
        <v>66</v>
      </c>
      <c r="O828" s="7" t="s">
        <v>66</v>
      </c>
      <c r="P828" s="6">
        <v>94.736842105262994</v>
      </c>
      <c r="Q828" s="33">
        <v>5.2631578947369997</v>
      </c>
    </row>
    <row r="829" spans="3:17" ht="25.2" x14ac:dyDescent="0.25">
      <c r="C829" s="112"/>
      <c r="D829" s="109"/>
      <c r="E829" s="9" t="s">
        <v>45</v>
      </c>
      <c r="F829" s="12"/>
      <c r="G829" s="13">
        <v>30</v>
      </c>
      <c r="H829" s="30">
        <v>70</v>
      </c>
      <c r="I829" s="7" t="s">
        <v>66</v>
      </c>
      <c r="J829" s="6">
        <v>16.666666666666998</v>
      </c>
      <c r="K829" s="6">
        <v>10</v>
      </c>
      <c r="L829" s="6">
        <v>3.333333333333</v>
      </c>
      <c r="M829" s="7" t="s">
        <v>66</v>
      </c>
      <c r="N829" s="7" t="s">
        <v>66</v>
      </c>
      <c r="O829" s="7" t="s">
        <v>66</v>
      </c>
      <c r="P829" s="6">
        <v>70</v>
      </c>
      <c r="Q829" s="33">
        <v>30</v>
      </c>
    </row>
    <row r="830" spans="3:17" x14ac:dyDescent="0.25">
      <c r="C830" s="112"/>
      <c r="D830" s="109"/>
      <c r="E830" s="9" t="s">
        <v>38</v>
      </c>
      <c r="F830" s="12"/>
      <c r="G830" s="13">
        <v>23</v>
      </c>
      <c r="H830" s="30">
        <v>78.260869565217007</v>
      </c>
      <c r="I830" s="6">
        <v>4.3478260869570002</v>
      </c>
      <c r="J830" s="6">
        <v>8.6956521739130004</v>
      </c>
      <c r="K830" s="6">
        <v>8.6956521739130004</v>
      </c>
      <c r="L830" s="7" t="s">
        <v>66</v>
      </c>
      <c r="M830" s="7" t="s">
        <v>66</v>
      </c>
      <c r="N830" s="7" t="s">
        <v>66</v>
      </c>
      <c r="O830" s="7" t="s">
        <v>66</v>
      </c>
      <c r="P830" s="6">
        <v>82.608695652174006</v>
      </c>
      <c r="Q830" s="33">
        <v>17.391304347826001</v>
      </c>
    </row>
    <row r="831" spans="3:17" ht="25.2" x14ac:dyDescent="0.25">
      <c r="C831" s="112"/>
      <c r="D831" s="108" t="s">
        <v>23</v>
      </c>
      <c r="E831" s="10" t="s">
        <v>40</v>
      </c>
      <c r="F831" s="11"/>
      <c r="G831" s="14">
        <v>202</v>
      </c>
      <c r="H831" s="28">
        <v>55.445544554454997</v>
      </c>
      <c r="I831" s="5">
        <v>14.356435643564</v>
      </c>
      <c r="J831" s="5">
        <v>4.4554455445540002</v>
      </c>
      <c r="K831" s="5">
        <v>12.871287128713</v>
      </c>
      <c r="L831" s="5">
        <v>8.9108910891090005</v>
      </c>
      <c r="M831" s="5">
        <v>1.9801980198019999</v>
      </c>
      <c r="N831" s="5">
        <v>1.9801980198019999</v>
      </c>
      <c r="O831" s="34" t="s">
        <v>66</v>
      </c>
      <c r="P831" s="5">
        <v>69.801980198020004</v>
      </c>
      <c r="Q831" s="29">
        <v>26.237623762376</v>
      </c>
    </row>
    <row r="832" spans="3:17" ht="25.2" x14ac:dyDescent="0.25">
      <c r="C832" s="112"/>
      <c r="D832" s="109"/>
      <c r="E832" s="9" t="s">
        <v>41</v>
      </c>
      <c r="F832" s="12"/>
      <c r="G832" s="8">
        <v>253</v>
      </c>
      <c r="H832" s="20">
        <v>84.980237154150004</v>
      </c>
      <c r="I832" s="2">
        <v>7.5098814229249999</v>
      </c>
      <c r="J832" s="2">
        <v>2.7667984189719999</v>
      </c>
      <c r="K832" s="2">
        <v>3.557312252964</v>
      </c>
      <c r="L832" s="15" t="s">
        <v>66</v>
      </c>
      <c r="M832" s="15" t="s">
        <v>66</v>
      </c>
      <c r="N832" s="2">
        <v>1.185770750988</v>
      </c>
      <c r="O832" s="15" t="s">
        <v>66</v>
      </c>
      <c r="P832" s="2">
        <v>92.490118577074995</v>
      </c>
      <c r="Q832" s="17">
        <v>6.3241106719370004</v>
      </c>
    </row>
    <row r="833" spans="3:17" x14ac:dyDescent="0.25">
      <c r="C833" s="112"/>
      <c r="D833" s="109"/>
      <c r="E833" s="9" t="s">
        <v>42</v>
      </c>
      <c r="F833" s="12"/>
      <c r="G833" s="13">
        <v>11</v>
      </c>
      <c r="H833" s="30">
        <v>90.909090909091006</v>
      </c>
      <c r="I833" s="7" t="s">
        <v>66</v>
      </c>
      <c r="J833" s="6">
        <v>9.0909090909089993</v>
      </c>
      <c r="K833" s="7" t="s">
        <v>66</v>
      </c>
      <c r="L833" s="7" t="s">
        <v>66</v>
      </c>
      <c r="M833" s="7" t="s">
        <v>66</v>
      </c>
      <c r="N833" s="7" t="s">
        <v>66</v>
      </c>
      <c r="O833" s="7" t="s">
        <v>66</v>
      </c>
      <c r="P833" s="6">
        <v>90.909090909091006</v>
      </c>
      <c r="Q833" s="33">
        <v>9.0909090909089993</v>
      </c>
    </row>
    <row r="834" spans="3:17" x14ac:dyDescent="0.25">
      <c r="C834" s="112"/>
      <c r="D834" s="109"/>
      <c r="E834" s="9" t="s">
        <v>43</v>
      </c>
      <c r="F834" s="12"/>
      <c r="G834" s="8">
        <v>98</v>
      </c>
      <c r="H834" s="20">
        <v>70.408163265306001</v>
      </c>
      <c r="I834" s="2">
        <v>6.1224489795919999</v>
      </c>
      <c r="J834" s="2">
        <v>9.1836734693879993</v>
      </c>
      <c r="K834" s="2">
        <v>11.224489795918</v>
      </c>
      <c r="L834" s="2">
        <v>1.0204081632649999</v>
      </c>
      <c r="M834" s="15" t="s">
        <v>66</v>
      </c>
      <c r="N834" s="2">
        <v>1.0204081632649999</v>
      </c>
      <c r="O834" s="2">
        <v>1.0204081632649999</v>
      </c>
      <c r="P834" s="2">
        <v>76.530612244897995</v>
      </c>
      <c r="Q834" s="17">
        <v>21.428571428571001</v>
      </c>
    </row>
    <row r="835" spans="3:17" x14ac:dyDescent="0.25">
      <c r="C835" s="112"/>
      <c r="D835" s="109"/>
      <c r="E835" s="9" t="s">
        <v>44</v>
      </c>
      <c r="F835" s="12"/>
      <c r="G835" s="13">
        <v>31</v>
      </c>
      <c r="H835" s="30">
        <v>70.967741935484</v>
      </c>
      <c r="I835" s="7" t="s">
        <v>66</v>
      </c>
      <c r="J835" s="6">
        <v>6.4516129032259997</v>
      </c>
      <c r="K835" s="6">
        <v>19.354838709677001</v>
      </c>
      <c r="L835" s="7" t="s">
        <v>66</v>
      </c>
      <c r="M835" s="7" t="s">
        <v>66</v>
      </c>
      <c r="N835" s="6">
        <v>3.2258064516129998</v>
      </c>
      <c r="O835" s="7" t="s">
        <v>66</v>
      </c>
      <c r="P835" s="6">
        <v>70.967741935484</v>
      </c>
      <c r="Q835" s="33">
        <v>25.806451612903</v>
      </c>
    </row>
    <row r="836" spans="3:17" ht="25.2" x14ac:dyDescent="0.25">
      <c r="C836" s="112"/>
      <c r="D836" s="109"/>
      <c r="E836" s="9" t="s">
        <v>45</v>
      </c>
      <c r="F836" s="12"/>
      <c r="G836" s="13">
        <v>23</v>
      </c>
      <c r="H836" s="30">
        <v>65.217391304347998</v>
      </c>
      <c r="I836" s="6">
        <v>13.04347826087</v>
      </c>
      <c r="J836" s="6">
        <v>4.3478260869570002</v>
      </c>
      <c r="K836" s="6">
        <v>8.6956521739130004</v>
      </c>
      <c r="L836" s="7" t="s">
        <v>66</v>
      </c>
      <c r="M836" s="6">
        <v>4.3478260869570002</v>
      </c>
      <c r="N836" s="6">
        <v>4.3478260869570002</v>
      </c>
      <c r="O836" s="7" t="s">
        <v>66</v>
      </c>
      <c r="P836" s="6">
        <v>78.260869565217007</v>
      </c>
      <c r="Q836" s="33">
        <v>13.04347826087</v>
      </c>
    </row>
    <row r="837" spans="3:17" x14ac:dyDescent="0.25">
      <c r="C837" s="112"/>
      <c r="D837" s="109"/>
      <c r="E837" s="9" t="s">
        <v>38</v>
      </c>
      <c r="F837" s="12"/>
      <c r="G837" s="13">
        <v>14</v>
      </c>
      <c r="H837" s="30">
        <v>57.142857142856997</v>
      </c>
      <c r="I837" s="6">
        <v>7.1428571428570002</v>
      </c>
      <c r="J837" s="6">
        <v>7.1428571428570002</v>
      </c>
      <c r="K837" s="6">
        <v>14.285714285714</v>
      </c>
      <c r="L837" s="6">
        <v>7.1428571428570002</v>
      </c>
      <c r="M837" s="7" t="s">
        <v>66</v>
      </c>
      <c r="N837" s="6">
        <v>7.1428571428570002</v>
      </c>
      <c r="O837" s="7" t="s">
        <v>66</v>
      </c>
      <c r="P837" s="6">
        <v>64.285714285713993</v>
      </c>
      <c r="Q837" s="33">
        <v>28.571428571428999</v>
      </c>
    </row>
    <row r="838" spans="3:17" x14ac:dyDescent="0.25">
      <c r="C838" s="108" t="s">
        <v>46</v>
      </c>
      <c r="D838" s="106" t="s">
        <v>21</v>
      </c>
      <c r="E838" s="10" t="s">
        <v>47</v>
      </c>
      <c r="F838" s="11"/>
      <c r="G838" s="14">
        <v>815</v>
      </c>
      <c r="H838" s="28">
        <v>100</v>
      </c>
      <c r="I838" s="34" t="s">
        <v>66</v>
      </c>
      <c r="J838" s="34" t="s">
        <v>66</v>
      </c>
      <c r="K838" s="34" t="s">
        <v>66</v>
      </c>
      <c r="L838" s="34" t="s">
        <v>66</v>
      </c>
      <c r="M838" s="34" t="s">
        <v>66</v>
      </c>
      <c r="N838" s="34" t="s">
        <v>66</v>
      </c>
      <c r="O838" s="34" t="s">
        <v>66</v>
      </c>
      <c r="P838" s="5">
        <v>100</v>
      </c>
      <c r="Q838" s="62" t="s">
        <v>66</v>
      </c>
    </row>
    <row r="839" spans="3:17" ht="25.2" x14ac:dyDescent="0.25">
      <c r="C839" s="112"/>
      <c r="D839" s="107"/>
      <c r="E839" s="9" t="s">
        <v>48</v>
      </c>
      <c r="F839" s="12"/>
      <c r="G839" s="8">
        <v>86</v>
      </c>
      <c r="H839" s="43" t="s">
        <v>66</v>
      </c>
      <c r="I839" s="2">
        <v>100</v>
      </c>
      <c r="J839" s="15" t="s">
        <v>66</v>
      </c>
      <c r="K839" s="15" t="s">
        <v>66</v>
      </c>
      <c r="L839" s="15" t="s">
        <v>66</v>
      </c>
      <c r="M839" s="15" t="s">
        <v>66</v>
      </c>
      <c r="N839" s="15" t="s">
        <v>66</v>
      </c>
      <c r="O839" s="15" t="s">
        <v>66</v>
      </c>
      <c r="P839" s="2">
        <v>100</v>
      </c>
      <c r="Q839" s="38" t="s">
        <v>66</v>
      </c>
    </row>
    <row r="840" spans="3:17" x14ac:dyDescent="0.25">
      <c r="C840" s="112"/>
      <c r="D840" s="107"/>
      <c r="E840" s="9" t="s">
        <v>49</v>
      </c>
      <c r="F840" s="12"/>
      <c r="G840" s="13">
        <v>46</v>
      </c>
      <c r="H840" s="39" t="s">
        <v>66</v>
      </c>
      <c r="I840" s="7" t="s">
        <v>66</v>
      </c>
      <c r="J840" s="6">
        <v>100</v>
      </c>
      <c r="K840" s="7" t="s">
        <v>66</v>
      </c>
      <c r="L840" s="7" t="s">
        <v>66</v>
      </c>
      <c r="M840" s="7" t="s">
        <v>66</v>
      </c>
      <c r="N840" s="7" t="s">
        <v>66</v>
      </c>
      <c r="O840" s="7" t="s">
        <v>66</v>
      </c>
      <c r="P840" s="7" t="s">
        <v>66</v>
      </c>
      <c r="Q840" s="33">
        <v>100</v>
      </c>
    </row>
    <row r="841" spans="3:17" ht="25.2" x14ac:dyDescent="0.25">
      <c r="C841" s="112"/>
      <c r="D841" s="107"/>
      <c r="E841" s="9" t="s">
        <v>50</v>
      </c>
      <c r="F841" s="12"/>
      <c r="G841" s="8">
        <v>95</v>
      </c>
      <c r="H841" s="43" t="s">
        <v>66</v>
      </c>
      <c r="I841" s="15" t="s">
        <v>66</v>
      </c>
      <c r="J841" s="15" t="s">
        <v>66</v>
      </c>
      <c r="K841" s="2">
        <v>100</v>
      </c>
      <c r="L841" s="15" t="s">
        <v>66</v>
      </c>
      <c r="M841" s="15" t="s">
        <v>66</v>
      </c>
      <c r="N841" s="15" t="s">
        <v>66</v>
      </c>
      <c r="O841" s="15" t="s">
        <v>66</v>
      </c>
      <c r="P841" s="15" t="s">
        <v>66</v>
      </c>
      <c r="Q841" s="17">
        <v>100</v>
      </c>
    </row>
    <row r="842" spans="3:17" ht="25.2" x14ac:dyDescent="0.25">
      <c r="C842" s="112"/>
      <c r="D842" s="107"/>
      <c r="E842" s="9" t="s">
        <v>51</v>
      </c>
      <c r="F842" s="12"/>
      <c r="G842" s="13">
        <v>30</v>
      </c>
      <c r="H842" s="39" t="s">
        <v>66</v>
      </c>
      <c r="I842" s="7" t="s">
        <v>66</v>
      </c>
      <c r="J842" s="7" t="s">
        <v>66</v>
      </c>
      <c r="K842" s="7" t="s">
        <v>66</v>
      </c>
      <c r="L842" s="6">
        <v>100</v>
      </c>
      <c r="M842" s="7" t="s">
        <v>66</v>
      </c>
      <c r="N842" s="7" t="s">
        <v>66</v>
      </c>
      <c r="O842" s="7" t="s">
        <v>66</v>
      </c>
      <c r="P842" s="7" t="s">
        <v>66</v>
      </c>
      <c r="Q842" s="33">
        <v>100</v>
      </c>
    </row>
    <row r="843" spans="3:17" x14ac:dyDescent="0.25">
      <c r="C843" s="112"/>
      <c r="D843" s="107"/>
      <c r="E843" s="9" t="s">
        <v>52</v>
      </c>
      <c r="F843" s="12"/>
      <c r="G843" s="13">
        <v>8</v>
      </c>
      <c r="H843" s="39" t="s">
        <v>66</v>
      </c>
      <c r="I843" s="7" t="s">
        <v>66</v>
      </c>
      <c r="J843" s="7" t="s">
        <v>66</v>
      </c>
      <c r="K843" s="7" t="s">
        <v>66</v>
      </c>
      <c r="L843" s="7" t="s">
        <v>66</v>
      </c>
      <c r="M843" s="6">
        <v>100</v>
      </c>
      <c r="N843" s="7" t="s">
        <v>66</v>
      </c>
      <c r="O843" s="7" t="s">
        <v>66</v>
      </c>
      <c r="P843" s="7" t="s">
        <v>66</v>
      </c>
      <c r="Q843" s="37" t="s">
        <v>66</v>
      </c>
    </row>
    <row r="844" spans="3:17" x14ac:dyDescent="0.25">
      <c r="C844" s="112"/>
      <c r="D844" s="107"/>
      <c r="E844" s="9" t="s">
        <v>53</v>
      </c>
      <c r="F844" s="12"/>
      <c r="G844" s="13">
        <v>23</v>
      </c>
      <c r="H844" s="39" t="s">
        <v>66</v>
      </c>
      <c r="I844" s="7" t="s">
        <v>66</v>
      </c>
      <c r="J844" s="7" t="s">
        <v>66</v>
      </c>
      <c r="K844" s="7" t="s">
        <v>66</v>
      </c>
      <c r="L844" s="7" t="s">
        <v>66</v>
      </c>
      <c r="M844" s="7" t="s">
        <v>66</v>
      </c>
      <c r="N844" s="6">
        <v>100</v>
      </c>
      <c r="O844" s="7" t="s">
        <v>66</v>
      </c>
      <c r="P844" s="7" t="s">
        <v>66</v>
      </c>
      <c r="Q844" s="37" t="s">
        <v>66</v>
      </c>
    </row>
    <row r="845" spans="3:17" x14ac:dyDescent="0.25">
      <c r="C845" s="112"/>
      <c r="D845" s="107"/>
      <c r="E845" s="9" t="s">
        <v>38</v>
      </c>
      <c r="F845" s="12"/>
      <c r="G845" s="13">
        <v>1</v>
      </c>
      <c r="H845" s="39" t="s">
        <v>66</v>
      </c>
      <c r="I845" s="7" t="s">
        <v>66</v>
      </c>
      <c r="J845" s="7" t="s">
        <v>66</v>
      </c>
      <c r="K845" s="7" t="s">
        <v>66</v>
      </c>
      <c r="L845" s="7" t="s">
        <v>66</v>
      </c>
      <c r="M845" s="7" t="s">
        <v>66</v>
      </c>
      <c r="N845" s="7" t="s">
        <v>66</v>
      </c>
      <c r="O845" s="6">
        <v>100</v>
      </c>
      <c r="P845" s="7" t="s">
        <v>66</v>
      </c>
      <c r="Q845" s="37" t="s">
        <v>66</v>
      </c>
    </row>
    <row r="846" spans="3:17" x14ac:dyDescent="0.25">
      <c r="C846" s="112"/>
      <c r="D846" s="107"/>
      <c r="E846" s="9" t="s">
        <v>54</v>
      </c>
      <c r="F846" s="12"/>
      <c r="G846" s="8">
        <v>901</v>
      </c>
      <c r="H846" s="20">
        <v>90.455049944506001</v>
      </c>
      <c r="I846" s="2">
        <v>9.5449500554940006</v>
      </c>
      <c r="J846" s="15" t="s">
        <v>66</v>
      </c>
      <c r="K846" s="15" t="s">
        <v>66</v>
      </c>
      <c r="L846" s="15" t="s">
        <v>66</v>
      </c>
      <c r="M846" s="15" t="s">
        <v>66</v>
      </c>
      <c r="N846" s="15" t="s">
        <v>66</v>
      </c>
      <c r="O846" s="15" t="s">
        <v>66</v>
      </c>
      <c r="P846" s="2">
        <v>100</v>
      </c>
      <c r="Q846" s="38" t="s">
        <v>66</v>
      </c>
    </row>
    <row r="847" spans="3:17" x14ac:dyDescent="0.25">
      <c r="C847" s="112"/>
      <c r="D847" s="107"/>
      <c r="E847" s="9" t="s">
        <v>55</v>
      </c>
      <c r="F847" s="12"/>
      <c r="G847" s="8">
        <v>171</v>
      </c>
      <c r="H847" s="43" t="s">
        <v>66</v>
      </c>
      <c r="I847" s="15" t="s">
        <v>66</v>
      </c>
      <c r="J847" s="2">
        <v>26.900584795322001</v>
      </c>
      <c r="K847" s="2">
        <v>55.555555555555998</v>
      </c>
      <c r="L847" s="2">
        <v>17.543859649123</v>
      </c>
      <c r="M847" s="15" t="s">
        <v>66</v>
      </c>
      <c r="N847" s="15" t="s">
        <v>66</v>
      </c>
      <c r="O847" s="15" t="s">
        <v>66</v>
      </c>
      <c r="P847" s="15" t="s">
        <v>66</v>
      </c>
      <c r="Q847" s="17">
        <v>100</v>
      </c>
    </row>
    <row r="848" spans="3:17" x14ac:dyDescent="0.25">
      <c r="C848" s="108" t="s">
        <v>56</v>
      </c>
      <c r="D848" s="106" t="s">
        <v>21</v>
      </c>
      <c r="E848" s="10" t="s">
        <v>57</v>
      </c>
      <c r="F848" s="11"/>
      <c r="G848" s="14">
        <v>465</v>
      </c>
      <c r="H848" s="28">
        <v>64.301075268817002</v>
      </c>
      <c r="I848" s="5">
        <v>10.10752688172</v>
      </c>
      <c r="J848" s="5">
        <v>5.591397849462</v>
      </c>
      <c r="K848" s="5">
        <v>14.193548387097</v>
      </c>
      <c r="L848" s="5">
        <v>3.2258064516129998</v>
      </c>
      <c r="M848" s="5">
        <v>0.64516129032299996</v>
      </c>
      <c r="N848" s="5">
        <v>1.7204301075270001</v>
      </c>
      <c r="O848" s="5">
        <v>0.215053763441</v>
      </c>
      <c r="P848" s="5">
        <v>74.408602150538002</v>
      </c>
      <c r="Q848" s="29">
        <v>23.010752688172001</v>
      </c>
    </row>
    <row r="849" spans="2:17" x14ac:dyDescent="0.25">
      <c r="C849" s="112"/>
      <c r="D849" s="107"/>
      <c r="E849" s="9" t="s">
        <v>58</v>
      </c>
      <c r="F849" s="12"/>
      <c r="G849" s="8">
        <v>396</v>
      </c>
      <c r="H849" s="20">
        <v>78.787878787878995</v>
      </c>
      <c r="I849" s="2">
        <v>6.5656565656570001</v>
      </c>
      <c r="J849" s="2">
        <v>4.5454545454549997</v>
      </c>
      <c r="K849" s="2">
        <v>5.0505050505050004</v>
      </c>
      <c r="L849" s="2">
        <v>3.0303030303030001</v>
      </c>
      <c r="M849" s="2">
        <v>0.75757575757600004</v>
      </c>
      <c r="N849" s="2">
        <v>1.2626262626260001</v>
      </c>
      <c r="O849" s="15" t="s">
        <v>66</v>
      </c>
      <c r="P849" s="2">
        <v>85.353535353534994</v>
      </c>
      <c r="Q849" s="17">
        <v>12.626262626262999</v>
      </c>
    </row>
    <row r="850" spans="2:17" x14ac:dyDescent="0.25">
      <c r="C850" s="112"/>
      <c r="D850" s="107"/>
      <c r="E850" s="9" t="s">
        <v>59</v>
      </c>
      <c r="F850" s="12"/>
      <c r="G850" s="8">
        <v>90</v>
      </c>
      <c r="H850" s="20">
        <v>76.666666666666998</v>
      </c>
      <c r="I850" s="2">
        <v>7.7777777777779997</v>
      </c>
      <c r="J850" s="15" t="s">
        <v>66</v>
      </c>
      <c r="K850" s="2">
        <v>7.7777777777779997</v>
      </c>
      <c r="L850" s="2">
        <v>1.1111111111109999</v>
      </c>
      <c r="M850" s="2">
        <v>2.2222222222219998</v>
      </c>
      <c r="N850" s="2">
        <v>4.4444444444439997</v>
      </c>
      <c r="O850" s="15" t="s">
        <v>66</v>
      </c>
      <c r="P850" s="2">
        <v>84.444444444444002</v>
      </c>
      <c r="Q850" s="17">
        <v>8.8888888888889994</v>
      </c>
    </row>
    <row r="851" spans="2:17" x14ac:dyDescent="0.25">
      <c r="C851" s="112"/>
      <c r="D851" s="107"/>
      <c r="E851" s="9" t="s">
        <v>60</v>
      </c>
      <c r="F851" s="12"/>
      <c r="G851" s="8">
        <v>153</v>
      </c>
      <c r="H851" s="20">
        <v>88.235294117647001</v>
      </c>
      <c r="I851" s="2">
        <v>3.9215686274510002</v>
      </c>
      <c r="J851" s="2">
        <v>1.3071895424840001</v>
      </c>
      <c r="K851" s="2">
        <v>1.3071895424840001</v>
      </c>
      <c r="L851" s="2">
        <v>1.3071895424840001</v>
      </c>
      <c r="M851" s="15" t="s">
        <v>66</v>
      </c>
      <c r="N851" s="2">
        <v>3.9215686274510002</v>
      </c>
      <c r="O851" s="15" t="s">
        <v>66</v>
      </c>
      <c r="P851" s="2">
        <v>92.156862745097996</v>
      </c>
      <c r="Q851" s="17">
        <v>3.9215686274510002</v>
      </c>
    </row>
    <row r="852" spans="2:17" x14ac:dyDescent="0.25">
      <c r="C852" s="108" t="s">
        <v>61</v>
      </c>
      <c r="D852" s="106" t="s">
        <v>21</v>
      </c>
      <c r="E852" s="10" t="s">
        <v>62</v>
      </c>
      <c r="F852" s="11"/>
      <c r="G852" s="14">
        <v>205</v>
      </c>
      <c r="H852" s="28">
        <v>72.682926829267998</v>
      </c>
      <c r="I852" s="5">
        <v>5.3658536585369996</v>
      </c>
      <c r="J852" s="5">
        <v>1.951219512195</v>
      </c>
      <c r="K852" s="5">
        <v>12.682926829268</v>
      </c>
      <c r="L852" s="5">
        <v>3.4146341463410002</v>
      </c>
      <c r="M852" s="5">
        <v>0.97560975609800005</v>
      </c>
      <c r="N852" s="5">
        <v>2.4390243902440001</v>
      </c>
      <c r="O852" s="5">
        <v>0.48780487804900002</v>
      </c>
      <c r="P852" s="5">
        <v>78.048780487805004</v>
      </c>
      <c r="Q852" s="29">
        <v>18.048780487805001</v>
      </c>
    </row>
    <row r="853" spans="2:17" x14ac:dyDescent="0.25">
      <c r="C853" s="109"/>
      <c r="D853" s="107"/>
      <c r="E853" s="9" t="s">
        <v>63</v>
      </c>
      <c r="F853" s="12"/>
      <c r="G853" s="8">
        <v>256</v>
      </c>
      <c r="H853" s="20">
        <v>74.21875</v>
      </c>
      <c r="I853" s="2">
        <v>9.765625</v>
      </c>
      <c r="J853" s="2">
        <v>1.953125</v>
      </c>
      <c r="K853" s="2">
        <v>8.203125</v>
      </c>
      <c r="L853" s="2">
        <v>3.125</v>
      </c>
      <c r="M853" s="2">
        <v>1.171875</v>
      </c>
      <c r="N853" s="2">
        <v>1.5625</v>
      </c>
      <c r="O853" s="15" t="s">
        <v>66</v>
      </c>
      <c r="P853" s="2">
        <v>83.984375</v>
      </c>
      <c r="Q853" s="17">
        <v>13.28125</v>
      </c>
    </row>
    <row r="854" spans="2:17" x14ac:dyDescent="0.25">
      <c r="C854" s="109"/>
      <c r="D854" s="107"/>
      <c r="E854" s="9" t="s">
        <v>64</v>
      </c>
      <c r="F854" s="12"/>
      <c r="G854" s="8">
        <v>404</v>
      </c>
      <c r="H854" s="20">
        <v>76.237623762376003</v>
      </c>
      <c r="I854" s="2">
        <v>7.1782178217819999</v>
      </c>
      <c r="J854" s="2">
        <v>4.7029702970300002</v>
      </c>
      <c r="K854" s="2">
        <v>7.1782178217819999</v>
      </c>
      <c r="L854" s="2">
        <v>1.485148514851</v>
      </c>
      <c r="M854" s="2">
        <v>0.74257425742600003</v>
      </c>
      <c r="N854" s="2">
        <v>2.4752475247520001</v>
      </c>
      <c r="O854" s="15" t="s">
        <v>66</v>
      </c>
      <c r="P854" s="2">
        <v>83.415841584158002</v>
      </c>
      <c r="Q854" s="17">
        <v>13.366336633663</v>
      </c>
    </row>
    <row r="855" spans="2:17" x14ac:dyDescent="0.25">
      <c r="C855" s="113"/>
      <c r="D855" s="110"/>
      <c r="E855" s="56" t="s">
        <v>65</v>
      </c>
      <c r="F855" s="48"/>
      <c r="G855" s="61">
        <v>239</v>
      </c>
      <c r="H855" s="69">
        <v>70.292887029289005</v>
      </c>
      <c r="I855" s="36">
        <v>8.7866108786609995</v>
      </c>
      <c r="J855" s="36">
        <v>7.5313807531380004</v>
      </c>
      <c r="K855" s="36">
        <v>7.9497907949790001</v>
      </c>
      <c r="L855" s="36">
        <v>3.7656903765690002</v>
      </c>
      <c r="M855" s="72" t="s">
        <v>66</v>
      </c>
      <c r="N855" s="36">
        <v>1.673640167364</v>
      </c>
      <c r="O855" s="72" t="s">
        <v>66</v>
      </c>
      <c r="P855" s="36">
        <v>79.07949790795</v>
      </c>
      <c r="Q855" s="68">
        <v>19.246861924686002</v>
      </c>
    </row>
    <row r="857" spans="2:17" x14ac:dyDescent="0.25">
      <c r="B857" s="54" t="str">
        <f xml:space="preserve"> HYPERLINK("#'目次'!B17", "[11]")</f>
        <v>[11]</v>
      </c>
      <c r="C857" s="42" t="s">
        <v>168</v>
      </c>
    </row>
    <row r="860" spans="2:17" x14ac:dyDescent="0.25">
      <c r="C860" s="42" t="s">
        <v>14</v>
      </c>
    </row>
    <row r="861" spans="2:17" ht="63" x14ac:dyDescent="0.25">
      <c r="C861" s="102"/>
      <c r="D861" s="103"/>
      <c r="E861" s="103"/>
      <c r="F861" s="103"/>
      <c r="G861" s="53" t="s">
        <v>15</v>
      </c>
      <c r="H861" s="50" t="s">
        <v>169</v>
      </c>
      <c r="I861" s="21" t="s">
        <v>170</v>
      </c>
      <c r="J861" s="21" t="s">
        <v>171</v>
      </c>
      <c r="K861" s="21" t="s">
        <v>172</v>
      </c>
      <c r="L861" s="21" t="s">
        <v>173</v>
      </c>
      <c r="M861" s="21" t="s">
        <v>174</v>
      </c>
      <c r="N861" s="21" t="s">
        <v>53</v>
      </c>
      <c r="O861" s="21" t="s">
        <v>175</v>
      </c>
      <c r="P861" s="21" t="s">
        <v>38</v>
      </c>
      <c r="Q861" s="57" t="s">
        <v>176</v>
      </c>
    </row>
    <row r="862" spans="2:17" x14ac:dyDescent="0.25">
      <c r="C862" s="104"/>
      <c r="D862" s="105"/>
      <c r="E862" s="105"/>
      <c r="F862" s="105"/>
      <c r="G862" s="47"/>
      <c r="H862" s="60"/>
      <c r="I862" s="22"/>
      <c r="J862" s="22"/>
      <c r="K862" s="22"/>
      <c r="L862" s="22"/>
      <c r="M862" s="22"/>
      <c r="N862" s="22"/>
      <c r="O862" s="22"/>
      <c r="P862" s="22"/>
      <c r="Q862" s="55"/>
    </row>
    <row r="863" spans="2:17" x14ac:dyDescent="0.25">
      <c r="C863" s="52"/>
      <c r="D863" s="49"/>
      <c r="E863" s="46" t="s">
        <v>15</v>
      </c>
      <c r="F863" s="51"/>
      <c r="G863" s="59">
        <v>1104</v>
      </c>
      <c r="H863" s="32">
        <v>80.434782608695997</v>
      </c>
      <c r="I863" s="32">
        <v>7.7898550724640003</v>
      </c>
      <c r="J863" s="32">
        <v>53.985507246376997</v>
      </c>
      <c r="K863" s="32">
        <v>33.967391304347998</v>
      </c>
      <c r="L863" s="32">
        <v>47.735507246376997</v>
      </c>
      <c r="M863" s="32">
        <v>16.032608695652002</v>
      </c>
      <c r="N863" s="32">
        <v>3.9855072463769998</v>
      </c>
      <c r="O863" s="32">
        <v>7.6086956521740001</v>
      </c>
      <c r="P863" s="32">
        <v>0.18115942029000001</v>
      </c>
      <c r="Q863" s="64">
        <v>92.210144927536007</v>
      </c>
    </row>
    <row r="864" spans="2:17" x14ac:dyDescent="0.25">
      <c r="C864" s="111" t="s">
        <v>20</v>
      </c>
      <c r="D864" s="106" t="s">
        <v>21</v>
      </c>
      <c r="E864" s="10" t="s">
        <v>22</v>
      </c>
      <c r="F864" s="11"/>
      <c r="G864" s="14">
        <v>543</v>
      </c>
      <c r="H864" s="28">
        <v>83.241252302025998</v>
      </c>
      <c r="I864" s="5">
        <v>6.2615101289129997</v>
      </c>
      <c r="J864" s="5">
        <v>54.880294659299999</v>
      </c>
      <c r="K864" s="5">
        <v>42.173112338857997</v>
      </c>
      <c r="L864" s="5">
        <v>62.246777163904</v>
      </c>
      <c r="M864" s="5">
        <v>13.075506445672</v>
      </c>
      <c r="N864" s="5">
        <v>3.867403314917</v>
      </c>
      <c r="O864" s="5">
        <v>6.6298342541439998</v>
      </c>
      <c r="P864" s="5">
        <v>0.18416206261500001</v>
      </c>
      <c r="Q864" s="29">
        <v>93.186003683240997</v>
      </c>
    </row>
    <row r="865" spans="3:17" x14ac:dyDescent="0.25">
      <c r="C865" s="112"/>
      <c r="D865" s="107"/>
      <c r="E865" s="9" t="s">
        <v>23</v>
      </c>
      <c r="F865" s="12"/>
      <c r="G865" s="8">
        <v>561</v>
      </c>
      <c r="H865" s="20">
        <v>77.718360071301007</v>
      </c>
      <c r="I865" s="2">
        <v>9.2691622103389992</v>
      </c>
      <c r="J865" s="2">
        <v>53.119429590018001</v>
      </c>
      <c r="K865" s="2">
        <v>26.024955436719999</v>
      </c>
      <c r="L865" s="2">
        <v>33.689839572193002</v>
      </c>
      <c r="M865" s="2">
        <v>18.894830659537</v>
      </c>
      <c r="N865" s="2">
        <v>4.0998217468810001</v>
      </c>
      <c r="O865" s="2">
        <v>8.5561497326199998</v>
      </c>
      <c r="P865" s="2">
        <v>0.17825311943</v>
      </c>
      <c r="Q865" s="17">
        <v>91.265597147950004</v>
      </c>
    </row>
    <row r="866" spans="3:17" x14ac:dyDescent="0.25">
      <c r="C866" s="108" t="s">
        <v>24</v>
      </c>
      <c r="D866" s="108" t="s">
        <v>25</v>
      </c>
      <c r="E866" s="10" t="s">
        <v>26</v>
      </c>
      <c r="F866" s="11"/>
      <c r="G866" s="14">
        <v>261</v>
      </c>
      <c r="H866" s="28">
        <v>79.693486590038006</v>
      </c>
      <c r="I866" s="5">
        <v>10.344827586207</v>
      </c>
      <c r="J866" s="5">
        <v>57.854406130268003</v>
      </c>
      <c r="K866" s="5">
        <v>40.996168582374999</v>
      </c>
      <c r="L866" s="5">
        <v>47.892720306512999</v>
      </c>
      <c r="M866" s="5">
        <v>20.689655172414</v>
      </c>
      <c r="N866" s="5">
        <v>2.2988505747130001</v>
      </c>
      <c r="O866" s="5">
        <v>7.6628352490419998</v>
      </c>
      <c r="P866" s="34" t="s">
        <v>66</v>
      </c>
      <c r="Q866" s="29">
        <v>92.337164750957996</v>
      </c>
    </row>
    <row r="867" spans="3:17" x14ac:dyDescent="0.25">
      <c r="C867" s="112"/>
      <c r="D867" s="109"/>
      <c r="E867" s="9" t="s">
        <v>27</v>
      </c>
      <c r="F867" s="12"/>
      <c r="G867" s="8">
        <v>267</v>
      </c>
      <c r="H867" s="20">
        <v>85.393258426966</v>
      </c>
      <c r="I867" s="2">
        <v>10.112359550561999</v>
      </c>
      <c r="J867" s="2">
        <v>58.801498127340999</v>
      </c>
      <c r="K867" s="2">
        <v>38.951310861423003</v>
      </c>
      <c r="L867" s="2">
        <v>51.685393258426998</v>
      </c>
      <c r="M867" s="2">
        <v>18.352059925094</v>
      </c>
      <c r="N867" s="2">
        <v>2.6217228464420002</v>
      </c>
      <c r="O867" s="2">
        <v>5.9925093632959996</v>
      </c>
      <c r="P867" s="15" t="s">
        <v>66</v>
      </c>
      <c r="Q867" s="17">
        <v>94.007490636704006</v>
      </c>
    </row>
    <row r="868" spans="3:17" x14ac:dyDescent="0.25">
      <c r="C868" s="112"/>
      <c r="D868" s="109"/>
      <c r="E868" s="9" t="s">
        <v>28</v>
      </c>
      <c r="F868" s="12"/>
      <c r="G868" s="8">
        <v>261</v>
      </c>
      <c r="H868" s="20">
        <v>78.160919540229997</v>
      </c>
      <c r="I868" s="2">
        <v>9.1954022988510005</v>
      </c>
      <c r="J868" s="2">
        <v>51.724137931034001</v>
      </c>
      <c r="K868" s="2">
        <v>31.417624521073002</v>
      </c>
      <c r="L868" s="2">
        <v>43.678160919539998</v>
      </c>
      <c r="M868" s="2">
        <v>14.176245210728</v>
      </c>
      <c r="N868" s="2">
        <v>4.5977011494250002</v>
      </c>
      <c r="O868" s="2">
        <v>6.8965517241379999</v>
      </c>
      <c r="P868" s="15" t="s">
        <v>66</v>
      </c>
      <c r="Q868" s="17">
        <v>93.103448275861993</v>
      </c>
    </row>
    <row r="869" spans="3:17" x14ac:dyDescent="0.25">
      <c r="C869" s="112"/>
      <c r="D869" s="109"/>
      <c r="E869" s="9" t="s">
        <v>29</v>
      </c>
      <c r="F869" s="12"/>
      <c r="G869" s="8">
        <v>195</v>
      </c>
      <c r="H869" s="20">
        <v>81.025641025640994</v>
      </c>
      <c r="I869" s="2">
        <v>3.0769230769229998</v>
      </c>
      <c r="J869" s="2">
        <v>48.205128205127998</v>
      </c>
      <c r="K869" s="2">
        <v>24.102564102563999</v>
      </c>
      <c r="L869" s="2">
        <v>44.615384615384997</v>
      </c>
      <c r="M869" s="2">
        <v>9.7435897435900003</v>
      </c>
      <c r="N869" s="2">
        <v>6.666666666667</v>
      </c>
      <c r="O869" s="2">
        <v>10.769230769230999</v>
      </c>
      <c r="P869" s="15" t="s">
        <v>66</v>
      </c>
      <c r="Q869" s="17">
        <v>89.230769230768999</v>
      </c>
    </row>
    <row r="870" spans="3:17" x14ac:dyDescent="0.25">
      <c r="C870" s="112"/>
      <c r="D870" s="109"/>
      <c r="E870" s="9" t="s">
        <v>30</v>
      </c>
      <c r="F870" s="12"/>
      <c r="G870" s="8">
        <v>120</v>
      </c>
      <c r="H870" s="20">
        <v>75</v>
      </c>
      <c r="I870" s="2">
        <v>1.666666666667</v>
      </c>
      <c r="J870" s="2">
        <v>49.166666666666998</v>
      </c>
      <c r="K870" s="2">
        <v>29.166666666666998</v>
      </c>
      <c r="L870" s="2">
        <v>52.5</v>
      </c>
      <c r="M870" s="2">
        <v>15</v>
      </c>
      <c r="N870" s="2">
        <v>5</v>
      </c>
      <c r="O870" s="2">
        <v>7.5</v>
      </c>
      <c r="P870" s="2">
        <v>1.666666666667</v>
      </c>
      <c r="Q870" s="17">
        <v>90.833333333333002</v>
      </c>
    </row>
    <row r="871" spans="3:17" x14ac:dyDescent="0.25">
      <c r="C871" s="112"/>
      <c r="D871" s="109"/>
      <c r="E871" s="9" t="s">
        <v>31</v>
      </c>
      <c r="F871" s="12"/>
      <c r="G871" s="8">
        <v>843</v>
      </c>
      <c r="H871" s="20">
        <v>80.664294187425995</v>
      </c>
      <c r="I871" s="2">
        <v>6.99881376038</v>
      </c>
      <c r="J871" s="2">
        <v>52.787663107947999</v>
      </c>
      <c r="K871" s="2">
        <v>31.791221826809</v>
      </c>
      <c r="L871" s="2">
        <v>47.686832740214001</v>
      </c>
      <c r="M871" s="2">
        <v>14.590747330960999</v>
      </c>
      <c r="N871" s="2">
        <v>4.5077105575329997</v>
      </c>
      <c r="O871" s="2">
        <v>7.5919335705810003</v>
      </c>
      <c r="P871" s="2">
        <v>0.23724792408100001</v>
      </c>
      <c r="Q871" s="17">
        <v>92.170818505338005</v>
      </c>
    </row>
    <row r="872" spans="3:17" x14ac:dyDescent="0.25">
      <c r="C872" s="112"/>
      <c r="D872" s="109"/>
      <c r="E872" s="9" t="s">
        <v>32</v>
      </c>
      <c r="F872" s="12"/>
      <c r="G872" s="8">
        <v>315</v>
      </c>
      <c r="H872" s="20">
        <v>78.730158730159005</v>
      </c>
      <c r="I872" s="2">
        <v>2.5396825396830001</v>
      </c>
      <c r="J872" s="2">
        <v>48.571428571429003</v>
      </c>
      <c r="K872" s="2">
        <v>26.031746031746</v>
      </c>
      <c r="L872" s="2">
        <v>47.619047619047997</v>
      </c>
      <c r="M872" s="2">
        <v>11.746031746031999</v>
      </c>
      <c r="N872" s="2">
        <v>6.0317460317459997</v>
      </c>
      <c r="O872" s="2">
        <v>9.5238095238099998</v>
      </c>
      <c r="P872" s="2">
        <v>0.63492063492100004</v>
      </c>
      <c r="Q872" s="17">
        <v>89.841269841270005</v>
      </c>
    </row>
    <row r="873" spans="3:17" x14ac:dyDescent="0.25">
      <c r="C873" s="112"/>
      <c r="D873" s="108" t="s">
        <v>22</v>
      </c>
      <c r="E873" s="10" t="s">
        <v>26</v>
      </c>
      <c r="F873" s="11"/>
      <c r="G873" s="14">
        <v>120</v>
      </c>
      <c r="H873" s="28">
        <v>85.833333333333002</v>
      </c>
      <c r="I873" s="5">
        <v>5.833333333333</v>
      </c>
      <c r="J873" s="5">
        <v>61.666666666666998</v>
      </c>
      <c r="K873" s="5">
        <v>53.333333333333002</v>
      </c>
      <c r="L873" s="5">
        <v>63.333333333333002</v>
      </c>
      <c r="M873" s="5">
        <v>16.666666666666998</v>
      </c>
      <c r="N873" s="5">
        <v>3.333333333333</v>
      </c>
      <c r="O873" s="5">
        <v>5</v>
      </c>
      <c r="P873" s="34" t="s">
        <v>66</v>
      </c>
      <c r="Q873" s="29">
        <v>95</v>
      </c>
    </row>
    <row r="874" spans="3:17" x14ac:dyDescent="0.25">
      <c r="C874" s="112"/>
      <c r="D874" s="109"/>
      <c r="E874" s="9" t="s">
        <v>27</v>
      </c>
      <c r="F874" s="12"/>
      <c r="G874" s="8">
        <v>159</v>
      </c>
      <c r="H874" s="20">
        <v>84.276729559748006</v>
      </c>
      <c r="I874" s="2">
        <v>7.547169811321</v>
      </c>
      <c r="J874" s="2">
        <v>54.088050314465001</v>
      </c>
      <c r="K874" s="2">
        <v>43.396226415093999</v>
      </c>
      <c r="L874" s="2">
        <v>61.635220125785999</v>
      </c>
      <c r="M874" s="2">
        <v>13.836477987421</v>
      </c>
      <c r="N874" s="2">
        <v>2.5157232704400001</v>
      </c>
      <c r="O874" s="2">
        <v>7.547169811321</v>
      </c>
      <c r="P874" s="15" t="s">
        <v>66</v>
      </c>
      <c r="Q874" s="17">
        <v>92.452830188679002</v>
      </c>
    </row>
    <row r="875" spans="3:17" x14ac:dyDescent="0.25">
      <c r="C875" s="112"/>
      <c r="D875" s="109"/>
      <c r="E875" s="9" t="s">
        <v>28</v>
      </c>
      <c r="F875" s="12"/>
      <c r="G875" s="8">
        <v>113</v>
      </c>
      <c r="H875" s="20">
        <v>84.070796460176993</v>
      </c>
      <c r="I875" s="2">
        <v>9.7345132743360008</v>
      </c>
      <c r="J875" s="2">
        <v>49.557522123894003</v>
      </c>
      <c r="K875" s="2">
        <v>45.132743362832002</v>
      </c>
      <c r="L875" s="2">
        <v>65.486725663716996</v>
      </c>
      <c r="M875" s="2">
        <v>11.504424778761001</v>
      </c>
      <c r="N875" s="2">
        <v>3.53982300885</v>
      </c>
      <c r="O875" s="2">
        <v>4.424778761062</v>
      </c>
      <c r="P875" s="15" t="s">
        <v>66</v>
      </c>
      <c r="Q875" s="17">
        <v>95.575221238937999</v>
      </c>
    </row>
    <row r="876" spans="3:17" x14ac:dyDescent="0.25">
      <c r="C876" s="112"/>
      <c r="D876" s="109"/>
      <c r="E876" s="9" t="s">
        <v>29</v>
      </c>
      <c r="F876" s="12"/>
      <c r="G876" s="8">
        <v>94</v>
      </c>
      <c r="H876" s="20">
        <v>81.914893617020994</v>
      </c>
      <c r="I876" s="2">
        <v>3.1914893617020001</v>
      </c>
      <c r="J876" s="2">
        <v>52.127659574467998</v>
      </c>
      <c r="K876" s="2">
        <v>26.595744680850999</v>
      </c>
      <c r="L876" s="2">
        <v>60.638297872339997</v>
      </c>
      <c r="M876" s="2">
        <v>7.4468085106380002</v>
      </c>
      <c r="N876" s="2">
        <v>6.3829787234040003</v>
      </c>
      <c r="O876" s="2">
        <v>7.4468085106380002</v>
      </c>
      <c r="P876" s="15" t="s">
        <v>66</v>
      </c>
      <c r="Q876" s="17">
        <v>92.553191489362007</v>
      </c>
    </row>
    <row r="877" spans="3:17" x14ac:dyDescent="0.25">
      <c r="C877" s="112"/>
      <c r="D877" s="109"/>
      <c r="E877" s="9" t="s">
        <v>30</v>
      </c>
      <c r="F877" s="12"/>
      <c r="G877" s="8">
        <v>57</v>
      </c>
      <c r="H877" s="20">
        <v>75.438596491227997</v>
      </c>
      <c r="I877" s="2">
        <v>1.7543859649119999</v>
      </c>
      <c r="J877" s="2">
        <v>57.894736842104997</v>
      </c>
      <c r="K877" s="2">
        <v>35.087719298246</v>
      </c>
      <c r="L877" s="2">
        <v>57.894736842104997</v>
      </c>
      <c r="M877" s="2">
        <v>15.789473684211</v>
      </c>
      <c r="N877" s="2">
        <v>5.2631578947369997</v>
      </c>
      <c r="O877" s="2">
        <v>10.526315789473999</v>
      </c>
      <c r="P877" s="2">
        <v>1.7543859649119999</v>
      </c>
      <c r="Q877" s="17">
        <v>87.719298245613999</v>
      </c>
    </row>
    <row r="878" spans="3:17" x14ac:dyDescent="0.25">
      <c r="C878" s="112"/>
      <c r="D878" s="109"/>
      <c r="E878" s="9" t="s">
        <v>31</v>
      </c>
      <c r="F878" s="12"/>
      <c r="G878" s="8">
        <v>423</v>
      </c>
      <c r="H878" s="20">
        <v>82.505910165485005</v>
      </c>
      <c r="I878" s="2">
        <v>6.3829787234040003</v>
      </c>
      <c r="J878" s="2">
        <v>52.955082742317003</v>
      </c>
      <c r="K878" s="2">
        <v>39.007092198582001</v>
      </c>
      <c r="L878" s="2">
        <v>61.938534278959999</v>
      </c>
      <c r="M878" s="2">
        <v>12.056737588652</v>
      </c>
      <c r="N878" s="2">
        <v>4.0189125295509998</v>
      </c>
      <c r="O878" s="2">
        <v>7.0921985815599999</v>
      </c>
      <c r="P878" s="2">
        <v>0.23640661938499999</v>
      </c>
      <c r="Q878" s="17">
        <v>92.671394799053999</v>
      </c>
    </row>
    <row r="879" spans="3:17" x14ac:dyDescent="0.25">
      <c r="C879" s="112"/>
      <c r="D879" s="109"/>
      <c r="E879" s="9" t="s">
        <v>32</v>
      </c>
      <c r="F879" s="12"/>
      <c r="G879" s="8">
        <v>151</v>
      </c>
      <c r="H879" s="20">
        <v>79.470198675497002</v>
      </c>
      <c r="I879" s="2">
        <v>2.6490066225170001</v>
      </c>
      <c r="J879" s="2">
        <v>54.304635761588997</v>
      </c>
      <c r="K879" s="2">
        <v>29.801324503311001</v>
      </c>
      <c r="L879" s="2">
        <v>59.602649006622997</v>
      </c>
      <c r="M879" s="2">
        <v>10.596026490066</v>
      </c>
      <c r="N879" s="2">
        <v>5.9602649006619997</v>
      </c>
      <c r="O879" s="2">
        <v>8.6092715231790002</v>
      </c>
      <c r="P879" s="2">
        <v>0.66225165562900001</v>
      </c>
      <c r="Q879" s="17">
        <v>90.728476821192004</v>
      </c>
    </row>
    <row r="880" spans="3:17" x14ac:dyDescent="0.25">
      <c r="C880" s="112"/>
      <c r="D880" s="108" t="s">
        <v>23</v>
      </c>
      <c r="E880" s="10" t="s">
        <v>26</v>
      </c>
      <c r="F880" s="11"/>
      <c r="G880" s="14">
        <v>141</v>
      </c>
      <c r="H880" s="28">
        <v>74.468085106383</v>
      </c>
      <c r="I880" s="5">
        <v>14.184397163121</v>
      </c>
      <c r="J880" s="5">
        <v>54.609929078013998</v>
      </c>
      <c r="K880" s="5">
        <v>30.496453900709</v>
      </c>
      <c r="L880" s="5">
        <v>34.751773049645003</v>
      </c>
      <c r="M880" s="5">
        <v>24.113475177304998</v>
      </c>
      <c r="N880" s="5">
        <v>1.4184397163119999</v>
      </c>
      <c r="O880" s="5">
        <v>9.9290780141840003</v>
      </c>
      <c r="P880" s="34" t="s">
        <v>66</v>
      </c>
      <c r="Q880" s="29">
        <v>90.070921985816</v>
      </c>
    </row>
    <row r="881" spans="3:17" x14ac:dyDescent="0.25">
      <c r="C881" s="112"/>
      <c r="D881" s="109"/>
      <c r="E881" s="9" t="s">
        <v>27</v>
      </c>
      <c r="F881" s="12"/>
      <c r="G881" s="8">
        <v>108</v>
      </c>
      <c r="H881" s="20">
        <v>87.037037037036995</v>
      </c>
      <c r="I881" s="2">
        <v>13.888888888888999</v>
      </c>
      <c r="J881" s="2">
        <v>65.740740740741003</v>
      </c>
      <c r="K881" s="2">
        <v>32.407407407407</v>
      </c>
      <c r="L881" s="2">
        <v>37.037037037037003</v>
      </c>
      <c r="M881" s="2">
        <v>25</v>
      </c>
      <c r="N881" s="2">
        <v>2.7777777777780002</v>
      </c>
      <c r="O881" s="2">
        <v>3.7037037037039999</v>
      </c>
      <c r="P881" s="15" t="s">
        <v>66</v>
      </c>
      <c r="Q881" s="17">
        <v>96.296296296296006</v>
      </c>
    </row>
    <row r="882" spans="3:17" x14ac:dyDescent="0.25">
      <c r="C882" s="112"/>
      <c r="D882" s="109"/>
      <c r="E882" s="9" t="s">
        <v>28</v>
      </c>
      <c r="F882" s="12"/>
      <c r="G882" s="8">
        <v>148</v>
      </c>
      <c r="H882" s="20">
        <v>73.648648648649001</v>
      </c>
      <c r="I882" s="2">
        <v>8.7837837837839992</v>
      </c>
      <c r="J882" s="2">
        <v>53.378378378378002</v>
      </c>
      <c r="K882" s="2">
        <v>20.945945945946001</v>
      </c>
      <c r="L882" s="2">
        <v>27.027027027027</v>
      </c>
      <c r="M882" s="2">
        <v>16.216216216216001</v>
      </c>
      <c r="N882" s="2">
        <v>5.4054054054050003</v>
      </c>
      <c r="O882" s="2">
        <v>8.7837837837839992</v>
      </c>
      <c r="P882" s="15" t="s">
        <v>66</v>
      </c>
      <c r="Q882" s="17">
        <v>91.216216216215997</v>
      </c>
    </row>
    <row r="883" spans="3:17" x14ac:dyDescent="0.25">
      <c r="C883" s="112"/>
      <c r="D883" s="109"/>
      <c r="E883" s="9" t="s">
        <v>29</v>
      </c>
      <c r="F883" s="12"/>
      <c r="G883" s="8">
        <v>101</v>
      </c>
      <c r="H883" s="20">
        <v>80.198019801979996</v>
      </c>
      <c r="I883" s="2">
        <v>2.970297029703</v>
      </c>
      <c r="J883" s="2">
        <v>44.554455445545003</v>
      </c>
      <c r="K883" s="2">
        <v>21.782178217822</v>
      </c>
      <c r="L883" s="2">
        <v>29.702970297029999</v>
      </c>
      <c r="M883" s="2">
        <v>11.881188118812</v>
      </c>
      <c r="N883" s="2">
        <v>6.9306930693069999</v>
      </c>
      <c r="O883" s="2">
        <v>13.861386138614</v>
      </c>
      <c r="P883" s="15" t="s">
        <v>66</v>
      </c>
      <c r="Q883" s="17">
        <v>86.138613861386006</v>
      </c>
    </row>
    <row r="884" spans="3:17" x14ac:dyDescent="0.25">
      <c r="C884" s="112"/>
      <c r="D884" s="109"/>
      <c r="E884" s="9" t="s">
        <v>30</v>
      </c>
      <c r="F884" s="12"/>
      <c r="G884" s="8">
        <v>63</v>
      </c>
      <c r="H884" s="20">
        <v>74.603174603175006</v>
      </c>
      <c r="I884" s="2">
        <v>1.587301587302</v>
      </c>
      <c r="J884" s="2">
        <v>41.269841269841002</v>
      </c>
      <c r="K884" s="2">
        <v>23.809523809523998</v>
      </c>
      <c r="L884" s="2">
        <v>47.619047619047997</v>
      </c>
      <c r="M884" s="2">
        <v>14.285714285714</v>
      </c>
      <c r="N884" s="2">
        <v>4.7619047619049999</v>
      </c>
      <c r="O884" s="2">
        <v>4.7619047619049999</v>
      </c>
      <c r="P884" s="2">
        <v>1.587301587302</v>
      </c>
      <c r="Q884" s="17">
        <v>93.650793650794</v>
      </c>
    </row>
    <row r="885" spans="3:17" x14ac:dyDescent="0.25">
      <c r="C885" s="112"/>
      <c r="D885" s="109"/>
      <c r="E885" s="9" t="s">
        <v>31</v>
      </c>
      <c r="F885" s="12"/>
      <c r="G885" s="8">
        <v>420</v>
      </c>
      <c r="H885" s="20">
        <v>78.809523809523995</v>
      </c>
      <c r="I885" s="2">
        <v>7.6190476190479997</v>
      </c>
      <c r="J885" s="2">
        <v>52.619047619047997</v>
      </c>
      <c r="K885" s="2">
        <v>24.523809523810002</v>
      </c>
      <c r="L885" s="2">
        <v>33.333333333333002</v>
      </c>
      <c r="M885" s="2">
        <v>17.142857142857</v>
      </c>
      <c r="N885" s="2">
        <v>5</v>
      </c>
      <c r="O885" s="2">
        <v>8.0952380952380008</v>
      </c>
      <c r="P885" s="2">
        <v>0.23809523809499999</v>
      </c>
      <c r="Q885" s="17">
        <v>91.666666666666998</v>
      </c>
    </row>
    <row r="886" spans="3:17" x14ac:dyDescent="0.25">
      <c r="C886" s="112"/>
      <c r="D886" s="109"/>
      <c r="E886" s="9" t="s">
        <v>32</v>
      </c>
      <c r="F886" s="12"/>
      <c r="G886" s="8">
        <v>164</v>
      </c>
      <c r="H886" s="20">
        <v>78.048780487805004</v>
      </c>
      <c r="I886" s="2">
        <v>2.4390243902440001</v>
      </c>
      <c r="J886" s="2">
        <v>43.292682926829002</v>
      </c>
      <c r="K886" s="2">
        <v>22.560975609755999</v>
      </c>
      <c r="L886" s="2">
        <v>36.585365853658999</v>
      </c>
      <c r="M886" s="2">
        <v>12.804878048779999</v>
      </c>
      <c r="N886" s="2">
        <v>6.0975609756100004</v>
      </c>
      <c r="O886" s="2">
        <v>10.365853658537</v>
      </c>
      <c r="P886" s="2">
        <v>0.60975609756100002</v>
      </c>
      <c r="Q886" s="17">
        <v>89.024390243902005</v>
      </c>
    </row>
    <row r="887" spans="3:17" ht="25.2" x14ac:dyDescent="0.25">
      <c r="C887" s="108" t="s">
        <v>33</v>
      </c>
      <c r="D887" s="108" t="s">
        <v>25</v>
      </c>
      <c r="E887" s="10" t="s">
        <v>34</v>
      </c>
      <c r="F887" s="11"/>
      <c r="G887" s="14">
        <v>93</v>
      </c>
      <c r="H887" s="28">
        <v>67.741935483871003</v>
      </c>
      <c r="I887" s="5">
        <v>2.1505376344089999</v>
      </c>
      <c r="J887" s="5">
        <v>31.182795698924998</v>
      </c>
      <c r="K887" s="5">
        <v>41.935483870968</v>
      </c>
      <c r="L887" s="5">
        <v>47.311827956988999</v>
      </c>
      <c r="M887" s="5">
        <v>9.6774193548389995</v>
      </c>
      <c r="N887" s="5">
        <v>3.2258064516129998</v>
      </c>
      <c r="O887" s="5">
        <v>16.129032258064999</v>
      </c>
      <c r="P887" s="34" t="s">
        <v>66</v>
      </c>
      <c r="Q887" s="29">
        <v>83.870967741935004</v>
      </c>
    </row>
    <row r="888" spans="3:17" ht="25.2" x14ac:dyDescent="0.25">
      <c r="C888" s="112"/>
      <c r="D888" s="109"/>
      <c r="E888" s="9" t="s">
        <v>35</v>
      </c>
      <c r="F888" s="12"/>
      <c r="G888" s="8">
        <v>623</v>
      </c>
      <c r="H888" s="20">
        <v>88.924558587480007</v>
      </c>
      <c r="I888" s="2">
        <v>9.3097913322629999</v>
      </c>
      <c r="J888" s="2">
        <v>60.995184590690002</v>
      </c>
      <c r="K888" s="2">
        <v>28.892455858748001</v>
      </c>
      <c r="L888" s="2">
        <v>43.820224719100999</v>
      </c>
      <c r="M888" s="2">
        <v>20.545746388443</v>
      </c>
      <c r="N888" s="2">
        <v>4.0128410914929997</v>
      </c>
      <c r="O888" s="2">
        <v>3.5313001605140002</v>
      </c>
      <c r="P888" s="2">
        <v>0.16051364366000001</v>
      </c>
      <c r="Q888" s="17">
        <v>96.308186195827005</v>
      </c>
    </row>
    <row r="889" spans="3:17" ht="25.2" x14ac:dyDescent="0.25">
      <c r="C889" s="112"/>
      <c r="D889" s="109"/>
      <c r="E889" s="9" t="s">
        <v>36</v>
      </c>
      <c r="F889" s="12"/>
      <c r="G889" s="8">
        <v>207</v>
      </c>
      <c r="H889" s="20">
        <v>67.632850241545995</v>
      </c>
      <c r="I889" s="2">
        <v>8.6956521739130004</v>
      </c>
      <c r="J889" s="2">
        <v>48.792270531401002</v>
      </c>
      <c r="K889" s="2">
        <v>43.478260869564998</v>
      </c>
      <c r="L889" s="2">
        <v>49.275362318840997</v>
      </c>
      <c r="M889" s="2">
        <v>11.594202898551</v>
      </c>
      <c r="N889" s="2">
        <v>2.898550724638</v>
      </c>
      <c r="O889" s="2">
        <v>14.492753623187999</v>
      </c>
      <c r="P889" s="15" t="s">
        <v>66</v>
      </c>
      <c r="Q889" s="17">
        <v>85.507246376812006</v>
      </c>
    </row>
    <row r="890" spans="3:17" ht="25.2" x14ac:dyDescent="0.25">
      <c r="C890" s="112"/>
      <c r="D890" s="109"/>
      <c r="E890" s="9" t="s">
        <v>37</v>
      </c>
      <c r="F890" s="12"/>
      <c r="G890" s="8">
        <v>178</v>
      </c>
      <c r="H890" s="20">
        <v>72.471910112360007</v>
      </c>
      <c r="I890" s="2">
        <v>4.4943820224720001</v>
      </c>
      <c r="J890" s="2">
        <v>47.752808988764002</v>
      </c>
      <c r="K890" s="2">
        <v>35.955056179774999</v>
      </c>
      <c r="L890" s="2">
        <v>60.112359550561997</v>
      </c>
      <c r="M890" s="2">
        <v>8.4269662921350008</v>
      </c>
      <c r="N890" s="2">
        <v>5.61797752809</v>
      </c>
      <c r="O890" s="2">
        <v>9.5505617977529997</v>
      </c>
      <c r="P890" s="2">
        <v>0.56179775280900002</v>
      </c>
      <c r="Q890" s="17">
        <v>89.887640449437995</v>
      </c>
    </row>
    <row r="891" spans="3:17" x14ac:dyDescent="0.25">
      <c r="C891" s="112"/>
      <c r="D891" s="109"/>
      <c r="E891" s="9" t="s">
        <v>38</v>
      </c>
      <c r="F891" s="12"/>
      <c r="G891" s="13">
        <v>3</v>
      </c>
      <c r="H891" s="30">
        <v>66.666666666666998</v>
      </c>
      <c r="I891" s="7" t="s">
        <v>66</v>
      </c>
      <c r="J891" s="6">
        <v>33.333333333333002</v>
      </c>
      <c r="K891" s="6">
        <v>66.666666666666998</v>
      </c>
      <c r="L891" s="6">
        <v>33.333333333333002</v>
      </c>
      <c r="M891" s="6">
        <v>33.333333333333002</v>
      </c>
      <c r="N891" s="7" t="s">
        <v>66</v>
      </c>
      <c r="O891" s="7" t="s">
        <v>66</v>
      </c>
      <c r="P891" s="7" t="s">
        <v>66</v>
      </c>
      <c r="Q891" s="33">
        <v>100</v>
      </c>
    </row>
    <row r="892" spans="3:17" ht="25.2" x14ac:dyDescent="0.25">
      <c r="C892" s="112"/>
      <c r="D892" s="108" t="s">
        <v>22</v>
      </c>
      <c r="E892" s="10" t="s">
        <v>34</v>
      </c>
      <c r="F892" s="11"/>
      <c r="G892" s="40">
        <v>48</v>
      </c>
      <c r="H892" s="58">
        <v>72.916666666666998</v>
      </c>
      <c r="I892" s="23">
        <v>2.083333333333</v>
      </c>
      <c r="J892" s="23">
        <v>22.916666666666998</v>
      </c>
      <c r="K892" s="23">
        <v>50</v>
      </c>
      <c r="L892" s="23">
        <v>45.833333333333002</v>
      </c>
      <c r="M892" s="23">
        <v>4.166666666667</v>
      </c>
      <c r="N892" s="23">
        <v>6.25</v>
      </c>
      <c r="O892" s="23">
        <v>10.416666666667</v>
      </c>
      <c r="P892" s="41" t="s">
        <v>66</v>
      </c>
      <c r="Q892" s="63">
        <v>89.583333333333002</v>
      </c>
    </row>
    <row r="893" spans="3:17" ht="25.2" x14ac:dyDescent="0.25">
      <c r="C893" s="112"/>
      <c r="D893" s="109"/>
      <c r="E893" s="9" t="s">
        <v>35</v>
      </c>
      <c r="F893" s="12"/>
      <c r="G893" s="8">
        <v>365</v>
      </c>
      <c r="H893" s="20">
        <v>87.945205479452</v>
      </c>
      <c r="I893" s="2">
        <v>7.9452054794520004</v>
      </c>
      <c r="J893" s="2">
        <v>61.095890410959001</v>
      </c>
      <c r="K893" s="2">
        <v>39.178082191781002</v>
      </c>
      <c r="L893" s="2">
        <v>66.849315068492999</v>
      </c>
      <c r="M893" s="2">
        <v>14.794520547945</v>
      </c>
      <c r="N893" s="2">
        <v>3.0136986301370001</v>
      </c>
      <c r="O893" s="2">
        <v>3.0136986301370001</v>
      </c>
      <c r="P893" s="2">
        <v>0.27397260274000002</v>
      </c>
      <c r="Q893" s="17">
        <v>96.712328767122997</v>
      </c>
    </row>
    <row r="894" spans="3:17" ht="25.2" x14ac:dyDescent="0.25">
      <c r="C894" s="112"/>
      <c r="D894" s="109"/>
      <c r="E894" s="9" t="s">
        <v>36</v>
      </c>
      <c r="F894" s="12"/>
      <c r="G894" s="8">
        <v>80</v>
      </c>
      <c r="H894" s="20">
        <v>75</v>
      </c>
      <c r="I894" s="2">
        <v>5</v>
      </c>
      <c r="J894" s="2">
        <v>53.75</v>
      </c>
      <c r="K894" s="2">
        <v>52.5</v>
      </c>
      <c r="L894" s="2">
        <v>57.5</v>
      </c>
      <c r="M894" s="2">
        <v>15</v>
      </c>
      <c r="N894" s="2">
        <v>3.75</v>
      </c>
      <c r="O894" s="2">
        <v>13.75</v>
      </c>
      <c r="P894" s="15" t="s">
        <v>66</v>
      </c>
      <c r="Q894" s="17">
        <v>86.25</v>
      </c>
    </row>
    <row r="895" spans="3:17" ht="25.2" x14ac:dyDescent="0.25">
      <c r="C895" s="112"/>
      <c r="D895" s="109"/>
      <c r="E895" s="9" t="s">
        <v>37</v>
      </c>
      <c r="F895" s="12"/>
      <c r="G895" s="13">
        <v>49</v>
      </c>
      <c r="H895" s="30">
        <v>71.428571428571004</v>
      </c>
      <c r="I895" s="7" t="s">
        <v>66</v>
      </c>
      <c r="J895" s="6">
        <v>40.816326530612002</v>
      </c>
      <c r="K895" s="6">
        <v>38.775510204082003</v>
      </c>
      <c r="L895" s="6">
        <v>51.020408163265003</v>
      </c>
      <c r="M895" s="6">
        <v>6.1224489795919999</v>
      </c>
      <c r="N895" s="6">
        <v>8.1632653061219997</v>
      </c>
      <c r="O895" s="6">
        <v>18.367346938775999</v>
      </c>
      <c r="P895" s="7" t="s">
        <v>66</v>
      </c>
      <c r="Q895" s="33">
        <v>81.632653061224005</v>
      </c>
    </row>
    <row r="896" spans="3:17" x14ac:dyDescent="0.25">
      <c r="C896" s="112"/>
      <c r="D896" s="109"/>
      <c r="E896" s="9" t="s">
        <v>38</v>
      </c>
      <c r="F896" s="12"/>
      <c r="G896" s="13">
        <v>1</v>
      </c>
      <c r="H896" s="30">
        <v>100</v>
      </c>
      <c r="I896" s="7" t="s">
        <v>66</v>
      </c>
      <c r="J896" s="6">
        <v>100</v>
      </c>
      <c r="K896" s="6">
        <v>100</v>
      </c>
      <c r="L896" s="6">
        <v>100</v>
      </c>
      <c r="M896" s="7" t="s">
        <v>66</v>
      </c>
      <c r="N896" s="7" t="s">
        <v>66</v>
      </c>
      <c r="O896" s="7" t="s">
        <v>66</v>
      </c>
      <c r="P896" s="7" t="s">
        <v>66</v>
      </c>
      <c r="Q896" s="33">
        <v>100</v>
      </c>
    </row>
    <row r="897" spans="3:17" ht="25.2" x14ac:dyDescent="0.25">
      <c r="C897" s="112"/>
      <c r="D897" s="108" t="s">
        <v>23</v>
      </c>
      <c r="E897" s="10" t="s">
        <v>34</v>
      </c>
      <c r="F897" s="11"/>
      <c r="G897" s="40">
        <v>45</v>
      </c>
      <c r="H897" s="58">
        <v>62.222222222222001</v>
      </c>
      <c r="I897" s="23">
        <v>2.2222222222219998</v>
      </c>
      <c r="J897" s="23">
        <v>40</v>
      </c>
      <c r="K897" s="23">
        <v>33.333333333333002</v>
      </c>
      <c r="L897" s="23">
        <v>48.888888888888999</v>
      </c>
      <c r="M897" s="23">
        <v>15.555555555555999</v>
      </c>
      <c r="N897" s="41" t="s">
        <v>66</v>
      </c>
      <c r="O897" s="23">
        <v>22.222222222222001</v>
      </c>
      <c r="P897" s="41" t="s">
        <v>66</v>
      </c>
      <c r="Q897" s="63">
        <v>77.777777777777999</v>
      </c>
    </row>
    <row r="898" spans="3:17" ht="25.2" x14ac:dyDescent="0.25">
      <c r="C898" s="112"/>
      <c r="D898" s="109"/>
      <c r="E898" s="9" t="s">
        <v>35</v>
      </c>
      <c r="F898" s="12"/>
      <c r="G898" s="8">
        <v>258</v>
      </c>
      <c r="H898" s="20">
        <v>90.310077519380002</v>
      </c>
      <c r="I898" s="2">
        <v>11.240310077519</v>
      </c>
      <c r="J898" s="2">
        <v>60.852713178294998</v>
      </c>
      <c r="K898" s="2">
        <v>14.341085271318001</v>
      </c>
      <c r="L898" s="2">
        <v>11.240310077519</v>
      </c>
      <c r="M898" s="2">
        <v>28.682170542636001</v>
      </c>
      <c r="N898" s="2">
        <v>5.4263565891469998</v>
      </c>
      <c r="O898" s="2">
        <v>4.2635658914730001</v>
      </c>
      <c r="P898" s="15" t="s">
        <v>66</v>
      </c>
      <c r="Q898" s="17">
        <v>95.736434108527007</v>
      </c>
    </row>
    <row r="899" spans="3:17" ht="25.2" x14ac:dyDescent="0.25">
      <c r="C899" s="112"/>
      <c r="D899" s="109"/>
      <c r="E899" s="9" t="s">
        <v>36</v>
      </c>
      <c r="F899" s="12"/>
      <c r="G899" s="8">
        <v>127</v>
      </c>
      <c r="H899" s="20">
        <v>62.992125984251999</v>
      </c>
      <c r="I899" s="2">
        <v>11.023622047244</v>
      </c>
      <c r="J899" s="2">
        <v>45.669291338583001</v>
      </c>
      <c r="K899" s="2">
        <v>37.795275590551</v>
      </c>
      <c r="L899" s="2">
        <v>44.094488188976001</v>
      </c>
      <c r="M899" s="2">
        <v>9.4488188976380005</v>
      </c>
      <c r="N899" s="2">
        <v>2.3622047244090001</v>
      </c>
      <c r="O899" s="2">
        <v>14.960629921260001</v>
      </c>
      <c r="P899" s="15" t="s">
        <v>66</v>
      </c>
      <c r="Q899" s="17">
        <v>85.039370078740006</v>
      </c>
    </row>
    <row r="900" spans="3:17" ht="25.2" x14ac:dyDescent="0.25">
      <c r="C900" s="112"/>
      <c r="D900" s="109"/>
      <c r="E900" s="9" t="s">
        <v>37</v>
      </c>
      <c r="F900" s="12"/>
      <c r="G900" s="8">
        <v>129</v>
      </c>
      <c r="H900" s="20">
        <v>72.868217054263994</v>
      </c>
      <c r="I900" s="2">
        <v>6.2015503875969999</v>
      </c>
      <c r="J900" s="2">
        <v>50.387596899225002</v>
      </c>
      <c r="K900" s="2">
        <v>34.883720930232997</v>
      </c>
      <c r="L900" s="2">
        <v>63.565891472868003</v>
      </c>
      <c r="M900" s="2">
        <v>9.3023255813949994</v>
      </c>
      <c r="N900" s="2">
        <v>4.6511627906979998</v>
      </c>
      <c r="O900" s="2">
        <v>6.2015503875969999</v>
      </c>
      <c r="P900" s="2">
        <v>0.77519379845000003</v>
      </c>
      <c r="Q900" s="17">
        <v>93.023255813953</v>
      </c>
    </row>
    <row r="901" spans="3:17" x14ac:dyDescent="0.25">
      <c r="C901" s="112"/>
      <c r="D901" s="109"/>
      <c r="E901" s="9" t="s">
        <v>38</v>
      </c>
      <c r="F901" s="12"/>
      <c r="G901" s="13">
        <v>2</v>
      </c>
      <c r="H901" s="30">
        <v>50</v>
      </c>
      <c r="I901" s="7" t="s">
        <v>66</v>
      </c>
      <c r="J901" s="7" t="s">
        <v>66</v>
      </c>
      <c r="K901" s="6">
        <v>50</v>
      </c>
      <c r="L901" s="7" t="s">
        <v>66</v>
      </c>
      <c r="M901" s="6">
        <v>50</v>
      </c>
      <c r="N901" s="7" t="s">
        <v>66</v>
      </c>
      <c r="O901" s="7" t="s">
        <v>66</v>
      </c>
      <c r="P901" s="7" t="s">
        <v>66</v>
      </c>
      <c r="Q901" s="33">
        <v>100</v>
      </c>
    </row>
    <row r="902" spans="3:17" ht="25.2" x14ac:dyDescent="0.25">
      <c r="C902" s="108" t="s">
        <v>39</v>
      </c>
      <c r="D902" s="108" t="s">
        <v>25</v>
      </c>
      <c r="E902" s="10" t="s">
        <v>40</v>
      </c>
      <c r="F902" s="11"/>
      <c r="G902" s="14">
        <v>320</v>
      </c>
      <c r="H902" s="28">
        <v>63.4375</v>
      </c>
      <c r="I902" s="5">
        <v>2.8125</v>
      </c>
      <c r="J902" s="5">
        <v>41.25</v>
      </c>
      <c r="K902" s="5">
        <v>44.0625</v>
      </c>
      <c r="L902" s="5">
        <v>52.8125</v>
      </c>
      <c r="M902" s="5">
        <v>7.5</v>
      </c>
      <c r="N902" s="5">
        <v>3.75</v>
      </c>
      <c r="O902" s="5">
        <v>16.875</v>
      </c>
      <c r="P902" s="5">
        <v>0.3125</v>
      </c>
      <c r="Q902" s="29">
        <v>82.8125</v>
      </c>
    </row>
    <row r="903" spans="3:17" ht="25.2" x14ac:dyDescent="0.25">
      <c r="C903" s="112"/>
      <c r="D903" s="109"/>
      <c r="E903" s="9" t="s">
        <v>41</v>
      </c>
      <c r="F903" s="12"/>
      <c r="G903" s="8">
        <v>604</v>
      </c>
      <c r="H903" s="20">
        <v>89.569536423841001</v>
      </c>
      <c r="I903" s="2">
        <v>8.9403973509930008</v>
      </c>
      <c r="J903" s="2">
        <v>61.589403973510002</v>
      </c>
      <c r="K903" s="2">
        <v>29.304635761589001</v>
      </c>
      <c r="L903" s="2">
        <v>43.874172185429998</v>
      </c>
      <c r="M903" s="2">
        <v>20.695364238410999</v>
      </c>
      <c r="N903" s="2">
        <v>3.9735099337749999</v>
      </c>
      <c r="O903" s="2">
        <v>3.4768211920529999</v>
      </c>
      <c r="P903" s="2">
        <v>0.16556291390700001</v>
      </c>
      <c r="Q903" s="17">
        <v>96.357615894039995</v>
      </c>
    </row>
    <row r="904" spans="3:17" x14ac:dyDescent="0.25">
      <c r="C904" s="112"/>
      <c r="D904" s="109"/>
      <c r="E904" s="9" t="s">
        <v>42</v>
      </c>
      <c r="F904" s="12"/>
      <c r="G904" s="13">
        <v>20</v>
      </c>
      <c r="H904" s="30">
        <v>85</v>
      </c>
      <c r="I904" s="6">
        <v>10</v>
      </c>
      <c r="J904" s="6">
        <v>75</v>
      </c>
      <c r="K904" s="6">
        <v>40</v>
      </c>
      <c r="L904" s="6">
        <v>60</v>
      </c>
      <c r="M904" s="6">
        <v>45</v>
      </c>
      <c r="N904" s="6">
        <v>5</v>
      </c>
      <c r="O904" s="6">
        <v>5</v>
      </c>
      <c r="P904" s="7" t="s">
        <v>66</v>
      </c>
      <c r="Q904" s="33">
        <v>95</v>
      </c>
    </row>
    <row r="905" spans="3:17" x14ac:dyDescent="0.25">
      <c r="C905" s="112"/>
      <c r="D905" s="109"/>
      <c r="E905" s="9" t="s">
        <v>43</v>
      </c>
      <c r="F905" s="12"/>
      <c r="G905" s="8">
        <v>162</v>
      </c>
      <c r="H905" s="20">
        <v>88.271604938272006</v>
      </c>
      <c r="I905" s="2">
        <v>16.049382716048999</v>
      </c>
      <c r="J905" s="2">
        <v>62.962962962962997</v>
      </c>
      <c r="K905" s="2">
        <v>30.864197530864001</v>
      </c>
      <c r="L905" s="2">
        <v>54.938271604938002</v>
      </c>
      <c r="M905" s="2">
        <v>19.753086419753</v>
      </c>
      <c r="N905" s="2">
        <v>4.9382716049380004</v>
      </c>
      <c r="O905" s="2">
        <v>3.086419753086</v>
      </c>
      <c r="P905" s="15" t="s">
        <v>66</v>
      </c>
      <c r="Q905" s="17">
        <v>96.913580246913995</v>
      </c>
    </row>
    <row r="906" spans="3:17" x14ac:dyDescent="0.25">
      <c r="C906" s="112"/>
      <c r="D906" s="109"/>
      <c r="E906" s="9" t="s">
        <v>44</v>
      </c>
      <c r="F906" s="12"/>
      <c r="G906" s="8">
        <v>50</v>
      </c>
      <c r="H906" s="20">
        <v>84</v>
      </c>
      <c r="I906" s="2">
        <v>50</v>
      </c>
      <c r="J906" s="2">
        <v>76</v>
      </c>
      <c r="K906" s="2">
        <v>42</v>
      </c>
      <c r="L906" s="2">
        <v>50</v>
      </c>
      <c r="M906" s="2">
        <v>26</v>
      </c>
      <c r="N906" s="15" t="s">
        <v>66</v>
      </c>
      <c r="O906" s="2">
        <v>2</v>
      </c>
      <c r="P906" s="15" t="s">
        <v>66</v>
      </c>
      <c r="Q906" s="17">
        <v>98</v>
      </c>
    </row>
    <row r="907" spans="3:17" ht="25.2" x14ac:dyDescent="0.25">
      <c r="C907" s="112"/>
      <c r="D907" s="109"/>
      <c r="E907" s="9" t="s">
        <v>45</v>
      </c>
      <c r="F907" s="12"/>
      <c r="G907" s="8">
        <v>53</v>
      </c>
      <c r="H907" s="20">
        <v>81.132075471698002</v>
      </c>
      <c r="I907" s="2">
        <v>5.660377358491</v>
      </c>
      <c r="J907" s="2">
        <v>50.943396226414997</v>
      </c>
      <c r="K907" s="2">
        <v>32.075471698112999</v>
      </c>
      <c r="L907" s="2">
        <v>43.396226415093999</v>
      </c>
      <c r="M907" s="2">
        <v>18.867924528302002</v>
      </c>
      <c r="N907" s="2">
        <v>7.547169811321</v>
      </c>
      <c r="O907" s="2">
        <v>5.660377358491</v>
      </c>
      <c r="P907" s="15" t="s">
        <v>66</v>
      </c>
      <c r="Q907" s="17">
        <v>94.339622641508996</v>
      </c>
    </row>
    <row r="908" spans="3:17" x14ac:dyDescent="0.25">
      <c r="C908" s="112"/>
      <c r="D908" s="109"/>
      <c r="E908" s="9" t="s">
        <v>38</v>
      </c>
      <c r="F908" s="12"/>
      <c r="G908" s="13">
        <v>37</v>
      </c>
      <c r="H908" s="30">
        <v>81.081081081080995</v>
      </c>
      <c r="I908" s="6">
        <v>18.918918918919001</v>
      </c>
      <c r="J908" s="6">
        <v>51.351351351350999</v>
      </c>
      <c r="K908" s="6">
        <v>40.540540540541002</v>
      </c>
      <c r="L908" s="6">
        <v>62.162162162161998</v>
      </c>
      <c r="M908" s="6">
        <v>18.918918918919001</v>
      </c>
      <c r="N908" s="6">
        <v>2.7027027027030002</v>
      </c>
      <c r="O908" s="6">
        <v>2.7027027027030002</v>
      </c>
      <c r="P908" s="7" t="s">
        <v>66</v>
      </c>
      <c r="Q908" s="33">
        <v>97.297297297297007</v>
      </c>
    </row>
    <row r="909" spans="3:17" ht="25.2" x14ac:dyDescent="0.25">
      <c r="C909" s="112"/>
      <c r="D909" s="108" t="s">
        <v>22</v>
      </c>
      <c r="E909" s="10" t="s">
        <v>40</v>
      </c>
      <c r="F909" s="11"/>
      <c r="G909" s="14">
        <v>118</v>
      </c>
      <c r="H909" s="28">
        <v>69.491525423729001</v>
      </c>
      <c r="I909" s="5">
        <v>1.6949152542370001</v>
      </c>
      <c r="J909" s="5">
        <v>35.593220338983002</v>
      </c>
      <c r="K909" s="5">
        <v>50</v>
      </c>
      <c r="L909" s="5">
        <v>50</v>
      </c>
      <c r="M909" s="5">
        <v>5.9322033898309998</v>
      </c>
      <c r="N909" s="5">
        <v>5.0847457627120001</v>
      </c>
      <c r="O909" s="5">
        <v>16.949152542373</v>
      </c>
      <c r="P909" s="34" t="s">
        <v>66</v>
      </c>
      <c r="Q909" s="29">
        <v>83.050847457627</v>
      </c>
    </row>
    <row r="910" spans="3:17" ht="25.2" x14ac:dyDescent="0.25">
      <c r="C910" s="112"/>
      <c r="D910" s="109"/>
      <c r="E910" s="9" t="s">
        <v>41</v>
      </c>
      <c r="F910" s="12"/>
      <c r="G910" s="8">
        <v>351</v>
      </c>
      <c r="H910" s="20">
        <v>88.888888888888999</v>
      </c>
      <c r="I910" s="2">
        <v>7.4074074074069998</v>
      </c>
      <c r="J910" s="2">
        <v>62.108262108261997</v>
      </c>
      <c r="K910" s="2">
        <v>39.886039886040003</v>
      </c>
      <c r="L910" s="2">
        <v>66.666666666666998</v>
      </c>
      <c r="M910" s="2">
        <v>15.099715099715</v>
      </c>
      <c r="N910" s="2">
        <v>3.1339031339029999</v>
      </c>
      <c r="O910" s="2">
        <v>2.8490028490029999</v>
      </c>
      <c r="P910" s="2">
        <v>0.28490028490000002</v>
      </c>
      <c r="Q910" s="17">
        <v>96.866096866096996</v>
      </c>
    </row>
    <row r="911" spans="3:17" x14ac:dyDescent="0.25">
      <c r="C911" s="112"/>
      <c r="D911" s="109"/>
      <c r="E911" s="9" t="s">
        <v>42</v>
      </c>
      <c r="F911" s="12"/>
      <c r="G911" s="13">
        <v>9</v>
      </c>
      <c r="H911" s="30">
        <v>77.777777777777999</v>
      </c>
      <c r="I911" s="6">
        <v>22.222222222222001</v>
      </c>
      <c r="J911" s="6">
        <v>77.777777777777999</v>
      </c>
      <c r="K911" s="6">
        <v>44.444444444444002</v>
      </c>
      <c r="L911" s="6">
        <v>77.777777777777999</v>
      </c>
      <c r="M911" s="6">
        <v>33.333333333333002</v>
      </c>
      <c r="N911" s="7" t="s">
        <v>66</v>
      </c>
      <c r="O911" s="6">
        <v>11.111111111111001</v>
      </c>
      <c r="P911" s="7" t="s">
        <v>66</v>
      </c>
      <c r="Q911" s="33">
        <v>88.888888888888999</v>
      </c>
    </row>
    <row r="912" spans="3:17" x14ac:dyDescent="0.25">
      <c r="C912" s="112"/>
      <c r="D912" s="109"/>
      <c r="E912" s="9" t="s">
        <v>43</v>
      </c>
      <c r="F912" s="12"/>
      <c r="G912" s="8">
        <v>64</v>
      </c>
      <c r="H912" s="20">
        <v>85.9375</v>
      </c>
      <c r="I912" s="2">
        <v>12.5</v>
      </c>
      <c r="J912" s="2">
        <v>70.3125</v>
      </c>
      <c r="K912" s="2">
        <v>40.625</v>
      </c>
      <c r="L912" s="2">
        <v>75</v>
      </c>
      <c r="M912" s="2">
        <v>17.1875</v>
      </c>
      <c r="N912" s="2">
        <v>6.25</v>
      </c>
      <c r="O912" s="2">
        <v>6.25</v>
      </c>
      <c r="P912" s="15" t="s">
        <v>66</v>
      </c>
      <c r="Q912" s="17">
        <v>93.75</v>
      </c>
    </row>
    <row r="913" spans="3:17" x14ac:dyDescent="0.25">
      <c r="C913" s="112"/>
      <c r="D913" s="109"/>
      <c r="E913" s="9" t="s">
        <v>44</v>
      </c>
      <c r="F913" s="12"/>
      <c r="G913" s="13">
        <v>19</v>
      </c>
      <c r="H913" s="30">
        <v>78.947368421053</v>
      </c>
      <c r="I913" s="6">
        <v>36.842105263157997</v>
      </c>
      <c r="J913" s="6">
        <v>78.947368421053</v>
      </c>
      <c r="K913" s="6">
        <v>57.894736842104997</v>
      </c>
      <c r="L913" s="6">
        <v>78.947368421053</v>
      </c>
      <c r="M913" s="6">
        <v>26.315789473683999</v>
      </c>
      <c r="N913" s="7" t="s">
        <v>66</v>
      </c>
      <c r="O913" s="6">
        <v>5.2631578947369997</v>
      </c>
      <c r="P913" s="7" t="s">
        <v>66</v>
      </c>
      <c r="Q913" s="33">
        <v>94.736842105262994</v>
      </c>
    </row>
    <row r="914" spans="3:17" ht="25.2" x14ac:dyDescent="0.25">
      <c r="C914" s="112"/>
      <c r="D914" s="109"/>
      <c r="E914" s="9" t="s">
        <v>45</v>
      </c>
      <c r="F914" s="12"/>
      <c r="G914" s="13">
        <v>30</v>
      </c>
      <c r="H914" s="30">
        <v>86.666666666666998</v>
      </c>
      <c r="I914" s="7" t="s">
        <v>66</v>
      </c>
      <c r="J914" s="6">
        <v>50</v>
      </c>
      <c r="K914" s="6">
        <v>40</v>
      </c>
      <c r="L914" s="6">
        <v>50</v>
      </c>
      <c r="M914" s="6">
        <v>16.666666666666998</v>
      </c>
      <c r="N914" s="6">
        <v>6.666666666667</v>
      </c>
      <c r="O914" s="6">
        <v>3.333333333333</v>
      </c>
      <c r="P914" s="7" t="s">
        <v>66</v>
      </c>
      <c r="Q914" s="33">
        <v>96.666666666666998</v>
      </c>
    </row>
    <row r="915" spans="3:17" x14ac:dyDescent="0.25">
      <c r="C915" s="112"/>
      <c r="D915" s="109"/>
      <c r="E915" s="9" t="s">
        <v>38</v>
      </c>
      <c r="F915" s="12"/>
      <c r="G915" s="13">
        <v>23</v>
      </c>
      <c r="H915" s="30">
        <v>82.608695652174006</v>
      </c>
      <c r="I915" s="6">
        <v>17.391304347826001</v>
      </c>
      <c r="J915" s="6">
        <v>56.521739130435002</v>
      </c>
      <c r="K915" s="6">
        <v>52.173913043478002</v>
      </c>
      <c r="L915" s="6">
        <v>78.260869565217007</v>
      </c>
      <c r="M915" s="6">
        <v>13.04347826087</v>
      </c>
      <c r="N915" s="7" t="s">
        <v>66</v>
      </c>
      <c r="O915" s="6">
        <v>4.3478260869570002</v>
      </c>
      <c r="P915" s="7" t="s">
        <v>66</v>
      </c>
      <c r="Q915" s="33">
        <v>95.652173913043001</v>
      </c>
    </row>
    <row r="916" spans="3:17" ht="25.2" x14ac:dyDescent="0.25">
      <c r="C916" s="112"/>
      <c r="D916" s="108" t="s">
        <v>23</v>
      </c>
      <c r="E916" s="10" t="s">
        <v>40</v>
      </c>
      <c r="F916" s="11"/>
      <c r="G916" s="14">
        <v>202</v>
      </c>
      <c r="H916" s="28">
        <v>59.900990099010002</v>
      </c>
      <c r="I916" s="5">
        <v>3.4653465346529999</v>
      </c>
      <c r="J916" s="5">
        <v>44.554455445545003</v>
      </c>
      <c r="K916" s="5">
        <v>40.594059405941003</v>
      </c>
      <c r="L916" s="5">
        <v>54.455445544554003</v>
      </c>
      <c r="M916" s="5">
        <v>8.4158415841580005</v>
      </c>
      <c r="N916" s="5">
        <v>2.970297029703</v>
      </c>
      <c r="O916" s="5">
        <v>16.831683168316999</v>
      </c>
      <c r="P916" s="5">
        <v>0.49504950495</v>
      </c>
      <c r="Q916" s="29">
        <v>82.673267326732997</v>
      </c>
    </row>
    <row r="917" spans="3:17" ht="25.2" x14ac:dyDescent="0.25">
      <c r="C917" s="112"/>
      <c r="D917" s="109"/>
      <c r="E917" s="9" t="s">
        <v>41</v>
      </c>
      <c r="F917" s="12"/>
      <c r="G917" s="8">
        <v>253</v>
      </c>
      <c r="H917" s="20">
        <v>90.513833992095002</v>
      </c>
      <c r="I917" s="2">
        <v>11.067193675888999</v>
      </c>
      <c r="J917" s="2">
        <v>60.869565217390999</v>
      </c>
      <c r="K917" s="2">
        <v>14.624505928853999</v>
      </c>
      <c r="L917" s="2">
        <v>12.252964426877</v>
      </c>
      <c r="M917" s="2">
        <v>28.458498023714998</v>
      </c>
      <c r="N917" s="2">
        <v>5.1383399209489999</v>
      </c>
      <c r="O917" s="2">
        <v>4.3478260869570002</v>
      </c>
      <c r="P917" s="15" t="s">
        <v>66</v>
      </c>
      <c r="Q917" s="17">
        <v>95.652173913043001</v>
      </c>
    </row>
    <row r="918" spans="3:17" x14ac:dyDescent="0.25">
      <c r="C918" s="112"/>
      <c r="D918" s="109"/>
      <c r="E918" s="9" t="s">
        <v>42</v>
      </c>
      <c r="F918" s="12"/>
      <c r="G918" s="13">
        <v>11</v>
      </c>
      <c r="H918" s="30">
        <v>90.909090909091006</v>
      </c>
      <c r="I918" s="7" t="s">
        <v>66</v>
      </c>
      <c r="J918" s="6">
        <v>72.727272727273004</v>
      </c>
      <c r="K918" s="6">
        <v>36.363636363635997</v>
      </c>
      <c r="L918" s="6">
        <v>45.454545454544999</v>
      </c>
      <c r="M918" s="6">
        <v>54.545454545455001</v>
      </c>
      <c r="N918" s="6">
        <v>9.0909090909089993</v>
      </c>
      <c r="O918" s="7" t="s">
        <v>66</v>
      </c>
      <c r="P918" s="7" t="s">
        <v>66</v>
      </c>
      <c r="Q918" s="33">
        <v>100</v>
      </c>
    </row>
    <row r="919" spans="3:17" x14ac:dyDescent="0.25">
      <c r="C919" s="112"/>
      <c r="D919" s="109"/>
      <c r="E919" s="9" t="s">
        <v>43</v>
      </c>
      <c r="F919" s="12"/>
      <c r="G919" s="8">
        <v>98</v>
      </c>
      <c r="H919" s="20">
        <v>89.795918367346999</v>
      </c>
      <c r="I919" s="2">
        <v>18.367346938775999</v>
      </c>
      <c r="J919" s="2">
        <v>58.163265306122</v>
      </c>
      <c r="K919" s="2">
        <v>24.489795918367001</v>
      </c>
      <c r="L919" s="2">
        <v>41.836734693878</v>
      </c>
      <c r="M919" s="2">
        <v>21.428571428571001</v>
      </c>
      <c r="N919" s="2">
        <v>4.0816326530609999</v>
      </c>
      <c r="O919" s="2">
        <v>1.0204081632649999</v>
      </c>
      <c r="P919" s="15" t="s">
        <v>66</v>
      </c>
      <c r="Q919" s="17">
        <v>98.979591836734997</v>
      </c>
    </row>
    <row r="920" spans="3:17" x14ac:dyDescent="0.25">
      <c r="C920" s="112"/>
      <c r="D920" s="109"/>
      <c r="E920" s="9" t="s">
        <v>44</v>
      </c>
      <c r="F920" s="12"/>
      <c r="G920" s="13">
        <v>31</v>
      </c>
      <c r="H920" s="30">
        <v>87.096774193548001</v>
      </c>
      <c r="I920" s="6">
        <v>58.064516129032</v>
      </c>
      <c r="J920" s="6">
        <v>74.193548387096996</v>
      </c>
      <c r="K920" s="6">
        <v>32.258064516128997</v>
      </c>
      <c r="L920" s="6">
        <v>32.258064516128997</v>
      </c>
      <c r="M920" s="6">
        <v>25.806451612903</v>
      </c>
      <c r="N920" s="7" t="s">
        <v>66</v>
      </c>
      <c r="O920" s="7" t="s">
        <v>66</v>
      </c>
      <c r="P920" s="7" t="s">
        <v>66</v>
      </c>
      <c r="Q920" s="33">
        <v>100</v>
      </c>
    </row>
    <row r="921" spans="3:17" ht="25.2" x14ac:dyDescent="0.25">
      <c r="C921" s="112"/>
      <c r="D921" s="109"/>
      <c r="E921" s="9" t="s">
        <v>45</v>
      </c>
      <c r="F921" s="12"/>
      <c r="G921" s="13">
        <v>23</v>
      </c>
      <c r="H921" s="30">
        <v>73.913043478261002</v>
      </c>
      <c r="I921" s="6">
        <v>13.04347826087</v>
      </c>
      <c r="J921" s="6">
        <v>52.173913043478002</v>
      </c>
      <c r="K921" s="6">
        <v>21.739130434783</v>
      </c>
      <c r="L921" s="6">
        <v>34.782608695652002</v>
      </c>
      <c r="M921" s="6">
        <v>21.739130434783</v>
      </c>
      <c r="N921" s="6">
        <v>8.6956521739130004</v>
      </c>
      <c r="O921" s="6">
        <v>8.6956521739130004</v>
      </c>
      <c r="P921" s="7" t="s">
        <v>66</v>
      </c>
      <c r="Q921" s="33">
        <v>91.304347826086996</v>
      </c>
    </row>
    <row r="922" spans="3:17" x14ac:dyDescent="0.25">
      <c r="C922" s="112"/>
      <c r="D922" s="109"/>
      <c r="E922" s="9" t="s">
        <v>38</v>
      </c>
      <c r="F922" s="12"/>
      <c r="G922" s="13">
        <v>14</v>
      </c>
      <c r="H922" s="30">
        <v>78.571428571428996</v>
      </c>
      <c r="I922" s="6">
        <v>21.428571428571001</v>
      </c>
      <c r="J922" s="6">
        <v>42.857142857143003</v>
      </c>
      <c r="K922" s="6">
        <v>21.428571428571001</v>
      </c>
      <c r="L922" s="6">
        <v>35.714285714286</v>
      </c>
      <c r="M922" s="6">
        <v>28.571428571428999</v>
      </c>
      <c r="N922" s="6">
        <v>7.1428571428570002</v>
      </c>
      <c r="O922" s="7" t="s">
        <v>66</v>
      </c>
      <c r="P922" s="7" t="s">
        <v>66</v>
      </c>
      <c r="Q922" s="33">
        <v>100</v>
      </c>
    </row>
    <row r="923" spans="3:17" x14ac:dyDescent="0.25">
      <c r="C923" s="108" t="s">
        <v>46</v>
      </c>
      <c r="D923" s="106" t="s">
        <v>21</v>
      </c>
      <c r="E923" s="10" t="s">
        <v>47</v>
      </c>
      <c r="F923" s="11"/>
      <c r="G923" s="14">
        <v>815</v>
      </c>
      <c r="H923" s="28">
        <v>85.889570552147006</v>
      </c>
      <c r="I923" s="5">
        <v>8.0981595092020005</v>
      </c>
      <c r="J923" s="5">
        <v>58.036809815951003</v>
      </c>
      <c r="K923" s="5">
        <v>34.601226993864998</v>
      </c>
      <c r="L923" s="5">
        <v>48.588957055214998</v>
      </c>
      <c r="M923" s="5">
        <v>17.668711656441999</v>
      </c>
      <c r="N923" s="5">
        <v>3.19018404908</v>
      </c>
      <c r="O923" s="5">
        <v>5.7668711656439999</v>
      </c>
      <c r="P923" s="5">
        <v>0.122699386503</v>
      </c>
      <c r="Q923" s="29">
        <v>94.110429447852994</v>
      </c>
    </row>
    <row r="924" spans="3:17" ht="25.2" x14ac:dyDescent="0.25">
      <c r="C924" s="112"/>
      <c r="D924" s="107"/>
      <c r="E924" s="9" t="s">
        <v>48</v>
      </c>
      <c r="F924" s="12"/>
      <c r="G924" s="8">
        <v>86</v>
      </c>
      <c r="H924" s="20">
        <v>70.930232558140005</v>
      </c>
      <c r="I924" s="2">
        <v>6.9767441860470001</v>
      </c>
      <c r="J924" s="2">
        <v>47.674418604651002</v>
      </c>
      <c r="K924" s="2">
        <v>25.581395348836999</v>
      </c>
      <c r="L924" s="2">
        <v>37.209302325581</v>
      </c>
      <c r="M924" s="2">
        <v>13.953488372093</v>
      </c>
      <c r="N924" s="2">
        <v>3.488372093023</v>
      </c>
      <c r="O924" s="2">
        <v>12.790697674419</v>
      </c>
      <c r="P924" s="15" t="s">
        <v>66</v>
      </c>
      <c r="Q924" s="17">
        <v>87.209302325581007</v>
      </c>
    </row>
    <row r="925" spans="3:17" x14ac:dyDescent="0.25">
      <c r="C925" s="112"/>
      <c r="D925" s="107"/>
      <c r="E925" s="9" t="s">
        <v>49</v>
      </c>
      <c r="F925" s="12"/>
      <c r="G925" s="13">
        <v>46</v>
      </c>
      <c r="H925" s="30">
        <v>65.217391304347998</v>
      </c>
      <c r="I925" s="6">
        <v>8.6956521739130004</v>
      </c>
      <c r="J925" s="6">
        <v>32.608695652173999</v>
      </c>
      <c r="K925" s="6">
        <v>34.782608695652002</v>
      </c>
      <c r="L925" s="6">
        <v>41.304347826087003</v>
      </c>
      <c r="M925" s="6">
        <v>13.04347826087</v>
      </c>
      <c r="N925" s="6">
        <v>6.5217391304349999</v>
      </c>
      <c r="O925" s="6">
        <v>10.869565217390999</v>
      </c>
      <c r="P925" s="7" t="s">
        <v>66</v>
      </c>
      <c r="Q925" s="33">
        <v>89.130434782609001</v>
      </c>
    </row>
    <row r="926" spans="3:17" ht="25.2" x14ac:dyDescent="0.25">
      <c r="C926" s="112"/>
      <c r="D926" s="107"/>
      <c r="E926" s="9" t="s">
        <v>50</v>
      </c>
      <c r="F926" s="12"/>
      <c r="G926" s="8">
        <v>95</v>
      </c>
      <c r="H926" s="20">
        <v>61.052631578947</v>
      </c>
      <c r="I926" s="2">
        <v>7.3684210526319998</v>
      </c>
      <c r="J926" s="2">
        <v>45.263157894736999</v>
      </c>
      <c r="K926" s="2">
        <v>37.894736842104997</v>
      </c>
      <c r="L926" s="2">
        <v>52.631578947367998</v>
      </c>
      <c r="M926" s="2">
        <v>9.4736842105260006</v>
      </c>
      <c r="N926" s="2">
        <v>7.3684210526319998</v>
      </c>
      <c r="O926" s="2">
        <v>12.631578947368</v>
      </c>
      <c r="P926" s="15" t="s">
        <v>66</v>
      </c>
      <c r="Q926" s="17">
        <v>87.368421052632002</v>
      </c>
    </row>
    <row r="927" spans="3:17" ht="25.2" x14ac:dyDescent="0.25">
      <c r="C927" s="112"/>
      <c r="D927" s="107"/>
      <c r="E927" s="9" t="s">
        <v>51</v>
      </c>
      <c r="F927" s="12"/>
      <c r="G927" s="13">
        <v>30</v>
      </c>
      <c r="H927" s="30">
        <v>53.333333333333002</v>
      </c>
      <c r="I927" s="6">
        <v>6.666666666667</v>
      </c>
      <c r="J927" s="6">
        <v>40</v>
      </c>
      <c r="K927" s="6">
        <v>33.333333333333002</v>
      </c>
      <c r="L927" s="6">
        <v>66.666666666666998</v>
      </c>
      <c r="M927" s="6">
        <v>3.333333333333</v>
      </c>
      <c r="N927" s="6">
        <v>6.666666666667</v>
      </c>
      <c r="O927" s="6">
        <v>16.666666666666998</v>
      </c>
      <c r="P927" s="7" t="s">
        <v>66</v>
      </c>
      <c r="Q927" s="33">
        <v>83.333333333333002</v>
      </c>
    </row>
    <row r="928" spans="3:17" x14ac:dyDescent="0.25">
      <c r="C928" s="112"/>
      <c r="D928" s="107"/>
      <c r="E928" s="9" t="s">
        <v>52</v>
      </c>
      <c r="F928" s="12"/>
      <c r="G928" s="13">
        <v>8</v>
      </c>
      <c r="H928" s="30">
        <v>50</v>
      </c>
      <c r="I928" s="7" t="s">
        <v>66</v>
      </c>
      <c r="J928" s="6">
        <v>37.5</v>
      </c>
      <c r="K928" s="6">
        <v>37.5</v>
      </c>
      <c r="L928" s="6">
        <v>37.5</v>
      </c>
      <c r="M928" s="7" t="s">
        <v>66</v>
      </c>
      <c r="N928" s="7" t="s">
        <v>66</v>
      </c>
      <c r="O928" s="6">
        <v>12.5</v>
      </c>
      <c r="P928" s="6">
        <v>12.5</v>
      </c>
      <c r="Q928" s="33">
        <v>75</v>
      </c>
    </row>
    <row r="929" spans="2:17" x14ac:dyDescent="0.25">
      <c r="C929" s="112"/>
      <c r="D929" s="107"/>
      <c r="E929" s="9" t="s">
        <v>53</v>
      </c>
      <c r="F929" s="12"/>
      <c r="G929" s="13">
        <v>23</v>
      </c>
      <c r="H929" s="30">
        <v>78.260869565217007</v>
      </c>
      <c r="I929" s="6">
        <v>4.3478260869570002</v>
      </c>
      <c r="J929" s="6">
        <v>34.782608695652002</v>
      </c>
      <c r="K929" s="6">
        <v>21.739130434783</v>
      </c>
      <c r="L929" s="6">
        <v>26.086956521739001</v>
      </c>
      <c r="M929" s="6">
        <v>17.391304347826001</v>
      </c>
      <c r="N929" s="6">
        <v>13.04347826087</v>
      </c>
      <c r="O929" s="6">
        <v>13.04347826087</v>
      </c>
      <c r="P929" s="7" t="s">
        <v>66</v>
      </c>
      <c r="Q929" s="33">
        <v>86.956521739129997</v>
      </c>
    </row>
    <row r="930" spans="2:17" x14ac:dyDescent="0.25">
      <c r="C930" s="112"/>
      <c r="D930" s="107"/>
      <c r="E930" s="9" t="s">
        <v>38</v>
      </c>
      <c r="F930" s="12"/>
      <c r="G930" s="13">
        <v>1</v>
      </c>
      <c r="H930" s="30">
        <v>100</v>
      </c>
      <c r="I930" s="7" t="s">
        <v>66</v>
      </c>
      <c r="J930" s="6">
        <v>100</v>
      </c>
      <c r="K930" s="6">
        <v>100</v>
      </c>
      <c r="L930" s="6">
        <v>100</v>
      </c>
      <c r="M930" s="6">
        <v>100</v>
      </c>
      <c r="N930" s="7" t="s">
        <v>66</v>
      </c>
      <c r="O930" s="7" t="s">
        <v>66</v>
      </c>
      <c r="P930" s="7" t="s">
        <v>66</v>
      </c>
      <c r="Q930" s="33">
        <v>100</v>
      </c>
    </row>
    <row r="931" spans="2:17" x14ac:dyDescent="0.25">
      <c r="C931" s="112"/>
      <c r="D931" s="107"/>
      <c r="E931" s="9" t="s">
        <v>54</v>
      </c>
      <c r="F931" s="12"/>
      <c r="G931" s="8">
        <v>901</v>
      </c>
      <c r="H931" s="20">
        <v>84.461709211986999</v>
      </c>
      <c r="I931" s="2">
        <v>7.9911209766929998</v>
      </c>
      <c r="J931" s="2">
        <v>57.047724750276998</v>
      </c>
      <c r="K931" s="2">
        <v>33.740288568257</v>
      </c>
      <c r="L931" s="2">
        <v>47.502774694784001</v>
      </c>
      <c r="M931" s="2">
        <v>17.314095449501</v>
      </c>
      <c r="N931" s="2">
        <v>3.218645948946</v>
      </c>
      <c r="O931" s="2">
        <v>6.4372918978909999</v>
      </c>
      <c r="P931" s="2">
        <v>0.11098779134300001</v>
      </c>
      <c r="Q931" s="17">
        <v>93.451720310766007</v>
      </c>
    </row>
    <row r="932" spans="2:17" x14ac:dyDescent="0.25">
      <c r="C932" s="112"/>
      <c r="D932" s="107"/>
      <c r="E932" s="9" t="s">
        <v>55</v>
      </c>
      <c r="F932" s="12"/>
      <c r="G932" s="8">
        <v>171</v>
      </c>
      <c r="H932" s="20">
        <v>60.818713450292002</v>
      </c>
      <c r="I932" s="2">
        <v>7.6023391812870003</v>
      </c>
      <c r="J932" s="2">
        <v>40.935672514620002</v>
      </c>
      <c r="K932" s="2">
        <v>36.257309941519999</v>
      </c>
      <c r="L932" s="2">
        <v>52.046783625731003</v>
      </c>
      <c r="M932" s="2">
        <v>9.3567251461990004</v>
      </c>
      <c r="N932" s="2">
        <v>7.0175438596489998</v>
      </c>
      <c r="O932" s="2">
        <v>12.865497076023001</v>
      </c>
      <c r="P932" s="15" t="s">
        <v>66</v>
      </c>
      <c r="Q932" s="17">
        <v>87.134502923976996</v>
      </c>
    </row>
    <row r="933" spans="2:17" x14ac:dyDescent="0.25">
      <c r="C933" s="108" t="s">
        <v>56</v>
      </c>
      <c r="D933" s="106" t="s">
        <v>21</v>
      </c>
      <c r="E933" s="10" t="s">
        <v>57</v>
      </c>
      <c r="F933" s="11"/>
      <c r="G933" s="14">
        <v>465</v>
      </c>
      <c r="H933" s="28">
        <v>79.139784946237</v>
      </c>
      <c r="I933" s="5">
        <v>8.6021505376339995</v>
      </c>
      <c r="J933" s="5">
        <v>56.344086021504999</v>
      </c>
      <c r="K933" s="5">
        <v>35.913978494623997</v>
      </c>
      <c r="L933" s="5">
        <v>49.462365591397997</v>
      </c>
      <c r="M933" s="5">
        <v>15.913978494624001</v>
      </c>
      <c r="N933" s="5">
        <v>4.9462365591399999</v>
      </c>
      <c r="O933" s="5">
        <v>7.5268817204299996</v>
      </c>
      <c r="P933" s="5">
        <v>0.215053763441</v>
      </c>
      <c r="Q933" s="29">
        <v>92.258064516128997</v>
      </c>
    </row>
    <row r="934" spans="2:17" x14ac:dyDescent="0.25">
      <c r="C934" s="112"/>
      <c r="D934" s="107"/>
      <c r="E934" s="9" t="s">
        <v>58</v>
      </c>
      <c r="F934" s="12"/>
      <c r="G934" s="8">
        <v>396</v>
      </c>
      <c r="H934" s="20">
        <v>81.565656565656994</v>
      </c>
      <c r="I934" s="2">
        <v>6.3131313131309996</v>
      </c>
      <c r="J934" s="2">
        <v>51.262626262626</v>
      </c>
      <c r="K934" s="2">
        <v>34.848484848485</v>
      </c>
      <c r="L934" s="2">
        <v>48.232323232322997</v>
      </c>
      <c r="M934" s="2">
        <v>16.161616161615999</v>
      </c>
      <c r="N934" s="2">
        <v>3.7878787878789999</v>
      </c>
      <c r="O934" s="2">
        <v>8.0808080808079996</v>
      </c>
      <c r="P934" s="15" t="s">
        <v>66</v>
      </c>
      <c r="Q934" s="17">
        <v>91.919191919192002</v>
      </c>
    </row>
    <row r="935" spans="2:17" x14ac:dyDescent="0.25">
      <c r="C935" s="112"/>
      <c r="D935" s="107"/>
      <c r="E935" s="9" t="s">
        <v>59</v>
      </c>
      <c r="F935" s="12"/>
      <c r="G935" s="8">
        <v>90</v>
      </c>
      <c r="H935" s="20">
        <v>73.333333333333002</v>
      </c>
      <c r="I935" s="2">
        <v>13.333333333333</v>
      </c>
      <c r="J935" s="2">
        <v>51.111111111111001</v>
      </c>
      <c r="K935" s="2">
        <v>27.777777777777999</v>
      </c>
      <c r="L935" s="2">
        <v>38.888888888888999</v>
      </c>
      <c r="M935" s="2">
        <v>20</v>
      </c>
      <c r="N935" s="2">
        <v>1.1111111111109999</v>
      </c>
      <c r="O935" s="2">
        <v>7.7777777777779997</v>
      </c>
      <c r="P935" s="2">
        <v>1.1111111111109999</v>
      </c>
      <c r="Q935" s="17">
        <v>91.111111111111001</v>
      </c>
    </row>
    <row r="936" spans="2:17" x14ac:dyDescent="0.25">
      <c r="C936" s="112"/>
      <c r="D936" s="107"/>
      <c r="E936" s="9" t="s">
        <v>60</v>
      </c>
      <c r="F936" s="12"/>
      <c r="G936" s="8">
        <v>153</v>
      </c>
      <c r="H936" s="20">
        <v>85.620915032680003</v>
      </c>
      <c r="I936" s="2">
        <v>5.8823529411760003</v>
      </c>
      <c r="J936" s="2">
        <v>55.555555555555998</v>
      </c>
      <c r="K936" s="2">
        <v>29.411764705882</v>
      </c>
      <c r="L936" s="2">
        <v>46.405228758169997</v>
      </c>
      <c r="M936" s="2">
        <v>13.725490196078001</v>
      </c>
      <c r="N936" s="2">
        <v>3.2679738562090002</v>
      </c>
      <c r="O936" s="2">
        <v>6.5359477124180003</v>
      </c>
      <c r="P936" s="15" t="s">
        <v>66</v>
      </c>
      <c r="Q936" s="17">
        <v>93.464052287582007</v>
      </c>
    </row>
    <row r="937" spans="2:17" x14ac:dyDescent="0.25">
      <c r="C937" s="108" t="s">
        <v>61</v>
      </c>
      <c r="D937" s="106" t="s">
        <v>21</v>
      </c>
      <c r="E937" s="10" t="s">
        <v>62</v>
      </c>
      <c r="F937" s="11"/>
      <c r="G937" s="14">
        <v>205</v>
      </c>
      <c r="H937" s="28">
        <v>75.121951219511999</v>
      </c>
      <c r="I937" s="5">
        <v>7.80487804878</v>
      </c>
      <c r="J937" s="5">
        <v>55.609756097560997</v>
      </c>
      <c r="K937" s="5">
        <v>35.609756097560997</v>
      </c>
      <c r="L937" s="5">
        <v>45.365853658536999</v>
      </c>
      <c r="M937" s="5">
        <v>18.536585365853998</v>
      </c>
      <c r="N937" s="5">
        <v>5.3658536585369996</v>
      </c>
      <c r="O937" s="5">
        <v>8.7804878048779997</v>
      </c>
      <c r="P937" s="34" t="s">
        <v>66</v>
      </c>
      <c r="Q937" s="29">
        <v>91.219512195121993</v>
      </c>
    </row>
    <row r="938" spans="2:17" x14ac:dyDescent="0.25">
      <c r="C938" s="109"/>
      <c r="D938" s="107"/>
      <c r="E938" s="9" t="s">
        <v>63</v>
      </c>
      <c r="F938" s="12"/>
      <c r="G938" s="8">
        <v>256</v>
      </c>
      <c r="H938" s="20">
        <v>81.640625</v>
      </c>
      <c r="I938" s="2">
        <v>8.984375</v>
      </c>
      <c r="J938" s="2">
        <v>53.125</v>
      </c>
      <c r="K938" s="2">
        <v>32.421875</v>
      </c>
      <c r="L938" s="2">
        <v>44.140625</v>
      </c>
      <c r="M938" s="2">
        <v>14.0625</v>
      </c>
      <c r="N938" s="2">
        <v>3.125</v>
      </c>
      <c r="O938" s="2">
        <v>9.765625</v>
      </c>
      <c r="P938" s="2">
        <v>0.390625</v>
      </c>
      <c r="Q938" s="17">
        <v>89.84375</v>
      </c>
    </row>
    <row r="939" spans="2:17" x14ac:dyDescent="0.25">
      <c r="C939" s="109"/>
      <c r="D939" s="107"/>
      <c r="E939" s="9" t="s">
        <v>64</v>
      </c>
      <c r="F939" s="12"/>
      <c r="G939" s="8">
        <v>404</v>
      </c>
      <c r="H939" s="20">
        <v>84.158415841584002</v>
      </c>
      <c r="I939" s="2">
        <v>7.6732673267329998</v>
      </c>
      <c r="J939" s="2">
        <v>55.445544554454997</v>
      </c>
      <c r="K939" s="2">
        <v>31.188118811881001</v>
      </c>
      <c r="L939" s="2">
        <v>48.762376237623997</v>
      </c>
      <c r="M939" s="2">
        <v>17.079207920792001</v>
      </c>
      <c r="N939" s="2">
        <v>3.4653465346529999</v>
      </c>
      <c r="O939" s="2">
        <v>5.6930693069310001</v>
      </c>
      <c r="P939" s="15" t="s">
        <v>66</v>
      </c>
      <c r="Q939" s="17">
        <v>94.306930693069006</v>
      </c>
    </row>
    <row r="940" spans="2:17" x14ac:dyDescent="0.25">
      <c r="C940" s="113"/>
      <c r="D940" s="110"/>
      <c r="E940" s="56" t="s">
        <v>65</v>
      </c>
      <c r="F940" s="48"/>
      <c r="G940" s="61">
        <v>239</v>
      </c>
      <c r="H940" s="69">
        <v>77.405857740586001</v>
      </c>
      <c r="I940" s="36">
        <v>6.694560669456</v>
      </c>
      <c r="J940" s="36">
        <v>51.046025104602997</v>
      </c>
      <c r="K940" s="36">
        <v>38.912133891213003</v>
      </c>
      <c r="L940" s="36">
        <v>51.882845188285003</v>
      </c>
      <c r="M940" s="36">
        <v>14.225941422594</v>
      </c>
      <c r="N940" s="36">
        <v>4.6025104602509996</v>
      </c>
      <c r="O940" s="36">
        <v>7.5313807531380004</v>
      </c>
      <c r="P940" s="36">
        <v>0.418410041841</v>
      </c>
      <c r="Q940" s="68">
        <v>92.050209205021005</v>
      </c>
    </row>
    <row r="942" spans="2:17" x14ac:dyDescent="0.25">
      <c r="B942" s="54" t="str">
        <f xml:space="preserve"> HYPERLINK("#'目次'!B18", "[12]")</f>
        <v>[12]</v>
      </c>
      <c r="C942" s="42" t="s">
        <v>179</v>
      </c>
    </row>
    <row r="945" spans="3:15" x14ac:dyDescent="0.25">
      <c r="C945" s="42" t="s">
        <v>14</v>
      </c>
    </row>
    <row r="946" spans="3:15" ht="37.799999999999997" x14ac:dyDescent="0.25">
      <c r="C946" s="102"/>
      <c r="D946" s="103"/>
      <c r="E946" s="103"/>
      <c r="F946" s="103"/>
      <c r="G946" s="53" t="s">
        <v>15</v>
      </c>
      <c r="H946" s="50" t="s">
        <v>180</v>
      </c>
      <c r="I946" s="21" t="s">
        <v>181</v>
      </c>
      <c r="J946" s="21" t="s">
        <v>182</v>
      </c>
      <c r="K946" s="21" t="s">
        <v>183</v>
      </c>
      <c r="L946" s="21" t="s">
        <v>184</v>
      </c>
      <c r="M946" s="21" t="s">
        <v>185</v>
      </c>
      <c r="N946" s="21" t="s">
        <v>38</v>
      </c>
      <c r="O946" s="57" t="s">
        <v>186</v>
      </c>
    </row>
    <row r="947" spans="3:15" x14ac:dyDescent="0.25">
      <c r="C947" s="104"/>
      <c r="D947" s="105"/>
      <c r="E947" s="105"/>
      <c r="F947" s="105"/>
      <c r="G947" s="47"/>
      <c r="H947" s="60"/>
      <c r="I947" s="22"/>
      <c r="J947" s="22"/>
      <c r="K947" s="22"/>
      <c r="L947" s="22"/>
      <c r="M947" s="22"/>
      <c r="N947" s="22"/>
      <c r="O947" s="55"/>
    </row>
    <row r="948" spans="3:15" x14ac:dyDescent="0.25">
      <c r="C948" s="52"/>
      <c r="D948" s="49"/>
      <c r="E948" s="46" t="s">
        <v>15</v>
      </c>
      <c r="F948" s="51"/>
      <c r="G948" s="59">
        <v>1104</v>
      </c>
      <c r="H948" s="32">
        <v>29.619565217390999</v>
      </c>
      <c r="I948" s="32">
        <v>29.891304347826001</v>
      </c>
      <c r="J948" s="32">
        <v>10.326086956521999</v>
      </c>
      <c r="K948" s="32">
        <v>4.5289855072460004</v>
      </c>
      <c r="L948" s="32">
        <v>1.9927536231880001</v>
      </c>
      <c r="M948" s="32">
        <v>22.282608695652002</v>
      </c>
      <c r="N948" s="32">
        <v>1.3586956521739999</v>
      </c>
      <c r="O948" s="64">
        <v>76.358695652174006</v>
      </c>
    </row>
    <row r="949" spans="3:15" x14ac:dyDescent="0.25">
      <c r="C949" s="111" t="s">
        <v>20</v>
      </c>
      <c r="D949" s="106" t="s">
        <v>21</v>
      </c>
      <c r="E949" s="10" t="s">
        <v>22</v>
      </c>
      <c r="F949" s="11"/>
      <c r="G949" s="14">
        <v>543</v>
      </c>
      <c r="H949" s="28">
        <v>22.467771639041999</v>
      </c>
      <c r="I949" s="5">
        <v>30.939226519337002</v>
      </c>
      <c r="J949" s="5">
        <v>12.707182320442</v>
      </c>
      <c r="K949" s="5">
        <v>6.0773480662979997</v>
      </c>
      <c r="L949" s="5">
        <v>2.5782688766109998</v>
      </c>
      <c r="M949" s="5">
        <v>23.756906077347999</v>
      </c>
      <c r="N949" s="5">
        <v>1.473296500921</v>
      </c>
      <c r="O949" s="29">
        <v>74.769797421730999</v>
      </c>
    </row>
    <row r="950" spans="3:15" x14ac:dyDescent="0.25">
      <c r="C950" s="112"/>
      <c r="D950" s="107"/>
      <c r="E950" s="9" t="s">
        <v>23</v>
      </c>
      <c r="F950" s="12"/>
      <c r="G950" s="8">
        <v>561</v>
      </c>
      <c r="H950" s="20">
        <v>36.541889483066001</v>
      </c>
      <c r="I950" s="2">
        <v>28.877005347594</v>
      </c>
      <c r="J950" s="2">
        <v>8.0213903743320003</v>
      </c>
      <c r="K950" s="2">
        <v>3.0303030303030001</v>
      </c>
      <c r="L950" s="2">
        <v>1.4260249554369999</v>
      </c>
      <c r="M950" s="2">
        <v>20.855614973262</v>
      </c>
      <c r="N950" s="2">
        <v>1.247771836007</v>
      </c>
      <c r="O950" s="17">
        <v>77.896613190731003</v>
      </c>
    </row>
    <row r="951" spans="3:15" x14ac:dyDescent="0.25">
      <c r="C951" s="108" t="s">
        <v>24</v>
      </c>
      <c r="D951" s="108" t="s">
        <v>25</v>
      </c>
      <c r="E951" s="10" t="s">
        <v>26</v>
      </c>
      <c r="F951" s="11"/>
      <c r="G951" s="14">
        <v>261</v>
      </c>
      <c r="H951" s="28">
        <v>32.950191570881003</v>
      </c>
      <c r="I951" s="5">
        <v>25.670498084291001</v>
      </c>
      <c r="J951" s="5">
        <v>7.2796934865900003</v>
      </c>
      <c r="K951" s="5">
        <v>2.6819923371650001</v>
      </c>
      <c r="L951" s="5">
        <v>2.6819923371650001</v>
      </c>
      <c r="M951" s="5">
        <v>27.969348659004002</v>
      </c>
      <c r="N951" s="5">
        <v>0.76628352490399998</v>
      </c>
      <c r="O951" s="29">
        <v>71.264367816092005</v>
      </c>
    </row>
    <row r="952" spans="3:15" x14ac:dyDescent="0.25">
      <c r="C952" s="112"/>
      <c r="D952" s="109"/>
      <c r="E952" s="9" t="s">
        <v>27</v>
      </c>
      <c r="F952" s="12"/>
      <c r="G952" s="8">
        <v>267</v>
      </c>
      <c r="H952" s="20">
        <v>23.970037453183998</v>
      </c>
      <c r="I952" s="2">
        <v>30.711610486891001</v>
      </c>
      <c r="J952" s="2">
        <v>11.610486891386</v>
      </c>
      <c r="K952" s="2">
        <v>5.9925093632959996</v>
      </c>
      <c r="L952" s="2">
        <v>2.6217228464420002</v>
      </c>
      <c r="M952" s="2">
        <v>22.47191011236</v>
      </c>
      <c r="N952" s="2">
        <v>2.6217228464420002</v>
      </c>
      <c r="O952" s="17">
        <v>74.906367041199005</v>
      </c>
    </row>
    <row r="953" spans="3:15" x14ac:dyDescent="0.25">
      <c r="C953" s="112"/>
      <c r="D953" s="109"/>
      <c r="E953" s="9" t="s">
        <v>28</v>
      </c>
      <c r="F953" s="12"/>
      <c r="G953" s="8">
        <v>261</v>
      </c>
      <c r="H953" s="20">
        <v>27.969348659004002</v>
      </c>
      <c r="I953" s="2">
        <v>32.567049808428997</v>
      </c>
      <c r="J953" s="2">
        <v>11.111111111111001</v>
      </c>
      <c r="K953" s="2">
        <v>3.8314176245209999</v>
      </c>
      <c r="L953" s="2">
        <v>1.915708812261</v>
      </c>
      <c r="M953" s="2">
        <v>22.222222222222001</v>
      </c>
      <c r="N953" s="2">
        <v>0.38314176245199999</v>
      </c>
      <c r="O953" s="17">
        <v>77.394636015326</v>
      </c>
    </row>
    <row r="954" spans="3:15" x14ac:dyDescent="0.25">
      <c r="C954" s="112"/>
      <c r="D954" s="109"/>
      <c r="E954" s="9" t="s">
        <v>29</v>
      </c>
      <c r="F954" s="12"/>
      <c r="G954" s="8">
        <v>195</v>
      </c>
      <c r="H954" s="20">
        <v>30.25641025641</v>
      </c>
      <c r="I954" s="2">
        <v>32.307692307692001</v>
      </c>
      <c r="J954" s="2">
        <v>10.769230769230999</v>
      </c>
      <c r="K954" s="2">
        <v>5.6410256410260002</v>
      </c>
      <c r="L954" s="2">
        <v>1.025641025641</v>
      </c>
      <c r="M954" s="2">
        <v>18.461538461538002</v>
      </c>
      <c r="N954" s="2">
        <v>1.538461538462</v>
      </c>
      <c r="O954" s="17">
        <v>80</v>
      </c>
    </row>
    <row r="955" spans="3:15" x14ac:dyDescent="0.25">
      <c r="C955" s="112"/>
      <c r="D955" s="109"/>
      <c r="E955" s="9" t="s">
        <v>30</v>
      </c>
      <c r="F955" s="12"/>
      <c r="G955" s="8">
        <v>120</v>
      </c>
      <c r="H955" s="20">
        <v>37.5</v>
      </c>
      <c r="I955" s="2">
        <v>27.5</v>
      </c>
      <c r="J955" s="2">
        <v>11.666666666667</v>
      </c>
      <c r="K955" s="2">
        <v>5</v>
      </c>
      <c r="L955" s="2">
        <v>0.83333333333299997</v>
      </c>
      <c r="M955" s="2">
        <v>15.833333333333</v>
      </c>
      <c r="N955" s="2">
        <v>1.666666666667</v>
      </c>
      <c r="O955" s="17">
        <v>82.5</v>
      </c>
    </row>
    <row r="956" spans="3:15" x14ac:dyDescent="0.25">
      <c r="C956" s="112"/>
      <c r="D956" s="109"/>
      <c r="E956" s="9" t="s">
        <v>31</v>
      </c>
      <c r="F956" s="12"/>
      <c r="G956" s="8">
        <v>843</v>
      </c>
      <c r="H956" s="20">
        <v>28.588374851720001</v>
      </c>
      <c r="I956" s="2">
        <v>31.198102016606999</v>
      </c>
      <c r="J956" s="2">
        <v>11.269276393832</v>
      </c>
      <c r="K956" s="2">
        <v>5.1008303677339999</v>
      </c>
      <c r="L956" s="2">
        <v>1.779359430605</v>
      </c>
      <c r="M956" s="2">
        <v>20.521945432976999</v>
      </c>
      <c r="N956" s="2">
        <v>1.5421115065240001</v>
      </c>
      <c r="O956" s="17">
        <v>77.935943060498005</v>
      </c>
    </row>
    <row r="957" spans="3:15" x14ac:dyDescent="0.25">
      <c r="C957" s="112"/>
      <c r="D957" s="109"/>
      <c r="E957" s="9" t="s">
        <v>32</v>
      </c>
      <c r="F957" s="12"/>
      <c r="G957" s="8">
        <v>315</v>
      </c>
      <c r="H957" s="20">
        <v>33.015873015872998</v>
      </c>
      <c r="I957" s="2">
        <v>30.476190476189998</v>
      </c>
      <c r="J957" s="2">
        <v>11.111111111111001</v>
      </c>
      <c r="K957" s="2">
        <v>5.3968253968250002</v>
      </c>
      <c r="L957" s="2">
        <v>0.95238095238099996</v>
      </c>
      <c r="M957" s="2">
        <v>17.460317460317</v>
      </c>
      <c r="N957" s="2">
        <v>1.587301587302</v>
      </c>
      <c r="O957" s="17">
        <v>80.952380952381006</v>
      </c>
    </row>
    <row r="958" spans="3:15" x14ac:dyDescent="0.25">
      <c r="C958" s="112"/>
      <c r="D958" s="108" t="s">
        <v>22</v>
      </c>
      <c r="E958" s="10" t="s">
        <v>26</v>
      </c>
      <c r="F958" s="11"/>
      <c r="G958" s="14">
        <v>120</v>
      </c>
      <c r="H958" s="28">
        <v>20</v>
      </c>
      <c r="I958" s="5">
        <v>31.666666666666998</v>
      </c>
      <c r="J958" s="5">
        <v>10.833333333333</v>
      </c>
      <c r="K958" s="5">
        <v>4.166666666667</v>
      </c>
      <c r="L958" s="5">
        <v>2.5</v>
      </c>
      <c r="M958" s="5">
        <v>30.833333333333002</v>
      </c>
      <c r="N958" s="34" t="s">
        <v>66</v>
      </c>
      <c r="O958" s="29">
        <v>69.166666666666998</v>
      </c>
    </row>
    <row r="959" spans="3:15" x14ac:dyDescent="0.25">
      <c r="C959" s="112"/>
      <c r="D959" s="109"/>
      <c r="E959" s="9" t="s">
        <v>27</v>
      </c>
      <c r="F959" s="12"/>
      <c r="G959" s="8">
        <v>159</v>
      </c>
      <c r="H959" s="20">
        <v>18.238993710692</v>
      </c>
      <c r="I959" s="2">
        <v>30.817610062892999</v>
      </c>
      <c r="J959" s="2">
        <v>13.836477987421</v>
      </c>
      <c r="K959" s="2">
        <v>7.547169811321</v>
      </c>
      <c r="L959" s="2">
        <v>3.1446540880499998</v>
      </c>
      <c r="M959" s="2">
        <v>23.899371069181999</v>
      </c>
      <c r="N959" s="2">
        <v>2.5157232704400001</v>
      </c>
      <c r="O959" s="17">
        <v>73.584905660377004</v>
      </c>
    </row>
    <row r="960" spans="3:15" x14ac:dyDescent="0.25">
      <c r="C960" s="112"/>
      <c r="D960" s="109"/>
      <c r="E960" s="9" t="s">
        <v>28</v>
      </c>
      <c r="F960" s="12"/>
      <c r="G960" s="8">
        <v>113</v>
      </c>
      <c r="H960" s="20">
        <v>23.008849557522002</v>
      </c>
      <c r="I960" s="2">
        <v>30.973451327433999</v>
      </c>
      <c r="J960" s="2">
        <v>13.274336283186001</v>
      </c>
      <c r="K960" s="2">
        <v>4.424778761062</v>
      </c>
      <c r="L960" s="2">
        <v>4.424778761062</v>
      </c>
      <c r="M960" s="2">
        <v>23.008849557522002</v>
      </c>
      <c r="N960" s="2">
        <v>0.88495575221199996</v>
      </c>
      <c r="O960" s="17">
        <v>76.106194690264999</v>
      </c>
    </row>
    <row r="961" spans="3:15" x14ac:dyDescent="0.25">
      <c r="C961" s="112"/>
      <c r="D961" s="109"/>
      <c r="E961" s="9" t="s">
        <v>29</v>
      </c>
      <c r="F961" s="12"/>
      <c r="G961" s="8">
        <v>94</v>
      </c>
      <c r="H961" s="20">
        <v>23.404255319149001</v>
      </c>
      <c r="I961" s="2">
        <v>36.170212765956997</v>
      </c>
      <c r="J961" s="2">
        <v>10.638297872340001</v>
      </c>
      <c r="K961" s="2">
        <v>8.5106382978719992</v>
      </c>
      <c r="L961" s="2">
        <v>1.0638297872339999</v>
      </c>
      <c r="M961" s="2">
        <v>19.148936170212998</v>
      </c>
      <c r="N961" s="2">
        <v>1.0638297872339999</v>
      </c>
      <c r="O961" s="17">
        <v>79.787234042552996</v>
      </c>
    </row>
    <row r="962" spans="3:15" x14ac:dyDescent="0.25">
      <c r="C962" s="112"/>
      <c r="D962" s="109"/>
      <c r="E962" s="9" t="s">
        <v>30</v>
      </c>
      <c r="F962" s="12"/>
      <c r="G962" s="8">
        <v>57</v>
      </c>
      <c r="H962" s="20">
        <v>36.842105263157997</v>
      </c>
      <c r="I962" s="2">
        <v>21.052631578947</v>
      </c>
      <c r="J962" s="2">
        <v>15.789473684211</v>
      </c>
      <c r="K962" s="2">
        <v>5.2631578947369997</v>
      </c>
      <c r="L962" s="15" t="s">
        <v>66</v>
      </c>
      <c r="M962" s="2">
        <v>17.543859649123</v>
      </c>
      <c r="N962" s="2">
        <v>3.508771929825</v>
      </c>
      <c r="O962" s="17">
        <v>78.947368421053</v>
      </c>
    </row>
    <row r="963" spans="3:15" x14ac:dyDescent="0.25">
      <c r="C963" s="112"/>
      <c r="D963" s="109"/>
      <c r="E963" s="9" t="s">
        <v>31</v>
      </c>
      <c r="F963" s="12"/>
      <c r="G963" s="8">
        <v>423</v>
      </c>
      <c r="H963" s="20">
        <v>23.167848699764001</v>
      </c>
      <c r="I963" s="2">
        <v>30.732860520094999</v>
      </c>
      <c r="J963" s="2">
        <v>13.238770685579</v>
      </c>
      <c r="K963" s="2">
        <v>6.6193853427900002</v>
      </c>
      <c r="L963" s="2">
        <v>2.600472813239</v>
      </c>
      <c r="M963" s="2">
        <v>21.749408983452</v>
      </c>
      <c r="N963" s="2">
        <v>1.891252955083</v>
      </c>
      <c r="O963" s="17">
        <v>76.359338061466005</v>
      </c>
    </row>
    <row r="964" spans="3:15" x14ac:dyDescent="0.25">
      <c r="C964" s="112"/>
      <c r="D964" s="109"/>
      <c r="E964" s="9" t="s">
        <v>32</v>
      </c>
      <c r="F964" s="12"/>
      <c r="G964" s="8">
        <v>151</v>
      </c>
      <c r="H964" s="20">
        <v>28.476821192052999</v>
      </c>
      <c r="I964" s="2">
        <v>30.46357615894</v>
      </c>
      <c r="J964" s="2">
        <v>12.582781456954001</v>
      </c>
      <c r="K964" s="2">
        <v>7.2847682119210004</v>
      </c>
      <c r="L964" s="2">
        <v>0.66225165562900001</v>
      </c>
      <c r="M964" s="2">
        <v>18.543046357615999</v>
      </c>
      <c r="N964" s="2">
        <v>1.9867549668869999</v>
      </c>
      <c r="O964" s="17">
        <v>79.470198675497002</v>
      </c>
    </row>
    <row r="965" spans="3:15" x14ac:dyDescent="0.25">
      <c r="C965" s="112"/>
      <c r="D965" s="108" t="s">
        <v>23</v>
      </c>
      <c r="E965" s="10" t="s">
        <v>26</v>
      </c>
      <c r="F965" s="11"/>
      <c r="G965" s="14">
        <v>141</v>
      </c>
      <c r="H965" s="28">
        <v>43.971631205674001</v>
      </c>
      <c r="I965" s="5">
        <v>20.567375886524999</v>
      </c>
      <c r="J965" s="5">
        <v>4.2553191489359996</v>
      </c>
      <c r="K965" s="5">
        <v>1.4184397163119999</v>
      </c>
      <c r="L965" s="5">
        <v>2.8368794326239999</v>
      </c>
      <c r="M965" s="5">
        <v>25.531914893617</v>
      </c>
      <c r="N965" s="5">
        <v>1.4184397163119999</v>
      </c>
      <c r="O965" s="29">
        <v>73.049645390071007</v>
      </c>
    </row>
    <row r="966" spans="3:15" x14ac:dyDescent="0.25">
      <c r="C966" s="112"/>
      <c r="D966" s="109"/>
      <c r="E966" s="9" t="s">
        <v>27</v>
      </c>
      <c r="F966" s="12"/>
      <c r="G966" s="8">
        <v>108</v>
      </c>
      <c r="H966" s="20">
        <v>32.407407407407</v>
      </c>
      <c r="I966" s="2">
        <v>30.555555555556001</v>
      </c>
      <c r="J966" s="2">
        <v>8.333333333333</v>
      </c>
      <c r="K966" s="2">
        <v>3.7037037037039999</v>
      </c>
      <c r="L966" s="2">
        <v>1.851851851852</v>
      </c>
      <c r="M966" s="2">
        <v>20.370370370370001</v>
      </c>
      <c r="N966" s="2">
        <v>2.7777777777780002</v>
      </c>
      <c r="O966" s="17">
        <v>76.851851851852004</v>
      </c>
    </row>
    <row r="967" spans="3:15" x14ac:dyDescent="0.25">
      <c r="C967" s="112"/>
      <c r="D967" s="109"/>
      <c r="E967" s="9" t="s">
        <v>28</v>
      </c>
      <c r="F967" s="12"/>
      <c r="G967" s="8">
        <v>148</v>
      </c>
      <c r="H967" s="20">
        <v>31.756756756756999</v>
      </c>
      <c r="I967" s="2">
        <v>33.783783783784003</v>
      </c>
      <c r="J967" s="2">
        <v>9.4594594594589996</v>
      </c>
      <c r="K967" s="2">
        <v>3.3783783783780001</v>
      </c>
      <c r="L967" s="15" t="s">
        <v>66</v>
      </c>
      <c r="M967" s="2">
        <v>21.621621621622001</v>
      </c>
      <c r="N967" s="15" t="s">
        <v>66</v>
      </c>
      <c r="O967" s="17">
        <v>78.378378378378002</v>
      </c>
    </row>
    <row r="968" spans="3:15" x14ac:dyDescent="0.25">
      <c r="C968" s="112"/>
      <c r="D968" s="109"/>
      <c r="E968" s="9" t="s">
        <v>29</v>
      </c>
      <c r="F968" s="12"/>
      <c r="G968" s="8">
        <v>101</v>
      </c>
      <c r="H968" s="20">
        <v>36.633663366336997</v>
      </c>
      <c r="I968" s="2">
        <v>28.712871287129001</v>
      </c>
      <c r="J968" s="2">
        <v>10.891089108911</v>
      </c>
      <c r="K968" s="2">
        <v>2.970297029703</v>
      </c>
      <c r="L968" s="2">
        <v>0.99009900990099997</v>
      </c>
      <c r="M968" s="2">
        <v>17.821782178218001</v>
      </c>
      <c r="N968" s="2">
        <v>1.9801980198019999</v>
      </c>
      <c r="O968" s="17">
        <v>80.198019801979996</v>
      </c>
    </row>
    <row r="969" spans="3:15" x14ac:dyDescent="0.25">
      <c r="C969" s="112"/>
      <c r="D969" s="109"/>
      <c r="E969" s="9" t="s">
        <v>30</v>
      </c>
      <c r="F969" s="12"/>
      <c r="G969" s="8">
        <v>63</v>
      </c>
      <c r="H969" s="20">
        <v>38.095238095238003</v>
      </c>
      <c r="I969" s="2">
        <v>33.333333333333002</v>
      </c>
      <c r="J969" s="2">
        <v>7.9365079365079998</v>
      </c>
      <c r="K969" s="2">
        <v>4.7619047619049999</v>
      </c>
      <c r="L969" s="2">
        <v>1.587301587302</v>
      </c>
      <c r="M969" s="2">
        <v>14.285714285714</v>
      </c>
      <c r="N969" s="15" t="s">
        <v>66</v>
      </c>
      <c r="O969" s="17">
        <v>85.714285714286007</v>
      </c>
    </row>
    <row r="970" spans="3:15" x14ac:dyDescent="0.25">
      <c r="C970" s="112"/>
      <c r="D970" s="109"/>
      <c r="E970" s="9" t="s">
        <v>31</v>
      </c>
      <c r="F970" s="12"/>
      <c r="G970" s="8">
        <v>420</v>
      </c>
      <c r="H970" s="20">
        <v>34.047619047619001</v>
      </c>
      <c r="I970" s="2">
        <v>31.666666666666998</v>
      </c>
      <c r="J970" s="2">
        <v>9.2857142857140005</v>
      </c>
      <c r="K970" s="2">
        <v>3.5714285714290002</v>
      </c>
      <c r="L970" s="2">
        <v>0.95238095238099996</v>
      </c>
      <c r="M970" s="2">
        <v>19.285714285714</v>
      </c>
      <c r="N970" s="2">
        <v>1.190476190476</v>
      </c>
      <c r="O970" s="17">
        <v>79.523809523810002</v>
      </c>
    </row>
    <row r="971" spans="3:15" x14ac:dyDescent="0.25">
      <c r="C971" s="112"/>
      <c r="D971" s="109"/>
      <c r="E971" s="9" t="s">
        <v>32</v>
      </c>
      <c r="F971" s="12"/>
      <c r="G971" s="8">
        <v>164</v>
      </c>
      <c r="H971" s="20">
        <v>37.195121951220003</v>
      </c>
      <c r="I971" s="2">
        <v>30.487804878049001</v>
      </c>
      <c r="J971" s="2">
        <v>9.7560975609760003</v>
      </c>
      <c r="K971" s="2">
        <v>3.6585365853659999</v>
      </c>
      <c r="L971" s="2">
        <v>1.219512195122</v>
      </c>
      <c r="M971" s="2">
        <v>16.463414634146002</v>
      </c>
      <c r="N971" s="2">
        <v>1.219512195122</v>
      </c>
      <c r="O971" s="17">
        <v>82.317073170732002</v>
      </c>
    </row>
    <row r="972" spans="3:15" ht="25.2" x14ac:dyDescent="0.25">
      <c r="C972" s="108" t="s">
        <v>33</v>
      </c>
      <c r="D972" s="108" t="s">
        <v>25</v>
      </c>
      <c r="E972" s="10" t="s">
        <v>34</v>
      </c>
      <c r="F972" s="11"/>
      <c r="G972" s="14">
        <v>93</v>
      </c>
      <c r="H972" s="28">
        <v>7.5268817204299996</v>
      </c>
      <c r="I972" s="5">
        <v>4.3010752688169998</v>
      </c>
      <c r="J972" s="5">
        <v>2.1505376344089999</v>
      </c>
      <c r="K972" s="5">
        <v>2.1505376344089999</v>
      </c>
      <c r="L972" s="5">
        <v>4.3010752688169998</v>
      </c>
      <c r="M972" s="5">
        <v>73.118279569891996</v>
      </c>
      <c r="N972" s="5">
        <v>6.4516129032259997</v>
      </c>
      <c r="O972" s="29">
        <v>20.430107526882001</v>
      </c>
    </row>
    <row r="973" spans="3:15" ht="25.2" x14ac:dyDescent="0.25">
      <c r="C973" s="112"/>
      <c r="D973" s="109"/>
      <c r="E973" s="9" t="s">
        <v>35</v>
      </c>
      <c r="F973" s="12"/>
      <c r="G973" s="8">
        <v>623</v>
      </c>
      <c r="H973" s="20">
        <v>29.855537720706</v>
      </c>
      <c r="I973" s="2">
        <v>35.634028892456001</v>
      </c>
      <c r="J973" s="2">
        <v>12.038523274478001</v>
      </c>
      <c r="K973" s="2">
        <v>4.654895666132</v>
      </c>
      <c r="L973" s="2">
        <v>1.123595505618</v>
      </c>
      <c r="M973" s="2">
        <v>16.211878009631</v>
      </c>
      <c r="N973" s="2">
        <v>0.48154093097900003</v>
      </c>
      <c r="O973" s="17">
        <v>83.306581059389998</v>
      </c>
    </row>
    <row r="974" spans="3:15" ht="25.2" x14ac:dyDescent="0.25">
      <c r="C974" s="112"/>
      <c r="D974" s="109"/>
      <c r="E974" s="9" t="s">
        <v>36</v>
      </c>
      <c r="F974" s="12"/>
      <c r="G974" s="8">
        <v>207</v>
      </c>
      <c r="H974" s="20">
        <v>28.985507246377001</v>
      </c>
      <c r="I974" s="2">
        <v>28.019323671498</v>
      </c>
      <c r="J974" s="2">
        <v>11.111111111111001</v>
      </c>
      <c r="K974" s="2">
        <v>5.3140096618359998</v>
      </c>
      <c r="L974" s="2">
        <v>4.8309178743960004</v>
      </c>
      <c r="M974" s="2">
        <v>20.772946859903001</v>
      </c>
      <c r="N974" s="2">
        <v>0.96618357487899997</v>
      </c>
      <c r="O974" s="17">
        <v>78.260869565217007</v>
      </c>
    </row>
    <row r="975" spans="3:15" ht="25.2" x14ac:dyDescent="0.25">
      <c r="C975" s="112"/>
      <c r="D975" s="109"/>
      <c r="E975" s="9" t="s">
        <v>37</v>
      </c>
      <c r="F975" s="12"/>
      <c r="G975" s="8">
        <v>178</v>
      </c>
      <c r="H975" s="20">
        <v>40.449438202247002</v>
      </c>
      <c r="I975" s="2">
        <v>25.842696629212998</v>
      </c>
      <c r="J975" s="2">
        <v>7.8651685393259996</v>
      </c>
      <c r="K975" s="2">
        <v>3.9325842696629998</v>
      </c>
      <c r="L975" s="2">
        <v>0.56179775280900002</v>
      </c>
      <c r="M975" s="2">
        <v>19.101123595505999</v>
      </c>
      <c r="N975" s="2">
        <v>2.2471910112360001</v>
      </c>
      <c r="O975" s="17">
        <v>78.651685393258006</v>
      </c>
    </row>
    <row r="976" spans="3:15" x14ac:dyDescent="0.25">
      <c r="C976" s="112"/>
      <c r="D976" s="109"/>
      <c r="E976" s="9" t="s">
        <v>38</v>
      </c>
      <c r="F976" s="12"/>
      <c r="G976" s="13">
        <v>3</v>
      </c>
      <c r="H976" s="30">
        <v>66.666666666666998</v>
      </c>
      <c r="I976" s="7" t="s">
        <v>66</v>
      </c>
      <c r="J976" s="7" t="s">
        <v>66</v>
      </c>
      <c r="K976" s="6">
        <v>33.333333333333002</v>
      </c>
      <c r="L976" s="7" t="s">
        <v>66</v>
      </c>
      <c r="M976" s="7" t="s">
        <v>66</v>
      </c>
      <c r="N976" s="7" t="s">
        <v>66</v>
      </c>
      <c r="O976" s="33">
        <v>100</v>
      </c>
    </row>
    <row r="977" spans="3:15" ht="25.2" x14ac:dyDescent="0.25">
      <c r="C977" s="112"/>
      <c r="D977" s="108" t="s">
        <v>22</v>
      </c>
      <c r="E977" s="10" t="s">
        <v>34</v>
      </c>
      <c r="F977" s="11"/>
      <c r="G977" s="40">
        <v>48</v>
      </c>
      <c r="H977" s="74" t="s">
        <v>66</v>
      </c>
      <c r="I977" s="41" t="s">
        <v>66</v>
      </c>
      <c r="J977" s="23">
        <v>4.166666666667</v>
      </c>
      <c r="K977" s="23">
        <v>4.166666666667</v>
      </c>
      <c r="L977" s="23">
        <v>6.25</v>
      </c>
      <c r="M977" s="23">
        <v>81.25</v>
      </c>
      <c r="N977" s="23">
        <v>4.166666666667</v>
      </c>
      <c r="O977" s="63">
        <v>14.583333333333</v>
      </c>
    </row>
    <row r="978" spans="3:15" ht="25.2" x14ac:dyDescent="0.25">
      <c r="C978" s="112"/>
      <c r="D978" s="109"/>
      <c r="E978" s="9" t="s">
        <v>35</v>
      </c>
      <c r="F978" s="12"/>
      <c r="G978" s="8">
        <v>365</v>
      </c>
      <c r="H978" s="20">
        <v>23.835616438355999</v>
      </c>
      <c r="I978" s="2">
        <v>36.712328767122997</v>
      </c>
      <c r="J978" s="2">
        <v>14.520547945204999</v>
      </c>
      <c r="K978" s="2">
        <v>6.0273972602740002</v>
      </c>
      <c r="L978" s="2">
        <v>1.369863013699</v>
      </c>
      <c r="M978" s="2">
        <v>16.712328767123001</v>
      </c>
      <c r="N978" s="2">
        <v>0.82191780821899996</v>
      </c>
      <c r="O978" s="17">
        <v>82.465753424658004</v>
      </c>
    </row>
    <row r="979" spans="3:15" ht="25.2" x14ac:dyDescent="0.25">
      <c r="C979" s="112"/>
      <c r="D979" s="109"/>
      <c r="E979" s="9" t="s">
        <v>36</v>
      </c>
      <c r="F979" s="12"/>
      <c r="G979" s="8">
        <v>80</v>
      </c>
      <c r="H979" s="20">
        <v>23.75</v>
      </c>
      <c r="I979" s="2">
        <v>26.25</v>
      </c>
      <c r="J979" s="2">
        <v>13.75</v>
      </c>
      <c r="K979" s="2">
        <v>6.25</v>
      </c>
      <c r="L979" s="2">
        <v>6.25</v>
      </c>
      <c r="M979" s="2">
        <v>23.75</v>
      </c>
      <c r="N979" s="15" t="s">
        <v>66</v>
      </c>
      <c r="O979" s="17">
        <v>76.25</v>
      </c>
    </row>
    <row r="980" spans="3:15" ht="25.2" x14ac:dyDescent="0.25">
      <c r="C980" s="112"/>
      <c r="D980" s="109"/>
      <c r="E980" s="9" t="s">
        <v>37</v>
      </c>
      <c r="F980" s="12"/>
      <c r="G980" s="13">
        <v>49</v>
      </c>
      <c r="H980" s="30">
        <v>32.653061224490003</v>
      </c>
      <c r="I980" s="6">
        <v>26.530612244897998</v>
      </c>
      <c r="J980" s="6">
        <v>6.1224489795919999</v>
      </c>
      <c r="K980" s="6">
        <v>6.1224489795919999</v>
      </c>
      <c r="L980" s="6">
        <v>2.040816326531</v>
      </c>
      <c r="M980" s="6">
        <v>20.408163265306001</v>
      </c>
      <c r="N980" s="6">
        <v>6.1224489795919999</v>
      </c>
      <c r="O980" s="33">
        <v>73.469387755102005</v>
      </c>
    </row>
    <row r="981" spans="3:15" x14ac:dyDescent="0.25">
      <c r="C981" s="112"/>
      <c r="D981" s="109"/>
      <c r="E981" s="9" t="s">
        <v>38</v>
      </c>
      <c r="F981" s="12"/>
      <c r="G981" s="13">
        <v>1</v>
      </c>
      <c r="H981" s="39" t="s">
        <v>66</v>
      </c>
      <c r="I981" s="7" t="s">
        <v>66</v>
      </c>
      <c r="J981" s="7" t="s">
        <v>66</v>
      </c>
      <c r="K981" s="6">
        <v>100</v>
      </c>
      <c r="L981" s="7" t="s">
        <v>66</v>
      </c>
      <c r="M981" s="7" t="s">
        <v>66</v>
      </c>
      <c r="N981" s="7" t="s">
        <v>66</v>
      </c>
      <c r="O981" s="33">
        <v>100</v>
      </c>
    </row>
    <row r="982" spans="3:15" ht="25.2" x14ac:dyDescent="0.25">
      <c r="C982" s="112"/>
      <c r="D982" s="108" t="s">
        <v>23</v>
      </c>
      <c r="E982" s="10" t="s">
        <v>34</v>
      </c>
      <c r="F982" s="11"/>
      <c r="G982" s="40">
        <v>45</v>
      </c>
      <c r="H982" s="58">
        <v>15.555555555555999</v>
      </c>
      <c r="I982" s="23">
        <v>8.8888888888889994</v>
      </c>
      <c r="J982" s="41" t="s">
        <v>66</v>
      </c>
      <c r="K982" s="41" t="s">
        <v>66</v>
      </c>
      <c r="L982" s="23">
        <v>2.2222222222219998</v>
      </c>
      <c r="M982" s="23">
        <v>64.444444444444002</v>
      </c>
      <c r="N982" s="23">
        <v>8.8888888888889994</v>
      </c>
      <c r="O982" s="63">
        <v>26.666666666666998</v>
      </c>
    </row>
    <row r="983" spans="3:15" ht="25.2" x14ac:dyDescent="0.25">
      <c r="C983" s="112"/>
      <c r="D983" s="109"/>
      <c r="E983" s="9" t="s">
        <v>35</v>
      </c>
      <c r="F983" s="12"/>
      <c r="G983" s="8">
        <v>258</v>
      </c>
      <c r="H983" s="20">
        <v>38.372093023255999</v>
      </c>
      <c r="I983" s="2">
        <v>34.108527131782999</v>
      </c>
      <c r="J983" s="2">
        <v>8.5271317829460003</v>
      </c>
      <c r="K983" s="2">
        <v>2.7131782945739999</v>
      </c>
      <c r="L983" s="2">
        <v>0.77519379845000003</v>
      </c>
      <c r="M983" s="2">
        <v>15.503875968992</v>
      </c>
      <c r="N983" s="15" t="s">
        <v>66</v>
      </c>
      <c r="O983" s="17">
        <v>84.496124031007994</v>
      </c>
    </row>
    <row r="984" spans="3:15" ht="25.2" x14ac:dyDescent="0.25">
      <c r="C984" s="112"/>
      <c r="D984" s="109"/>
      <c r="E984" s="9" t="s">
        <v>36</v>
      </c>
      <c r="F984" s="12"/>
      <c r="G984" s="8">
        <v>127</v>
      </c>
      <c r="H984" s="20">
        <v>32.283464566928998</v>
      </c>
      <c r="I984" s="2">
        <v>29.133858267716999</v>
      </c>
      <c r="J984" s="2">
        <v>9.4488188976380005</v>
      </c>
      <c r="K984" s="2">
        <v>4.7244094488190003</v>
      </c>
      <c r="L984" s="2">
        <v>3.9370078740159999</v>
      </c>
      <c r="M984" s="2">
        <v>18.897637795276001</v>
      </c>
      <c r="N984" s="2">
        <v>1.574803149606</v>
      </c>
      <c r="O984" s="17">
        <v>79.527559055118004</v>
      </c>
    </row>
    <row r="985" spans="3:15" ht="25.2" x14ac:dyDescent="0.25">
      <c r="C985" s="112"/>
      <c r="D985" s="109"/>
      <c r="E985" s="9" t="s">
        <v>37</v>
      </c>
      <c r="F985" s="12"/>
      <c r="G985" s="8">
        <v>129</v>
      </c>
      <c r="H985" s="20">
        <v>43.410852713178002</v>
      </c>
      <c r="I985" s="2">
        <v>25.581395348836999</v>
      </c>
      <c r="J985" s="2">
        <v>8.5271317829460003</v>
      </c>
      <c r="K985" s="2">
        <v>3.1007751937979999</v>
      </c>
      <c r="L985" s="15" t="s">
        <v>66</v>
      </c>
      <c r="M985" s="2">
        <v>18.604651162791001</v>
      </c>
      <c r="N985" s="2">
        <v>0.77519379845000003</v>
      </c>
      <c r="O985" s="17">
        <v>80.620155038760004</v>
      </c>
    </row>
    <row r="986" spans="3:15" x14ac:dyDescent="0.25">
      <c r="C986" s="112"/>
      <c r="D986" s="109"/>
      <c r="E986" s="9" t="s">
        <v>38</v>
      </c>
      <c r="F986" s="12"/>
      <c r="G986" s="13">
        <v>2</v>
      </c>
      <c r="H986" s="30">
        <v>100</v>
      </c>
      <c r="I986" s="7" t="s">
        <v>66</v>
      </c>
      <c r="J986" s="7" t="s">
        <v>66</v>
      </c>
      <c r="K986" s="7" t="s">
        <v>66</v>
      </c>
      <c r="L986" s="7" t="s">
        <v>66</v>
      </c>
      <c r="M986" s="7" t="s">
        <v>66</v>
      </c>
      <c r="N986" s="7" t="s">
        <v>66</v>
      </c>
      <c r="O986" s="33">
        <v>100</v>
      </c>
    </row>
    <row r="987" spans="3:15" ht="25.2" x14ac:dyDescent="0.25">
      <c r="C987" s="108" t="s">
        <v>39</v>
      </c>
      <c r="D987" s="108" t="s">
        <v>25</v>
      </c>
      <c r="E987" s="10" t="s">
        <v>40</v>
      </c>
      <c r="F987" s="11"/>
      <c r="G987" s="14">
        <v>320</v>
      </c>
      <c r="H987" s="28">
        <v>30.625</v>
      </c>
      <c r="I987" s="5">
        <v>22.8125</v>
      </c>
      <c r="J987" s="5">
        <v>6.875</v>
      </c>
      <c r="K987" s="5">
        <v>2.8125</v>
      </c>
      <c r="L987" s="5">
        <v>4.0625</v>
      </c>
      <c r="M987" s="5">
        <v>30.3125</v>
      </c>
      <c r="N987" s="5">
        <v>2.5</v>
      </c>
      <c r="O987" s="29">
        <v>67.1875</v>
      </c>
    </row>
    <row r="988" spans="3:15" ht="25.2" x14ac:dyDescent="0.25">
      <c r="C988" s="112"/>
      <c r="D988" s="109"/>
      <c r="E988" s="9" t="s">
        <v>41</v>
      </c>
      <c r="F988" s="12"/>
      <c r="G988" s="8">
        <v>604</v>
      </c>
      <c r="H988" s="20">
        <v>29.304635761589001</v>
      </c>
      <c r="I988" s="2">
        <v>35.927152317881003</v>
      </c>
      <c r="J988" s="2">
        <v>12.748344370861</v>
      </c>
      <c r="K988" s="2">
        <v>4.1390728476819998</v>
      </c>
      <c r="L988" s="2">
        <v>1.324503311258</v>
      </c>
      <c r="M988" s="2">
        <v>15.894039735099</v>
      </c>
      <c r="N988" s="2">
        <v>0.66225165562900001</v>
      </c>
      <c r="O988" s="17">
        <v>83.443708609271994</v>
      </c>
    </row>
    <row r="989" spans="3:15" x14ac:dyDescent="0.25">
      <c r="C989" s="112"/>
      <c r="D989" s="109"/>
      <c r="E989" s="9" t="s">
        <v>42</v>
      </c>
      <c r="F989" s="12"/>
      <c r="G989" s="13">
        <v>20</v>
      </c>
      <c r="H989" s="30">
        <v>15</v>
      </c>
      <c r="I989" s="6">
        <v>25</v>
      </c>
      <c r="J989" s="7" t="s">
        <v>66</v>
      </c>
      <c r="K989" s="6">
        <v>5</v>
      </c>
      <c r="L989" s="7" t="s">
        <v>66</v>
      </c>
      <c r="M989" s="6">
        <v>50</v>
      </c>
      <c r="N989" s="6">
        <v>5</v>
      </c>
      <c r="O989" s="33">
        <v>45</v>
      </c>
    </row>
    <row r="990" spans="3:15" x14ac:dyDescent="0.25">
      <c r="C990" s="112"/>
      <c r="D990" s="109"/>
      <c r="E990" s="9" t="s">
        <v>43</v>
      </c>
      <c r="F990" s="12"/>
      <c r="G990" s="8">
        <v>162</v>
      </c>
      <c r="H990" s="20">
        <v>31.481481481481001</v>
      </c>
      <c r="I990" s="2">
        <v>25.308641975309001</v>
      </c>
      <c r="J990" s="2">
        <v>12.962962962962999</v>
      </c>
      <c r="K990" s="2">
        <v>3.7037037037039999</v>
      </c>
      <c r="L990" s="2">
        <v>1.2345679012349999</v>
      </c>
      <c r="M990" s="2">
        <v>25.308641975309001</v>
      </c>
      <c r="N990" s="15" t="s">
        <v>66</v>
      </c>
      <c r="O990" s="17">
        <v>74.691358024690999</v>
      </c>
    </row>
    <row r="991" spans="3:15" x14ac:dyDescent="0.25">
      <c r="C991" s="112"/>
      <c r="D991" s="109"/>
      <c r="E991" s="9" t="s">
        <v>44</v>
      </c>
      <c r="F991" s="12"/>
      <c r="G991" s="8">
        <v>50</v>
      </c>
      <c r="H991" s="20">
        <v>46</v>
      </c>
      <c r="I991" s="2">
        <v>24</v>
      </c>
      <c r="J991" s="2">
        <v>14</v>
      </c>
      <c r="K991" s="2">
        <v>4</v>
      </c>
      <c r="L991" s="15" t="s">
        <v>66</v>
      </c>
      <c r="M991" s="2">
        <v>12</v>
      </c>
      <c r="N991" s="15" t="s">
        <v>66</v>
      </c>
      <c r="O991" s="17">
        <v>88</v>
      </c>
    </row>
    <row r="992" spans="3:15" ht="25.2" x14ac:dyDescent="0.25">
      <c r="C992" s="112"/>
      <c r="D992" s="109"/>
      <c r="E992" s="9" t="s">
        <v>45</v>
      </c>
      <c r="F992" s="12"/>
      <c r="G992" s="8">
        <v>53</v>
      </c>
      <c r="H992" s="20">
        <v>20.754716981131999</v>
      </c>
      <c r="I992" s="2">
        <v>16.981132075472001</v>
      </c>
      <c r="J992" s="2">
        <v>13.207547169811001</v>
      </c>
      <c r="K992" s="2">
        <v>11.320754716981</v>
      </c>
      <c r="L992" s="2">
        <v>1.88679245283</v>
      </c>
      <c r="M992" s="2">
        <v>30.188679245283002</v>
      </c>
      <c r="N992" s="2">
        <v>5.660377358491</v>
      </c>
      <c r="O992" s="17">
        <v>64.150943396225998</v>
      </c>
    </row>
    <row r="993" spans="3:15" x14ac:dyDescent="0.25">
      <c r="C993" s="112"/>
      <c r="D993" s="109"/>
      <c r="E993" s="9" t="s">
        <v>38</v>
      </c>
      <c r="F993" s="12"/>
      <c r="G993" s="13">
        <v>37</v>
      </c>
      <c r="H993" s="30">
        <v>43.243243243243001</v>
      </c>
      <c r="I993" s="6">
        <v>24.324324324323999</v>
      </c>
      <c r="J993" s="6">
        <v>2.7027027027030002</v>
      </c>
      <c r="K993" s="6">
        <v>13.513513513514001</v>
      </c>
      <c r="L993" s="7" t="s">
        <v>66</v>
      </c>
      <c r="M993" s="6">
        <v>13.513513513514001</v>
      </c>
      <c r="N993" s="6">
        <v>2.7027027027030002</v>
      </c>
      <c r="O993" s="33">
        <v>83.783783783784003</v>
      </c>
    </row>
    <row r="994" spans="3:15" ht="25.2" x14ac:dyDescent="0.25">
      <c r="C994" s="112"/>
      <c r="D994" s="108" t="s">
        <v>22</v>
      </c>
      <c r="E994" s="10" t="s">
        <v>40</v>
      </c>
      <c r="F994" s="11"/>
      <c r="G994" s="14">
        <v>118</v>
      </c>
      <c r="H994" s="28">
        <v>22.033898305085</v>
      </c>
      <c r="I994" s="5">
        <v>18.644067796609999</v>
      </c>
      <c r="J994" s="5">
        <v>5.0847457627120001</v>
      </c>
      <c r="K994" s="5">
        <v>3.3898305084749998</v>
      </c>
      <c r="L994" s="5">
        <v>5.9322033898309998</v>
      </c>
      <c r="M994" s="5">
        <v>42.372881355932002</v>
      </c>
      <c r="N994" s="5">
        <v>2.542372881356</v>
      </c>
      <c r="O994" s="29">
        <v>55.084745762711997</v>
      </c>
    </row>
    <row r="995" spans="3:15" ht="25.2" x14ac:dyDescent="0.25">
      <c r="C995" s="112"/>
      <c r="D995" s="109"/>
      <c r="E995" s="9" t="s">
        <v>41</v>
      </c>
      <c r="F995" s="12"/>
      <c r="G995" s="8">
        <v>351</v>
      </c>
      <c r="H995" s="20">
        <v>22.792022792023001</v>
      </c>
      <c r="I995" s="2">
        <v>37.037037037037003</v>
      </c>
      <c r="J995" s="2">
        <v>15.669515669516001</v>
      </c>
      <c r="K995" s="2">
        <v>5.4131054131049998</v>
      </c>
      <c r="L995" s="2">
        <v>1.9943019943019999</v>
      </c>
      <c r="M995" s="2">
        <v>15.954415954416</v>
      </c>
      <c r="N995" s="2">
        <v>1.139601139601</v>
      </c>
      <c r="O995" s="17">
        <v>82.905982905982995</v>
      </c>
    </row>
    <row r="996" spans="3:15" x14ac:dyDescent="0.25">
      <c r="C996" s="112"/>
      <c r="D996" s="109"/>
      <c r="E996" s="9" t="s">
        <v>42</v>
      </c>
      <c r="F996" s="12"/>
      <c r="G996" s="13">
        <v>9</v>
      </c>
      <c r="H996" s="30">
        <v>11.111111111111001</v>
      </c>
      <c r="I996" s="6">
        <v>44.444444444444002</v>
      </c>
      <c r="J996" s="7" t="s">
        <v>66</v>
      </c>
      <c r="K996" s="7" t="s">
        <v>66</v>
      </c>
      <c r="L996" s="7" t="s">
        <v>66</v>
      </c>
      <c r="M996" s="6">
        <v>33.333333333333002</v>
      </c>
      <c r="N996" s="6">
        <v>11.111111111111001</v>
      </c>
      <c r="O996" s="33">
        <v>55.555555555555998</v>
      </c>
    </row>
    <row r="997" spans="3:15" x14ac:dyDescent="0.25">
      <c r="C997" s="112"/>
      <c r="D997" s="109"/>
      <c r="E997" s="9" t="s">
        <v>43</v>
      </c>
      <c r="F997" s="12"/>
      <c r="G997" s="8">
        <v>64</v>
      </c>
      <c r="H997" s="20">
        <v>29.6875</v>
      </c>
      <c r="I997" s="2">
        <v>26.5625</v>
      </c>
      <c r="J997" s="2">
        <v>20.3125</v>
      </c>
      <c r="K997" s="2">
        <v>1.5625</v>
      </c>
      <c r="L997" s="2">
        <v>1.5625</v>
      </c>
      <c r="M997" s="2">
        <v>20.3125</v>
      </c>
      <c r="N997" s="15" t="s">
        <v>66</v>
      </c>
      <c r="O997" s="17">
        <v>79.6875</v>
      </c>
    </row>
    <row r="998" spans="3:15" x14ac:dyDescent="0.25">
      <c r="C998" s="112"/>
      <c r="D998" s="109"/>
      <c r="E998" s="9" t="s">
        <v>44</v>
      </c>
      <c r="F998" s="12"/>
      <c r="G998" s="13">
        <v>19</v>
      </c>
      <c r="H998" s="30">
        <v>42.105263157895003</v>
      </c>
      <c r="I998" s="6">
        <v>26.315789473683999</v>
      </c>
      <c r="J998" s="6">
        <v>15.789473684211</v>
      </c>
      <c r="K998" s="6">
        <v>10.526315789473999</v>
      </c>
      <c r="L998" s="7" t="s">
        <v>66</v>
      </c>
      <c r="M998" s="6">
        <v>5.2631578947369997</v>
      </c>
      <c r="N998" s="7" t="s">
        <v>66</v>
      </c>
      <c r="O998" s="33">
        <v>94.736842105262994</v>
      </c>
    </row>
    <row r="999" spans="3:15" ht="25.2" x14ac:dyDescent="0.25">
      <c r="C999" s="112"/>
      <c r="D999" s="109"/>
      <c r="E999" s="9" t="s">
        <v>45</v>
      </c>
      <c r="F999" s="12"/>
      <c r="G999" s="13">
        <v>30</v>
      </c>
      <c r="H999" s="30">
        <v>20</v>
      </c>
      <c r="I999" s="6">
        <v>16.666666666666998</v>
      </c>
      <c r="J999" s="6">
        <v>10</v>
      </c>
      <c r="K999" s="6">
        <v>13.333333333333</v>
      </c>
      <c r="L999" s="7" t="s">
        <v>66</v>
      </c>
      <c r="M999" s="6">
        <v>33.333333333333002</v>
      </c>
      <c r="N999" s="6">
        <v>6.666666666667</v>
      </c>
      <c r="O999" s="33">
        <v>60</v>
      </c>
    </row>
    <row r="1000" spans="3:15" x14ac:dyDescent="0.25">
      <c r="C1000" s="112"/>
      <c r="D1000" s="109"/>
      <c r="E1000" s="9" t="s">
        <v>38</v>
      </c>
      <c r="F1000" s="12"/>
      <c r="G1000" s="13">
        <v>23</v>
      </c>
      <c r="H1000" s="30">
        <v>30.434782608696</v>
      </c>
      <c r="I1000" s="6">
        <v>26.086956521739001</v>
      </c>
      <c r="J1000" s="6">
        <v>4.3478260869570002</v>
      </c>
      <c r="K1000" s="6">
        <v>21.739130434783</v>
      </c>
      <c r="L1000" s="7" t="s">
        <v>66</v>
      </c>
      <c r="M1000" s="6">
        <v>17.391304347826001</v>
      </c>
      <c r="N1000" s="7" t="s">
        <v>66</v>
      </c>
      <c r="O1000" s="33">
        <v>82.608695652174006</v>
      </c>
    </row>
    <row r="1001" spans="3:15" ht="25.2" x14ac:dyDescent="0.25">
      <c r="C1001" s="112"/>
      <c r="D1001" s="108" t="s">
        <v>23</v>
      </c>
      <c r="E1001" s="10" t="s">
        <v>40</v>
      </c>
      <c r="F1001" s="11"/>
      <c r="G1001" s="14">
        <v>202</v>
      </c>
      <c r="H1001" s="28">
        <v>35.643564356436002</v>
      </c>
      <c r="I1001" s="5">
        <v>25.247524752475002</v>
      </c>
      <c r="J1001" s="5">
        <v>7.9207920792079998</v>
      </c>
      <c r="K1001" s="5">
        <v>2.4752475247520001</v>
      </c>
      <c r="L1001" s="5">
        <v>2.970297029703</v>
      </c>
      <c r="M1001" s="5">
        <v>23.267326732672998</v>
      </c>
      <c r="N1001" s="5">
        <v>2.4752475247520001</v>
      </c>
      <c r="O1001" s="29">
        <v>74.257425742574</v>
      </c>
    </row>
    <row r="1002" spans="3:15" ht="25.2" x14ac:dyDescent="0.25">
      <c r="C1002" s="112"/>
      <c r="D1002" s="109"/>
      <c r="E1002" s="9" t="s">
        <v>41</v>
      </c>
      <c r="F1002" s="12"/>
      <c r="G1002" s="8">
        <v>253</v>
      </c>
      <c r="H1002" s="20">
        <v>38.339920948616999</v>
      </c>
      <c r="I1002" s="2">
        <v>34.387351778655997</v>
      </c>
      <c r="J1002" s="2">
        <v>8.6956521739130004</v>
      </c>
      <c r="K1002" s="2">
        <v>2.371541501976</v>
      </c>
      <c r="L1002" s="2">
        <v>0.39525691699600002</v>
      </c>
      <c r="M1002" s="2">
        <v>15.810276679842</v>
      </c>
      <c r="N1002" s="15" t="s">
        <v>66</v>
      </c>
      <c r="O1002" s="17">
        <v>84.189723320157995</v>
      </c>
    </row>
    <row r="1003" spans="3:15" x14ac:dyDescent="0.25">
      <c r="C1003" s="112"/>
      <c r="D1003" s="109"/>
      <c r="E1003" s="9" t="s">
        <v>42</v>
      </c>
      <c r="F1003" s="12"/>
      <c r="G1003" s="13">
        <v>11</v>
      </c>
      <c r="H1003" s="30">
        <v>18.181818181817999</v>
      </c>
      <c r="I1003" s="6">
        <v>9.0909090909089993</v>
      </c>
      <c r="J1003" s="7" t="s">
        <v>66</v>
      </c>
      <c r="K1003" s="6">
        <v>9.0909090909089993</v>
      </c>
      <c r="L1003" s="7" t="s">
        <v>66</v>
      </c>
      <c r="M1003" s="6">
        <v>63.636363636364003</v>
      </c>
      <c r="N1003" s="7" t="s">
        <v>66</v>
      </c>
      <c r="O1003" s="33">
        <v>36.363636363635997</v>
      </c>
    </row>
    <row r="1004" spans="3:15" x14ac:dyDescent="0.25">
      <c r="C1004" s="112"/>
      <c r="D1004" s="109"/>
      <c r="E1004" s="9" t="s">
        <v>43</v>
      </c>
      <c r="F1004" s="12"/>
      <c r="G1004" s="8">
        <v>98</v>
      </c>
      <c r="H1004" s="20">
        <v>32.653061224490003</v>
      </c>
      <c r="I1004" s="2">
        <v>24.489795918367001</v>
      </c>
      <c r="J1004" s="2">
        <v>8.1632653061219997</v>
      </c>
      <c r="K1004" s="2">
        <v>5.1020408163270003</v>
      </c>
      <c r="L1004" s="2">
        <v>1.0204081632649999</v>
      </c>
      <c r="M1004" s="2">
        <v>28.571428571428999</v>
      </c>
      <c r="N1004" s="15" t="s">
        <v>66</v>
      </c>
      <c r="O1004" s="17">
        <v>71.428571428571004</v>
      </c>
    </row>
    <row r="1005" spans="3:15" x14ac:dyDescent="0.25">
      <c r="C1005" s="112"/>
      <c r="D1005" s="109"/>
      <c r="E1005" s="9" t="s">
        <v>44</v>
      </c>
      <c r="F1005" s="12"/>
      <c r="G1005" s="13">
        <v>31</v>
      </c>
      <c r="H1005" s="30">
        <v>48.387096774193999</v>
      </c>
      <c r="I1005" s="6">
        <v>22.580645161290001</v>
      </c>
      <c r="J1005" s="6">
        <v>12.903225806451999</v>
      </c>
      <c r="K1005" s="7" t="s">
        <v>66</v>
      </c>
      <c r="L1005" s="7" t="s">
        <v>66</v>
      </c>
      <c r="M1005" s="6">
        <v>16.129032258064999</v>
      </c>
      <c r="N1005" s="7" t="s">
        <v>66</v>
      </c>
      <c r="O1005" s="33">
        <v>83.870967741935004</v>
      </c>
    </row>
    <row r="1006" spans="3:15" ht="25.2" x14ac:dyDescent="0.25">
      <c r="C1006" s="112"/>
      <c r="D1006" s="109"/>
      <c r="E1006" s="9" t="s">
        <v>45</v>
      </c>
      <c r="F1006" s="12"/>
      <c r="G1006" s="13">
        <v>23</v>
      </c>
      <c r="H1006" s="30">
        <v>21.739130434783</v>
      </c>
      <c r="I1006" s="6">
        <v>17.391304347826001</v>
      </c>
      <c r="J1006" s="6">
        <v>17.391304347826001</v>
      </c>
      <c r="K1006" s="6">
        <v>8.6956521739130004</v>
      </c>
      <c r="L1006" s="6">
        <v>4.3478260869570002</v>
      </c>
      <c r="M1006" s="6">
        <v>26.086956521739001</v>
      </c>
      <c r="N1006" s="6">
        <v>4.3478260869570002</v>
      </c>
      <c r="O1006" s="33">
        <v>69.565217391304003</v>
      </c>
    </row>
    <row r="1007" spans="3:15" x14ac:dyDescent="0.25">
      <c r="C1007" s="112"/>
      <c r="D1007" s="109"/>
      <c r="E1007" s="9" t="s">
        <v>38</v>
      </c>
      <c r="F1007" s="12"/>
      <c r="G1007" s="13">
        <v>14</v>
      </c>
      <c r="H1007" s="30">
        <v>64.285714285713993</v>
      </c>
      <c r="I1007" s="6">
        <v>21.428571428571001</v>
      </c>
      <c r="J1007" s="7" t="s">
        <v>66</v>
      </c>
      <c r="K1007" s="7" t="s">
        <v>66</v>
      </c>
      <c r="L1007" s="7" t="s">
        <v>66</v>
      </c>
      <c r="M1007" s="6">
        <v>7.1428571428570002</v>
      </c>
      <c r="N1007" s="6">
        <v>7.1428571428570002</v>
      </c>
      <c r="O1007" s="33">
        <v>85.714285714286007</v>
      </c>
    </row>
    <row r="1008" spans="3:15" x14ac:dyDescent="0.25">
      <c r="C1008" s="108" t="s">
        <v>46</v>
      </c>
      <c r="D1008" s="106" t="s">
        <v>21</v>
      </c>
      <c r="E1008" s="10" t="s">
        <v>47</v>
      </c>
      <c r="F1008" s="11"/>
      <c r="G1008" s="14">
        <v>815</v>
      </c>
      <c r="H1008" s="28">
        <v>29.938650306747999</v>
      </c>
      <c r="I1008" s="5">
        <v>33.374233128834</v>
      </c>
      <c r="J1008" s="5">
        <v>10.552147239264</v>
      </c>
      <c r="K1008" s="5">
        <v>4.539877300613</v>
      </c>
      <c r="L1008" s="5">
        <v>1.2269938650309999</v>
      </c>
      <c r="M1008" s="5">
        <v>19.263803680982001</v>
      </c>
      <c r="N1008" s="5">
        <v>1.104294478528</v>
      </c>
      <c r="O1008" s="29">
        <v>79.631901840490997</v>
      </c>
    </row>
    <row r="1009" spans="3:15" ht="25.2" x14ac:dyDescent="0.25">
      <c r="C1009" s="112"/>
      <c r="D1009" s="107"/>
      <c r="E1009" s="9" t="s">
        <v>48</v>
      </c>
      <c r="F1009" s="12"/>
      <c r="G1009" s="8">
        <v>86</v>
      </c>
      <c r="H1009" s="20">
        <v>26.744186046511999</v>
      </c>
      <c r="I1009" s="2">
        <v>29.069767441860002</v>
      </c>
      <c r="J1009" s="2">
        <v>12.790697674419</v>
      </c>
      <c r="K1009" s="2">
        <v>1.1627906976739999</v>
      </c>
      <c r="L1009" s="2">
        <v>1.1627906976739999</v>
      </c>
      <c r="M1009" s="2">
        <v>27.906976744186</v>
      </c>
      <c r="N1009" s="2">
        <v>1.1627906976739999</v>
      </c>
      <c r="O1009" s="17">
        <v>70.930232558140005</v>
      </c>
    </row>
    <row r="1010" spans="3:15" x14ac:dyDescent="0.25">
      <c r="C1010" s="112"/>
      <c r="D1010" s="107"/>
      <c r="E1010" s="9" t="s">
        <v>49</v>
      </c>
      <c r="F1010" s="12"/>
      <c r="G1010" s="13">
        <v>46</v>
      </c>
      <c r="H1010" s="30">
        <v>19.565217391304</v>
      </c>
      <c r="I1010" s="6">
        <v>21.739130434783</v>
      </c>
      <c r="J1010" s="6">
        <v>13.04347826087</v>
      </c>
      <c r="K1010" s="6">
        <v>6.5217391304349999</v>
      </c>
      <c r="L1010" s="6">
        <v>2.1739130434780001</v>
      </c>
      <c r="M1010" s="6">
        <v>36.956521739129997</v>
      </c>
      <c r="N1010" s="7" t="s">
        <v>66</v>
      </c>
      <c r="O1010" s="33">
        <v>63.043478260870003</v>
      </c>
    </row>
    <row r="1011" spans="3:15" ht="25.2" x14ac:dyDescent="0.25">
      <c r="C1011" s="112"/>
      <c r="D1011" s="107"/>
      <c r="E1011" s="9" t="s">
        <v>50</v>
      </c>
      <c r="F1011" s="12"/>
      <c r="G1011" s="8">
        <v>95</v>
      </c>
      <c r="H1011" s="20">
        <v>31.578947368421002</v>
      </c>
      <c r="I1011" s="2">
        <v>11.578947368421</v>
      </c>
      <c r="J1011" s="2">
        <v>7.3684210526319998</v>
      </c>
      <c r="K1011" s="2">
        <v>6.3157894736840001</v>
      </c>
      <c r="L1011" s="2">
        <v>5.2631578947369997</v>
      </c>
      <c r="M1011" s="2">
        <v>36.842105263157997</v>
      </c>
      <c r="N1011" s="2">
        <v>1.052631578947</v>
      </c>
      <c r="O1011" s="17">
        <v>62.105263157895003</v>
      </c>
    </row>
    <row r="1012" spans="3:15" ht="25.2" x14ac:dyDescent="0.25">
      <c r="C1012" s="112"/>
      <c r="D1012" s="107"/>
      <c r="E1012" s="9" t="s">
        <v>51</v>
      </c>
      <c r="F1012" s="12"/>
      <c r="G1012" s="13">
        <v>30</v>
      </c>
      <c r="H1012" s="30">
        <v>40</v>
      </c>
      <c r="I1012" s="6">
        <v>13.333333333333</v>
      </c>
      <c r="J1012" s="6">
        <v>6.666666666667</v>
      </c>
      <c r="K1012" s="6">
        <v>6.666666666667</v>
      </c>
      <c r="L1012" s="6">
        <v>10</v>
      </c>
      <c r="M1012" s="6">
        <v>20</v>
      </c>
      <c r="N1012" s="6">
        <v>3.333333333333</v>
      </c>
      <c r="O1012" s="33">
        <v>76.666666666666998</v>
      </c>
    </row>
    <row r="1013" spans="3:15" x14ac:dyDescent="0.25">
      <c r="C1013" s="112"/>
      <c r="D1013" s="107"/>
      <c r="E1013" s="9" t="s">
        <v>52</v>
      </c>
      <c r="F1013" s="12"/>
      <c r="G1013" s="13">
        <v>8</v>
      </c>
      <c r="H1013" s="30">
        <v>25</v>
      </c>
      <c r="I1013" s="6">
        <v>37.5</v>
      </c>
      <c r="J1013" s="7" t="s">
        <v>66</v>
      </c>
      <c r="K1013" s="6">
        <v>12.5</v>
      </c>
      <c r="L1013" s="7" t="s">
        <v>66</v>
      </c>
      <c r="M1013" s="6">
        <v>25</v>
      </c>
      <c r="N1013" s="7" t="s">
        <v>66</v>
      </c>
      <c r="O1013" s="33">
        <v>75</v>
      </c>
    </row>
    <row r="1014" spans="3:15" x14ac:dyDescent="0.25">
      <c r="C1014" s="112"/>
      <c r="D1014" s="107"/>
      <c r="E1014" s="9" t="s">
        <v>53</v>
      </c>
      <c r="F1014" s="12"/>
      <c r="G1014" s="13">
        <v>23</v>
      </c>
      <c r="H1014" s="30">
        <v>30.434782608696</v>
      </c>
      <c r="I1014" s="6">
        <v>21.739130434783</v>
      </c>
      <c r="J1014" s="6">
        <v>8.6956521739130004</v>
      </c>
      <c r="K1014" s="7" t="s">
        <v>66</v>
      </c>
      <c r="L1014" s="6">
        <v>8.6956521739130004</v>
      </c>
      <c r="M1014" s="6">
        <v>17.391304347826001</v>
      </c>
      <c r="N1014" s="6">
        <v>13.04347826087</v>
      </c>
      <c r="O1014" s="33">
        <v>69.565217391304003</v>
      </c>
    </row>
    <row r="1015" spans="3:15" x14ac:dyDescent="0.25">
      <c r="C1015" s="112"/>
      <c r="D1015" s="107"/>
      <c r="E1015" s="9" t="s">
        <v>38</v>
      </c>
      <c r="F1015" s="12"/>
      <c r="G1015" s="13">
        <v>1</v>
      </c>
      <c r="H1015" s="39" t="s">
        <v>66</v>
      </c>
      <c r="I1015" s="7" t="s">
        <v>66</v>
      </c>
      <c r="J1015" s="7" t="s">
        <v>66</v>
      </c>
      <c r="K1015" s="7" t="s">
        <v>66</v>
      </c>
      <c r="L1015" s="7" t="s">
        <v>66</v>
      </c>
      <c r="M1015" s="6">
        <v>100</v>
      </c>
      <c r="N1015" s="7" t="s">
        <v>66</v>
      </c>
      <c r="O1015" s="37" t="s">
        <v>66</v>
      </c>
    </row>
    <row r="1016" spans="3:15" x14ac:dyDescent="0.25">
      <c r="C1016" s="112"/>
      <c r="D1016" s="107"/>
      <c r="E1016" s="9" t="s">
        <v>54</v>
      </c>
      <c r="F1016" s="12"/>
      <c r="G1016" s="8">
        <v>901</v>
      </c>
      <c r="H1016" s="20">
        <v>29.633740288567999</v>
      </c>
      <c r="I1016" s="2">
        <v>32.963374028856997</v>
      </c>
      <c r="J1016" s="2">
        <v>10.765815760265999</v>
      </c>
      <c r="K1016" s="2">
        <v>4.2175360710319998</v>
      </c>
      <c r="L1016" s="2">
        <v>1.220865704772</v>
      </c>
      <c r="M1016" s="2">
        <v>20.088790233074</v>
      </c>
      <c r="N1016" s="2">
        <v>1.1098779134300001</v>
      </c>
      <c r="O1016" s="17">
        <v>78.801331853495995</v>
      </c>
    </row>
    <row r="1017" spans="3:15" x14ac:dyDescent="0.25">
      <c r="C1017" s="112"/>
      <c r="D1017" s="107"/>
      <c r="E1017" s="9" t="s">
        <v>55</v>
      </c>
      <c r="F1017" s="12"/>
      <c r="G1017" s="8">
        <v>171</v>
      </c>
      <c r="H1017" s="20">
        <v>29.824561403509001</v>
      </c>
      <c r="I1017" s="2">
        <v>14.619883040935999</v>
      </c>
      <c r="J1017" s="2">
        <v>8.7719298245609991</v>
      </c>
      <c r="K1017" s="2">
        <v>6.4327485380120004</v>
      </c>
      <c r="L1017" s="2">
        <v>5.2631578947369997</v>
      </c>
      <c r="M1017" s="2">
        <v>33.918128654970999</v>
      </c>
      <c r="N1017" s="2">
        <v>1.1695906432750001</v>
      </c>
      <c r="O1017" s="17">
        <v>64.912280701754</v>
      </c>
    </row>
    <row r="1018" spans="3:15" x14ac:dyDescent="0.25">
      <c r="C1018" s="108" t="s">
        <v>56</v>
      </c>
      <c r="D1018" s="106" t="s">
        <v>21</v>
      </c>
      <c r="E1018" s="10" t="s">
        <v>57</v>
      </c>
      <c r="F1018" s="11"/>
      <c r="G1018" s="14">
        <v>465</v>
      </c>
      <c r="H1018" s="28">
        <v>28.817204301075002</v>
      </c>
      <c r="I1018" s="5">
        <v>27.741935483871</v>
      </c>
      <c r="J1018" s="5">
        <v>10.752688172042999</v>
      </c>
      <c r="K1018" s="5">
        <v>4.9462365591399999</v>
      </c>
      <c r="L1018" s="5">
        <v>1.935483870968</v>
      </c>
      <c r="M1018" s="5">
        <v>24.731182795698999</v>
      </c>
      <c r="N1018" s="5">
        <v>1.0752688172039999</v>
      </c>
      <c r="O1018" s="29">
        <v>74.193548387096996</v>
      </c>
    </row>
    <row r="1019" spans="3:15" x14ac:dyDescent="0.25">
      <c r="C1019" s="112"/>
      <c r="D1019" s="107"/>
      <c r="E1019" s="9" t="s">
        <v>58</v>
      </c>
      <c r="F1019" s="12"/>
      <c r="G1019" s="8">
        <v>396</v>
      </c>
      <c r="H1019" s="20">
        <v>27.272727272727</v>
      </c>
      <c r="I1019" s="2">
        <v>30.303030303029999</v>
      </c>
      <c r="J1019" s="2">
        <v>9.8484848484850005</v>
      </c>
      <c r="K1019" s="2">
        <v>4.5454545454549997</v>
      </c>
      <c r="L1019" s="2">
        <v>1.2626262626260001</v>
      </c>
      <c r="M1019" s="2">
        <v>24.747474747475</v>
      </c>
      <c r="N1019" s="2">
        <v>2.0202020202019999</v>
      </c>
      <c r="O1019" s="17">
        <v>73.232323232322997</v>
      </c>
    </row>
    <row r="1020" spans="3:15" x14ac:dyDescent="0.25">
      <c r="C1020" s="112"/>
      <c r="D1020" s="107"/>
      <c r="E1020" s="9" t="s">
        <v>59</v>
      </c>
      <c r="F1020" s="12"/>
      <c r="G1020" s="8">
        <v>90</v>
      </c>
      <c r="H1020" s="20">
        <v>38.888888888888999</v>
      </c>
      <c r="I1020" s="2">
        <v>32.222222222222001</v>
      </c>
      <c r="J1020" s="2">
        <v>11.111111111111001</v>
      </c>
      <c r="K1020" s="2">
        <v>1.1111111111109999</v>
      </c>
      <c r="L1020" s="2">
        <v>1.1111111111109999</v>
      </c>
      <c r="M1020" s="2">
        <v>15.555555555555999</v>
      </c>
      <c r="N1020" s="15" t="s">
        <v>66</v>
      </c>
      <c r="O1020" s="17">
        <v>84.444444444444002</v>
      </c>
    </row>
    <row r="1021" spans="3:15" x14ac:dyDescent="0.25">
      <c r="C1021" s="112"/>
      <c r="D1021" s="107"/>
      <c r="E1021" s="9" t="s">
        <v>60</v>
      </c>
      <c r="F1021" s="12"/>
      <c r="G1021" s="8">
        <v>153</v>
      </c>
      <c r="H1021" s="20">
        <v>32.679738562091998</v>
      </c>
      <c r="I1021" s="2">
        <v>33.986928104575</v>
      </c>
      <c r="J1021" s="2">
        <v>9.8039215686270005</v>
      </c>
      <c r="K1021" s="2">
        <v>5.2287581699350003</v>
      </c>
      <c r="L1021" s="2">
        <v>4.5751633986930003</v>
      </c>
      <c r="M1021" s="2">
        <v>12.418300653595001</v>
      </c>
      <c r="N1021" s="2">
        <v>1.3071895424840001</v>
      </c>
      <c r="O1021" s="17">
        <v>86.274509803922001</v>
      </c>
    </row>
    <row r="1022" spans="3:15" x14ac:dyDescent="0.25">
      <c r="C1022" s="108" t="s">
        <v>61</v>
      </c>
      <c r="D1022" s="106" t="s">
        <v>21</v>
      </c>
      <c r="E1022" s="10" t="s">
        <v>62</v>
      </c>
      <c r="F1022" s="11"/>
      <c r="G1022" s="14">
        <v>205</v>
      </c>
      <c r="H1022" s="28">
        <v>30.243902439024001</v>
      </c>
      <c r="I1022" s="5">
        <v>30.243902439024001</v>
      </c>
      <c r="J1022" s="5">
        <v>6.3414634146340001</v>
      </c>
      <c r="K1022" s="5">
        <v>2.4390243902440001</v>
      </c>
      <c r="L1022" s="5">
        <v>2.9268292682929999</v>
      </c>
      <c r="M1022" s="5">
        <v>27.317073170732002</v>
      </c>
      <c r="N1022" s="5">
        <v>0.48780487804900002</v>
      </c>
      <c r="O1022" s="29">
        <v>72.195121951220003</v>
      </c>
    </row>
    <row r="1023" spans="3:15" x14ac:dyDescent="0.25">
      <c r="C1023" s="109"/>
      <c r="D1023" s="107"/>
      <c r="E1023" s="9" t="s">
        <v>63</v>
      </c>
      <c r="F1023" s="12"/>
      <c r="G1023" s="8">
        <v>256</v>
      </c>
      <c r="H1023" s="20">
        <v>26.953125</v>
      </c>
      <c r="I1023" s="2">
        <v>37.5</v>
      </c>
      <c r="J1023" s="2">
        <v>8.59375</v>
      </c>
      <c r="K1023" s="2">
        <v>5.46875</v>
      </c>
      <c r="L1023" s="2">
        <v>1.5625</v>
      </c>
      <c r="M1023" s="2">
        <v>18.359375</v>
      </c>
      <c r="N1023" s="2">
        <v>1.5625</v>
      </c>
      <c r="O1023" s="17">
        <v>80.078125</v>
      </c>
    </row>
    <row r="1024" spans="3:15" x14ac:dyDescent="0.25">
      <c r="C1024" s="109"/>
      <c r="D1024" s="107"/>
      <c r="E1024" s="9" t="s">
        <v>64</v>
      </c>
      <c r="F1024" s="12"/>
      <c r="G1024" s="8">
        <v>404</v>
      </c>
      <c r="H1024" s="20">
        <v>33.663366336633999</v>
      </c>
      <c r="I1024" s="2">
        <v>26.980198019802</v>
      </c>
      <c r="J1024" s="2">
        <v>11.386138613861</v>
      </c>
      <c r="K1024" s="2">
        <v>4.9504950495050002</v>
      </c>
      <c r="L1024" s="2">
        <v>1.237623762376</v>
      </c>
      <c r="M1024" s="2">
        <v>20.297029702970001</v>
      </c>
      <c r="N1024" s="2">
        <v>1.485148514851</v>
      </c>
      <c r="O1024" s="17">
        <v>78.217821782178007</v>
      </c>
    </row>
    <row r="1025" spans="2:15" x14ac:dyDescent="0.25">
      <c r="C1025" s="113"/>
      <c r="D1025" s="110"/>
      <c r="E1025" s="56" t="s">
        <v>65</v>
      </c>
      <c r="F1025" s="48"/>
      <c r="G1025" s="61">
        <v>239</v>
      </c>
      <c r="H1025" s="69">
        <v>25.104602510460001</v>
      </c>
      <c r="I1025" s="36">
        <v>26.359832635983</v>
      </c>
      <c r="J1025" s="36">
        <v>13.807531380753</v>
      </c>
      <c r="K1025" s="36">
        <v>4.6025104602509996</v>
      </c>
      <c r="L1025" s="36">
        <v>2.9288702928869998</v>
      </c>
      <c r="M1025" s="36">
        <v>25.523012552301001</v>
      </c>
      <c r="N1025" s="36">
        <v>1.673640167364</v>
      </c>
      <c r="O1025" s="68">
        <v>72.803347280335004</v>
      </c>
    </row>
    <row r="1027" spans="2:15" x14ac:dyDescent="0.25">
      <c r="B1027" s="54" t="str">
        <f xml:space="preserve"> HYPERLINK("#'目次'!B19", "[13]")</f>
        <v>[13]</v>
      </c>
      <c r="C1027" s="42" t="s">
        <v>189</v>
      </c>
    </row>
    <row r="1030" spans="2:15" x14ac:dyDescent="0.25">
      <c r="C1030" s="42" t="s">
        <v>14</v>
      </c>
    </row>
    <row r="1031" spans="2:15" ht="63" x14ac:dyDescent="0.25">
      <c r="C1031" s="102"/>
      <c r="D1031" s="103"/>
      <c r="E1031" s="103"/>
      <c r="F1031" s="103"/>
      <c r="G1031" s="53" t="s">
        <v>15</v>
      </c>
      <c r="H1031" s="50" t="s">
        <v>190</v>
      </c>
      <c r="I1031" s="21" t="s">
        <v>191</v>
      </c>
      <c r="J1031" s="21" t="s">
        <v>192</v>
      </c>
      <c r="K1031" s="21" t="s">
        <v>193</v>
      </c>
      <c r="L1031" s="21" t="s">
        <v>162</v>
      </c>
      <c r="M1031" s="57" t="s">
        <v>38</v>
      </c>
    </row>
    <row r="1032" spans="2:15" x14ac:dyDescent="0.25">
      <c r="C1032" s="104"/>
      <c r="D1032" s="105"/>
      <c r="E1032" s="105"/>
      <c r="F1032" s="105"/>
      <c r="G1032" s="47"/>
      <c r="H1032" s="60"/>
      <c r="I1032" s="22"/>
      <c r="J1032" s="22"/>
      <c r="K1032" s="22"/>
      <c r="L1032" s="22"/>
      <c r="M1032" s="55"/>
    </row>
    <row r="1033" spans="2:15" x14ac:dyDescent="0.25">
      <c r="C1033" s="52"/>
      <c r="D1033" s="49"/>
      <c r="E1033" s="46" t="s">
        <v>15</v>
      </c>
      <c r="F1033" s="51"/>
      <c r="G1033" s="59">
        <v>1104</v>
      </c>
      <c r="H1033" s="32">
        <v>6.7028985507250001</v>
      </c>
      <c r="I1033" s="32">
        <v>57.971014492754001</v>
      </c>
      <c r="J1033" s="32">
        <v>28.442028985507001</v>
      </c>
      <c r="K1033" s="32">
        <v>0.36231884058000002</v>
      </c>
      <c r="L1033" s="32">
        <v>5.9782608695650001</v>
      </c>
      <c r="M1033" s="64">
        <v>0.54347826086999995</v>
      </c>
    </row>
    <row r="1034" spans="2:15" x14ac:dyDescent="0.25">
      <c r="C1034" s="111" t="s">
        <v>20</v>
      </c>
      <c r="D1034" s="106" t="s">
        <v>21</v>
      </c>
      <c r="E1034" s="10" t="s">
        <v>22</v>
      </c>
      <c r="F1034" s="11"/>
      <c r="G1034" s="14">
        <v>543</v>
      </c>
      <c r="H1034" s="28">
        <v>5.3406998158379997</v>
      </c>
      <c r="I1034" s="5">
        <v>52.854511970533999</v>
      </c>
      <c r="J1034" s="5">
        <v>33.333333333333002</v>
      </c>
      <c r="K1034" s="5">
        <v>0.73664825046000004</v>
      </c>
      <c r="L1034" s="5">
        <v>7.1823204419889999</v>
      </c>
      <c r="M1034" s="29">
        <v>0.55248618784500003</v>
      </c>
    </row>
    <row r="1035" spans="2:15" x14ac:dyDescent="0.25">
      <c r="C1035" s="112"/>
      <c r="D1035" s="107"/>
      <c r="E1035" s="9" t="s">
        <v>23</v>
      </c>
      <c r="F1035" s="12"/>
      <c r="G1035" s="8">
        <v>561</v>
      </c>
      <c r="H1035" s="20">
        <v>8.0213903743320003</v>
      </c>
      <c r="I1035" s="2">
        <v>62.923351158644998</v>
      </c>
      <c r="J1035" s="2">
        <v>23.707664884134999</v>
      </c>
      <c r="K1035" s="15" t="s">
        <v>66</v>
      </c>
      <c r="L1035" s="2">
        <v>4.8128342245990003</v>
      </c>
      <c r="M1035" s="17">
        <v>0.53475935828900001</v>
      </c>
    </row>
    <row r="1036" spans="2:15" x14ac:dyDescent="0.25">
      <c r="C1036" s="108" t="s">
        <v>24</v>
      </c>
      <c r="D1036" s="108" t="s">
        <v>25</v>
      </c>
      <c r="E1036" s="10" t="s">
        <v>26</v>
      </c>
      <c r="F1036" s="11"/>
      <c r="G1036" s="14">
        <v>261</v>
      </c>
      <c r="H1036" s="28">
        <v>10.727969348659</v>
      </c>
      <c r="I1036" s="5">
        <v>60.536398467433003</v>
      </c>
      <c r="J1036" s="5">
        <v>21.839080459769999</v>
      </c>
      <c r="K1036" s="5">
        <v>0.38314176245199999</v>
      </c>
      <c r="L1036" s="5">
        <v>6.130268199234</v>
      </c>
      <c r="M1036" s="29">
        <v>0.38314176245199999</v>
      </c>
    </row>
    <row r="1037" spans="2:15" x14ac:dyDescent="0.25">
      <c r="C1037" s="112"/>
      <c r="D1037" s="109"/>
      <c r="E1037" s="9" t="s">
        <v>27</v>
      </c>
      <c r="F1037" s="12"/>
      <c r="G1037" s="8">
        <v>267</v>
      </c>
      <c r="H1037" s="20">
        <v>5.61797752809</v>
      </c>
      <c r="I1037" s="2">
        <v>58.426966292134999</v>
      </c>
      <c r="J1037" s="2">
        <v>27.340823970037</v>
      </c>
      <c r="K1037" s="2">
        <v>0.74906367041199995</v>
      </c>
      <c r="L1037" s="2">
        <v>7.4906367041199999</v>
      </c>
      <c r="M1037" s="17">
        <v>0.37453183520599997</v>
      </c>
    </row>
    <row r="1038" spans="2:15" x14ac:dyDescent="0.25">
      <c r="C1038" s="112"/>
      <c r="D1038" s="109"/>
      <c r="E1038" s="9" t="s">
        <v>28</v>
      </c>
      <c r="F1038" s="12"/>
      <c r="G1038" s="8">
        <v>261</v>
      </c>
      <c r="H1038" s="20">
        <v>6.130268199234</v>
      </c>
      <c r="I1038" s="2">
        <v>59.003831417625001</v>
      </c>
      <c r="J1038" s="2">
        <v>28.735632183907999</v>
      </c>
      <c r="K1038" s="2">
        <v>0.38314176245199999</v>
      </c>
      <c r="L1038" s="2">
        <v>5.3639846743300001</v>
      </c>
      <c r="M1038" s="17">
        <v>0.38314176245199999</v>
      </c>
    </row>
    <row r="1039" spans="2:15" x14ac:dyDescent="0.25">
      <c r="C1039" s="112"/>
      <c r="D1039" s="109"/>
      <c r="E1039" s="9" t="s">
        <v>29</v>
      </c>
      <c r="F1039" s="12"/>
      <c r="G1039" s="8">
        <v>195</v>
      </c>
      <c r="H1039" s="20">
        <v>5.6410256410260002</v>
      </c>
      <c r="I1039" s="2">
        <v>52.307692307692001</v>
      </c>
      <c r="J1039" s="2">
        <v>35.384615384615003</v>
      </c>
      <c r="K1039" s="15" t="s">
        <v>66</v>
      </c>
      <c r="L1039" s="2">
        <v>5.6410256410260002</v>
      </c>
      <c r="M1039" s="17">
        <v>1.025641025641</v>
      </c>
    </row>
    <row r="1040" spans="2:15" x14ac:dyDescent="0.25">
      <c r="C1040" s="112"/>
      <c r="D1040" s="109"/>
      <c r="E1040" s="9" t="s">
        <v>30</v>
      </c>
      <c r="F1040" s="12"/>
      <c r="G1040" s="8">
        <v>120</v>
      </c>
      <c r="H1040" s="20">
        <v>3.333333333333</v>
      </c>
      <c r="I1040" s="2">
        <v>58.333333333333002</v>
      </c>
      <c r="J1040" s="2">
        <v>33.333333333333002</v>
      </c>
      <c r="K1040" s="15" t="s">
        <v>66</v>
      </c>
      <c r="L1040" s="2">
        <v>4.166666666667</v>
      </c>
      <c r="M1040" s="17">
        <v>0.83333333333299997</v>
      </c>
    </row>
    <row r="1041" spans="3:13" x14ac:dyDescent="0.25">
      <c r="C1041" s="112"/>
      <c r="D1041" s="109"/>
      <c r="E1041" s="9" t="s">
        <v>31</v>
      </c>
      <c r="F1041" s="12"/>
      <c r="G1041" s="8">
        <v>843</v>
      </c>
      <c r="H1041" s="20">
        <v>5.4567022538550001</v>
      </c>
      <c r="I1041" s="2">
        <v>57.176749703440002</v>
      </c>
      <c r="J1041" s="2">
        <v>30.486358244365</v>
      </c>
      <c r="K1041" s="2">
        <v>0.35587188612100001</v>
      </c>
      <c r="L1041" s="2">
        <v>5.9311981020170004</v>
      </c>
      <c r="M1041" s="17">
        <v>0.593119810202</v>
      </c>
    </row>
    <row r="1042" spans="3:13" x14ac:dyDescent="0.25">
      <c r="C1042" s="112"/>
      <c r="D1042" s="109"/>
      <c r="E1042" s="9" t="s">
        <v>32</v>
      </c>
      <c r="F1042" s="12"/>
      <c r="G1042" s="8">
        <v>315</v>
      </c>
      <c r="H1042" s="20">
        <v>4.7619047619049999</v>
      </c>
      <c r="I1042" s="2">
        <v>54.603174603174999</v>
      </c>
      <c r="J1042" s="2">
        <v>34.603174603174999</v>
      </c>
      <c r="K1042" s="15" t="s">
        <v>66</v>
      </c>
      <c r="L1042" s="2">
        <v>5.079365079365</v>
      </c>
      <c r="M1042" s="17">
        <v>0.95238095238099996</v>
      </c>
    </row>
    <row r="1043" spans="3:13" x14ac:dyDescent="0.25">
      <c r="C1043" s="112"/>
      <c r="D1043" s="108" t="s">
        <v>22</v>
      </c>
      <c r="E1043" s="10" t="s">
        <v>26</v>
      </c>
      <c r="F1043" s="11"/>
      <c r="G1043" s="14">
        <v>120</v>
      </c>
      <c r="H1043" s="28">
        <v>9.166666666667</v>
      </c>
      <c r="I1043" s="5">
        <v>59.166666666666998</v>
      </c>
      <c r="J1043" s="5">
        <v>24.166666666666998</v>
      </c>
      <c r="K1043" s="5">
        <v>0.83333333333299997</v>
      </c>
      <c r="L1043" s="5">
        <v>6.666666666667</v>
      </c>
      <c r="M1043" s="62" t="s">
        <v>66</v>
      </c>
    </row>
    <row r="1044" spans="3:13" x14ac:dyDescent="0.25">
      <c r="C1044" s="112"/>
      <c r="D1044" s="109"/>
      <c r="E1044" s="9" t="s">
        <v>27</v>
      </c>
      <c r="F1044" s="12"/>
      <c r="G1044" s="8">
        <v>159</v>
      </c>
      <c r="H1044" s="20">
        <v>2.5157232704400001</v>
      </c>
      <c r="I1044" s="2">
        <v>54.088050314465001</v>
      </c>
      <c r="J1044" s="2">
        <v>30.817610062892999</v>
      </c>
      <c r="K1044" s="2">
        <v>1.2578616352200001</v>
      </c>
      <c r="L1044" s="2">
        <v>10.691823899371</v>
      </c>
      <c r="M1044" s="17">
        <v>0.62893081761000003</v>
      </c>
    </row>
    <row r="1045" spans="3:13" x14ac:dyDescent="0.25">
      <c r="C1045" s="112"/>
      <c r="D1045" s="109"/>
      <c r="E1045" s="9" t="s">
        <v>28</v>
      </c>
      <c r="F1045" s="12"/>
      <c r="G1045" s="8">
        <v>113</v>
      </c>
      <c r="H1045" s="20">
        <v>5.3097345132739999</v>
      </c>
      <c r="I1045" s="2">
        <v>50.442477876105997</v>
      </c>
      <c r="J1045" s="2">
        <v>37.168141592920001</v>
      </c>
      <c r="K1045" s="2">
        <v>0.88495575221199996</v>
      </c>
      <c r="L1045" s="2">
        <v>5.3097345132739999</v>
      </c>
      <c r="M1045" s="17">
        <v>0.88495575221199996</v>
      </c>
    </row>
    <row r="1046" spans="3:13" x14ac:dyDescent="0.25">
      <c r="C1046" s="112"/>
      <c r="D1046" s="109"/>
      <c r="E1046" s="9" t="s">
        <v>29</v>
      </c>
      <c r="F1046" s="12"/>
      <c r="G1046" s="8">
        <v>94</v>
      </c>
      <c r="H1046" s="20">
        <v>8.5106382978719992</v>
      </c>
      <c r="I1046" s="2">
        <v>44.680851063829998</v>
      </c>
      <c r="J1046" s="2">
        <v>40.425531914894002</v>
      </c>
      <c r="K1046" s="15" t="s">
        <v>66</v>
      </c>
      <c r="L1046" s="2">
        <v>6.3829787234040003</v>
      </c>
      <c r="M1046" s="38" t="s">
        <v>66</v>
      </c>
    </row>
    <row r="1047" spans="3:13" x14ac:dyDescent="0.25">
      <c r="C1047" s="112"/>
      <c r="D1047" s="109"/>
      <c r="E1047" s="9" t="s">
        <v>30</v>
      </c>
      <c r="F1047" s="12"/>
      <c r="G1047" s="8">
        <v>57</v>
      </c>
      <c r="H1047" s="43" t="s">
        <v>66</v>
      </c>
      <c r="I1047" s="2">
        <v>54.385964912280997</v>
      </c>
      <c r="J1047" s="2">
        <v>40.350877192981997</v>
      </c>
      <c r="K1047" s="15" t="s">
        <v>66</v>
      </c>
      <c r="L1047" s="2">
        <v>3.508771929825</v>
      </c>
      <c r="M1047" s="17">
        <v>1.7543859649119999</v>
      </c>
    </row>
    <row r="1048" spans="3:13" x14ac:dyDescent="0.25">
      <c r="C1048" s="112"/>
      <c r="D1048" s="109"/>
      <c r="E1048" s="9" t="s">
        <v>31</v>
      </c>
      <c r="F1048" s="12"/>
      <c r="G1048" s="8">
        <v>423</v>
      </c>
      <c r="H1048" s="20">
        <v>4.2553191489359996</v>
      </c>
      <c r="I1048" s="2">
        <v>51.063829787233999</v>
      </c>
      <c r="J1048" s="2">
        <v>35.933806146572003</v>
      </c>
      <c r="K1048" s="2">
        <v>0.70921985815599997</v>
      </c>
      <c r="L1048" s="2">
        <v>7.3286052009459999</v>
      </c>
      <c r="M1048" s="17">
        <v>0.70921985815599997</v>
      </c>
    </row>
    <row r="1049" spans="3:13" x14ac:dyDescent="0.25">
      <c r="C1049" s="112"/>
      <c r="D1049" s="109"/>
      <c r="E1049" s="9" t="s">
        <v>32</v>
      </c>
      <c r="F1049" s="12"/>
      <c r="G1049" s="8">
        <v>151</v>
      </c>
      <c r="H1049" s="20">
        <v>5.2980132450330002</v>
      </c>
      <c r="I1049" s="2">
        <v>48.344370860927</v>
      </c>
      <c r="J1049" s="2">
        <v>40.397350993377003</v>
      </c>
      <c r="K1049" s="15" t="s">
        <v>66</v>
      </c>
      <c r="L1049" s="2">
        <v>5.2980132450330002</v>
      </c>
      <c r="M1049" s="17">
        <v>0.66225165562900001</v>
      </c>
    </row>
    <row r="1050" spans="3:13" x14ac:dyDescent="0.25">
      <c r="C1050" s="112"/>
      <c r="D1050" s="108" t="s">
        <v>23</v>
      </c>
      <c r="E1050" s="10" t="s">
        <v>26</v>
      </c>
      <c r="F1050" s="11"/>
      <c r="G1050" s="14">
        <v>141</v>
      </c>
      <c r="H1050" s="28">
        <v>12.056737588652</v>
      </c>
      <c r="I1050" s="5">
        <v>61.702127659574003</v>
      </c>
      <c r="J1050" s="5">
        <v>19.858156028368999</v>
      </c>
      <c r="K1050" s="34" t="s">
        <v>66</v>
      </c>
      <c r="L1050" s="5">
        <v>5.6737588652479998</v>
      </c>
      <c r="M1050" s="29">
        <v>0.70921985815599997</v>
      </c>
    </row>
    <row r="1051" spans="3:13" x14ac:dyDescent="0.25">
      <c r="C1051" s="112"/>
      <c r="D1051" s="109"/>
      <c r="E1051" s="9" t="s">
        <v>27</v>
      </c>
      <c r="F1051" s="12"/>
      <c r="G1051" s="8">
        <v>108</v>
      </c>
      <c r="H1051" s="20">
        <v>10.185185185185</v>
      </c>
      <c r="I1051" s="2">
        <v>64.814814814814994</v>
      </c>
      <c r="J1051" s="2">
        <v>22.222222222222001</v>
      </c>
      <c r="K1051" s="15" t="s">
        <v>66</v>
      </c>
      <c r="L1051" s="2">
        <v>2.7777777777780002</v>
      </c>
      <c r="M1051" s="38" t="s">
        <v>66</v>
      </c>
    </row>
    <row r="1052" spans="3:13" x14ac:dyDescent="0.25">
      <c r="C1052" s="112"/>
      <c r="D1052" s="109"/>
      <c r="E1052" s="9" t="s">
        <v>28</v>
      </c>
      <c r="F1052" s="12"/>
      <c r="G1052" s="8">
        <v>148</v>
      </c>
      <c r="H1052" s="20">
        <v>6.7567567567570004</v>
      </c>
      <c r="I1052" s="2">
        <v>65.540540540541002</v>
      </c>
      <c r="J1052" s="2">
        <v>22.297297297297</v>
      </c>
      <c r="K1052" s="15" t="s">
        <v>66</v>
      </c>
      <c r="L1052" s="2">
        <v>5.4054054054050003</v>
      </c>
      <c r="M1052" s="38" t="s">
        <v>66</v>
      </c>
    </row>
    <row r="1053" spans="3:13" x14ac:dyDescent="0.25">
      <c r="C1053" s="112"/>
      <c r="D1053" s="109"/>
      <c r="E1053" s="9" t="s">
        <v>29</v>
      </c>
      <c r="F1053" s="12"/>
      <c r="G1053" s="8">
        <v>101</v>
      </c>
      <c r="H1053" s="20">
        <v>2.970297029703</v>
      </c>
      <c r="I1053" s="2">
        <v>59.405940594058997</v>
      </c>
      <c r="J1053" s="2">
        <v>30.693069306931001</v>
      </c>
      <c r="K1053" s="15" t="s">
        <v>66</v>
      </c>
      <c r="L1053" s="2">
        <v>4.9504950495050002</v>
      </c>
      <c r="M1053" s="17">
        <v>1.9801980198019999</v>
      </c>
    </row>
    <row r="1054" spans="3:13" x14ac:dyDescent="0.25">
      <c r="C1054" s="112"/>
      <c r="D1054" s="109"/>
      <c r="E1054" s="9" t="s">
        <v>30</v>
      </c>
      <c r="F1054" s="12"/>
      <c r="G1054" s="8">
        <v>63</v>
      </c>
      <c r="H1054" s="20">
        <v>6.3492063492059998</v>
      </c>
      <c r="I1054" s="2">
        <v>61.904761904761997</v>
      </c>
      <c r="J1054" s="2">
        <v>26.984126984126998</v>
      </c>
      <c r="K1054" s="15" t="s">
        <v>66</v>
      </c>
      <c r="L1054" s="2">
        <v>4.7619047619049999</v>
      </c>
      <c r="M1054" s="38" t="s">
        <v>66</v>
      </c>
    </row>
    <row r="1055" spans="3:13" x14ac:dyDescent="0.25">
      <c r="C1055" s="112"/>
      <c r="D1055" s="109"/>
      <c r="E1055" s="9" t="s">
        <v>31</v>
      </c>
      <c r="F1055" s="12"/>
      <c r="G1055" s="8">
        <v>420</v>
      </c>
      <c r="H1055" s="20">
        <v>6.666666666667</v>
      </c>
      <c r="I1055" s="2">
        <v>63.333333333333002</v>
      </c>
      <c r="J1055" s="2">
        <v>25</v>
      </c>
      <c r="K1055" s="15" t="s">
        <v>66</v>
      </c>
      <c r="L1055" s="2">
        <v>4.5238095238099998</v>
      </c>
      <c r="M1055" s="17">
        <v>0.47619047618999999</v>
      </c>
    </row>
    <row r="1056" spans="3:13" x14ac:dyDescent="0.25">
      <c r="C1056" s="112"/>
      <c r="D1056" s="109"/>
      <c r="E1056" s="9" t="s">
        <v>32</v>
      </c>
      <c r="F1056" s="12"/>
      <c r="G1056" s="8">
        <v>164</v>
      </c>
      <c r="H1056" s="20">
        <v>4.268292682927</v>
      </c>
      <c r="I1056" s="2">
        <v>60.365853658536999</v>
      </c>
      <c r="J1056" s="2">
        <v>29.268292682927001</v>
      </c>
      <c r="K1056" s="15" t="s">
        <v>66</v>
      </c>
      <c r="L1056" s="2">
        <v>4.8780487804880002</v>
      </c>
      <c r="M1056" s="17">
        <v>1.219512195122</v>
      </c>
    </row>
    <row r="1057" spans="3:13" ht="25.2" x14ac:dyDescent="0.25">
      <c r="C1057" s="108" t="s">
        <v>33</v>
      </c>
      <c r="D1057" s="108" t="s">
        <v>25</v>
      </c>
      <c r="E1057" s="10" t="s">
        <v>34</v>
      </c>
      <c r="F1057" s="11"/>
      <c r="G1057" s="14">
        <v>93</v>
      </c>
      <c r="H1057" s="28">
        <v>11.827956989246999</v>
      </c>
      <c r="I1057" s="5">
        <v>50.537634408602003</v>
      </c>
      <c r="J1057" s="5">
        <v>25.806451612903</v>
      </c>
      <c r="K1057" s="5">
        <v>2.1505376344089999</v>
      </c>
      <c r="L1057" s="5">
        <v>8.6021505376339995</v>
      </c>
      <c r="M1057" s="29">
        <v>1.0752688172039999</v>
      </c>
    </row>
    <row r="1058" spans="3:13" ht="25.2" x14ac:dyDescent="0.25">
      <c r="C1058" s="112"/>
      <c r="D1058" s="109"/>
      <c r="E1058" s="9" t="s">
        <v>35</v>
      </c>
      <c r="F1058" s="12"/>
      <c r="G1058" s="8">
        <v>623</v>
      </c>
      <c r="H1058" s="20">
        <v>5.2969502407700002</v>
      </c>
      <c r="I1058" s="2">
        <v>60.995184590690002</v>
      </c>
      <c r="J1058" s="2">
        <v>28.731942215088001</v>
      </c>
      <c r="K1058" s="2">
        <v>0.32102728731899999</v>
      </c>
      <c r="L1058" s="2">
        <v>4.4943820224720001</v>
      </c>
      <c r="M1058" s="17">
        <v>0.16051364366000001</v>
      </c>
    </row>
    <row r="1059" spans="3:13" ht="25.2" x14ac:dyDescent="0.25">
      <c r="C1059" s="112"/>
      <c r="D1059" s="109"/>
      <c r="E1059" s="9" t="s">
        <v>36</v>
      </c>
      <c r="F1059" s="12"/>
      <c r="G1059" s="8">
        <v>207</v>
      </c>
      <c r="H1059" s="20">
        <v>6.7632850241550004</v>
      </c>
      <c r="I1059" s="2">
        <v>55.072463768116002</v>
      </c>
      <c r="J1059" s="2">
        <v>29.468599033816002</v>
      </c>
      <c r="K1059" s="15" t="s">
        <v>66</v>
      </c>
      <c r="L1059" s="2">
        <v>7.729468599034</v>
      </c>
      <c r="M1059" s="17">
        <v>0.96618357487899997</v>
      </c>
    </row>
    <row r="1060" spans="3:13" ht="25.2" x14ac:dyDescent="0.25">
      <c r="C1060" s="112"/>
      <c r="D1060" s="109"/>
      <c r="E1060" s="9" t="s">
        <v>37</v>
      </c>
      <c r="F1060" s="12"/>
      <c r="G1060" s="8">
        <v>178</v>
      </c>
      <c r="H1060" s="20">
        <v>8.9887640449440003</v>
      </c>
      <c r="I1060" s="2">
        <v>55.056179775281002</v>
      </c>
      <c r="J1060" s="2">
        <v>26.966292134831001</v>
      </c>
      <c r="K1060" s="15" t="s">
        <v>66</v>
      </c>
      <c r="L1060" s="2">
        <v>7.8651685393259996</v>
      </c>
      <c r="M1060" s="17">
        <v>1.123595505618</v>
      </c>
    </row>
    <row r="1061" spans="3:13" x14ac:dyDescent="0.25">
      <c r="C1061" s="112"/>
      <c r="D1061" s="109"/>
      <c r="E1061" s="9" t="s">
        <v>38</v>
      </c>
      <c r="F1061" s="12"/>
      <c r="G1061" s="13">
        <v>3</v>
      </c>
      <c r="H1061" s="39" t="s">
        <v>66</v>
      </c>
      <c r="I1061" s="6">
        <v>33.333333333333002</v>
      </c>
      <c r="J1061" s="6">
        <v>66.666666666666998</v>
      </c>
      <c r="K1061" s="7" t="s">
        <v>66</v>
      </c>
      <c r="L1061" s="7" t="s">
        <v>66</v>
      </c>
      <c r="M1061" s="37" t="s">
        <v>66</v>
      </c>
    </row>
    <row r="1062" spans="3:13" ht="25.2" x14ac:dyDescent="0.25">
      <c r="C1062" s="112"/>
      <c r="D1062" s="108" t="s">
        <v>22</v>
      </c>
      <c r="E1062" s="10" t="s">
        <v>34</v>
      </c>
      <c r="F1062" s="11"/>
      <c r="G1062" s="40">
        <v>48</v>
      </c>
      <c r="H1062" s="58">
        <v>8.333333333333</v>
      </c>
      <c r="I1062" s="23">
        <v>52.083333333333002</v>
      </c>
      <c r="J1062" s="23">
        <v>22.916666666666998</v>
      </c>
      <c r="K1062" s="23">
        <v>4.166666666667</v>
      </c>
      <c r="L1062" s="23">
        <v>10.416666666667</v>
      </c>
      <c r="M1062" s="63">
        <v>2.083333333333</v>
      </c>
    </row>
    <row r="1063" spans="3:13" ht="25.2" x14ac:dyDescent="0.25">
      <c r="C1063" s="112"/>
      <c r="D1063" s="109"/>
      <c r="E1063" s="9" t="s">
        <v>35</v>
      </c>
      <c r="F1063" s="12"/>
      <c r="G1063" s="8">
        <v>365</v>
      </c>
      <c r="H1063" s="20">
        <v>4.6575342465749996</v>
      </c>
      <c r="I1063" s="2">
        <v>54.794520547944998</v>
      </c>
      <c r="J1063" s="2">
        <v>33.972602739726</v>
      </c>
      <c r="K1063" s="2">
        <v>0.54794520547900005</v>
      </c>
      <c r="L1063" s="2">
        <v>5.7534246575339996</v>
      </c>
      <c r="M1063" s="17">
        <v>0.27397260274000002</v>
      </c>
    </row>
    <row r="1064" spans="3:13" ht="25.2" x14ac:dyDescent="0.25">
      <c r="C1064" s="112"/>
      <c r="D1064" s="109"/>
      <c r="E1064" s="9" t="s">
        <v>36</v>
      </c>
      <c r="F1064" s="12"/>
      <c r="G1064" s="8">
        <v>80</v>
      </c>
      <c r="H1064" s="20">
        <v>8.75</v>
      </c>
      <c r="I1064" s="2">
        <v>43.75</v>
      </c>
      <c r="J1064" s="2">
        <v>38.75</v>
      </c>
      <c r="K1064" s="15" t="s">
        <v>66</v>
      </c>
      <c r="L1064" s="2">
        <v>8.75</v>
      </c>
      <c r="M1064" s="38" t="s">
        <v>66</v>
      </c>
    </row>
    <row r="1065" spans="3:13" ht="25.2" x14ac:dyDescent="0.25">
      <c r="C1065" s="112"/>
      <c r="D1065" s="109"/>
      <c r="E1065" s="9" t="s">
        <v>37</v>
      </c>
      <c r="F1065" s="12"/>
      <c r="G1065" s="13">
        <v>49</v>
      </c>
      <c r="H1065" s="30">
        <v>2.040816326531</v>
      </c>
      <c r="I1065" s="6">
        <v>53.061224489795997</v>
      </c>
      <c r="J1065" s="6">
        <v>30.612244897958998</v>
      </c>
      <c r="K1065" s="7" t="s">
        <v>66</v>
      </c>
      <c r="L1065" s="6">
        <v>12.244897959184</v>
      </c>
      <c r="M1065" s="33">
        <v>2.040816326531</v>
      </c>
    </row>
    <row r="1066" spans="3:13" x14ac:dyDescent="0.25">
      <c r="C1066" s="112"/>
      <c r="D1066" s="109"/>
      <c r="E1066" s="9" t="s">
        <v>38</v>
      </c>
      <c r="F1066" s="12"/>
      <c r="G1066" s="13">
        <v>1</v>
      </c>
      <c r="H1066" s="39" t="s">
        <v>66</v>
      </c>
      <c r="I1066" s="6">
        <v>100</v>
      </c>
      <c r="J1066" s="7" t="s">
        <v>66</v>
      </c>
      <c r="K1066" s="7" t="s">
        <v>66</v>
      </c>
      <c r="L1066" s="7" t="s">
        <v>66</v>
      </c>
      <c r="M1066" s="37" t="s">
        <v>66</v>
      </c>
    </row>
    <row r="1067" spans="3:13" ht="25.2" x14ac:dyDescent="0.25">
      <c r="C1067" s="112"/>
      <c r="D1067" s="108" t="s">
        <v>23</v>
      </c>
      <c r="E1067" s="10" t="s">
        <v>34</v>
      </c>
      <c r="F1067" s="11"/>
      <c r="G1067" s="40">
        <v>45</v>
      </c>
      <c r="H1067" s="58">
        <v>15.555555555555999</v>
      </c>
      <c r="I1067" s="23">
        <v>48.888888888888999</v>
      </c>
      <c r="J1067" s="23">
        <v>28.888888888888999</v>
      </c>
      <c r="K1067" s="41" t="s">
        <v>66</v>
      </c>
      <c r="L1067" s="23">
        <v>6.666666666667</v>
      </c>
      <c r="M1067" s="70" t="s">
        <v>66</v>
      </c>
    </row>
    <row r="1068" spans="3:13" ht="25.2" x14ac:dyDescent="0.25">
      <c r="C1068" s="112"/>
      <c r="D1068" s="109"/>
      <c r="E1068" s="9" t="s">
        <v>35</v>
      </c>
      <c r="F1068" s="12"/>
      <c r="G1068" s="8">
        <v>258</v>
      </c>
      <c r="H1068" s="20">
        <v>6.2015503875969999</v>
      </c>
      <c r="I1068" s="2">
        <v>69.767441860464999</v>
      </c>
      <c r="J1068" s="2">
        <v>21.317829457363999</v>
      </c>
      <c r="K1068" s="15" t="s">
        <v>66</v>
      </c>
      <c r="L1068" s="2">
        <v>2.7131782945739999</v>
      </c>
      <c r="M1068" s="38" t="s">
        <v>66</v>
      </c>
    </row>
    <row r="1069" spans="3:13" ht="25.2" x14ac:dyDescent="0.25">
      <c r="C1069" s="112"/>
      <c r="D1069" s="109"/>
      <c r="E1069" s="9" t="s">
        <v>36</v>
      </c>
      <c r="F1069" s="12"/>
      <c r="G1069" s="8">
        <v>127</v>
      </c>
      <c r="H1069" s="20">
        <v>5.5118110236220001</v>
      </c>
      <c r="I1069" s="2">
        <v>62.204724409449</v>
      </c>
      <c r="J1069" s="2">
        <v>23.622047244093999</v>
      </c>
      <c r="K1069" s="15" t="s">
        <v>66</v>
      </c>
      <c r="L1069" s="2">
        <v>7.0866141732279999</v>
      </c>
      <c r="M1069" s="17">
        <v>1.574803149606</v>
      </c>
    </row>
    <row r="1070" spans="3:13" ht="25.2" x14ac:dyDescent="0.25">
      <c r="C1070" s="112"/>
      <c r="D1070" s="109"/>
      <c r="E1070" s="9" t="s">
        <v>37</v>
      </c>
      <c r="F1070" s="12"/>
      <c r="G1070" s="8">
        <v>129</v>
      </c>
      <c r="H1070" s="20">
        <v>11.627906976744001</v>
      </c>
      <c r="I1070" s="2">
        <v>55.813953488372</v>
      </c>
      <c r="J1070" s="2">
        <v>25.581395348836999</v>
      </c>
      <c r="K1070" s="15" t="s">
        <v>66</v>
      </c>
      <c r="L1070" s="2">
        <v>6.2015503875969999</v>
      </c>
      <c r="M1070" s="17">
        <v>0.77519379845000003</v>
      </c>
    </row>
    <row r="1071" spans="3:13" x14ac:dyDescent="0.25">
      <c r="C1071" s="112"/>
      <c r="D1071" s="109"/>
      <c r="E1071" s="9" t="s">
        <v>38</v>
      </c>
      <c r="F1071" s="12"/>
      <c r="G1071" s="13">
        <v>2</v>
      </c>
      <c r="H1071" s="39" t="s">
        <v>66</v>
      </c>
      <c r="I1071" s="7" t="s">
        <v>66</v>
      </c>
      <c r="J1071" s="6">
        <v>100</v>
      </c>
      <c r="K1071" s="7" t="s">
        <v>66</v>
      </c>
      <c r="L1071" s="7" t="s">
        <v>66</v>
      </c>
      <c r="M1071" s="37" t="s">
        <v>66</v>
      </c>
    </row>
    <row r="1072" spans="3:13" ht="25.2" x14ac:dyDescent="0.25">
      <c r="C1072" s="108" t="s">
        <v>39</v>
      </c>
      <c r="D1072" s="108" t="s">
        <v>25</v>
      </c>
      <c r="E1072" s="10" t="s">
        <v>40</v>
      </c>
      <c r="F1072" s="11"/>
      <c r="G1072" s="14">
        <v>320</v>
      </c>
      <c r="H1072" s="28">
        <v>4.375</v>
      </c>
      <c r="I1072" s="5">
        <v>55.3125</v>
      </c>
      <c r="J1072" s="5">
        <v>30.9375</v>
      </c>
      <c r="K1072" s="5">
        <v>0.3125</v>
      </c>
      <c r="L1072" s="5">
        <v>8.125</v>
      </c>
      <c r="M1072" s="29">
        <v>0.9375</v>
      </c>
    </row>
    <row r="1073" spans="3:13" ht="25.2" x14ac:dyDescent="0.25">
      <c r="C1073" s="112"/>
      <c r="D1073" s="109"/>
      <c r="E1073" s="9" t="s">
        <v>41</v>
      </c>
      <c r="F1073" s="12"/>
      <c r="G1073" s="8">
        <v>604</v>
      </c>
      <c r="H1073" s="20">
        <v>5.2980132450330002</v>
      </c>
      <c r="I1073" s="2">
        <v>61.258278145695002</v>
      </c>
      <c r="J1073" s="2">
        <v>28.145695364238001</v>
      </c>
      <c r="K1073" s="2">
        <v>0.331125827815</v>
      </c>
      <c r="L1073" s="2">
        <v>4.4701986754969996</v>
      </c>
      <c r="M1073" s="17">
        <v>0.496688741722</v>
      </c>
    </row>
    <row r="1074" spans="3:13" x14ac:dyDescent="0.25">
      <c r="C1074" s="112"/>
      <c r="D1074" s="109"/>
      <c r="E1074" s="9" t="s">
        <v>42</v>
      </c>
      <c r="F1074" s="12"/>
      <c r="G1074" s="13">
        <v>20</v>
      </c>
      <c r="H1074" s="30">
        <v>25</v>
      </c>
      <c r="I1074" s="6">
        <v>40</v>
      </c>
      <c r="J1074" s="6">
        <v>30</v>
      </c>
      <c r="K1074" s="7" t="s">
        <v>66</v>
      </c>
      <c r="L1074" s="6">
        <v>5</v>
      </c>
      <c r="M1074" s="37" t="s">
        <v>66</v>
      </c>
    </row>
    <row r="1075" spans="3:13" x14ac:dyDescent="0.25">
      <c r="C1075" s="112"/>
      <c r="D1075" s="109"/>
      <c r="E1075" s="9" t="s">
        <v>43</v>
      </c>
      <c r="F1075" s="12"/>
      <c r="G1075" s="8">
        <v>162</v>
      </c>
      <c r="H1075" s="20">
        <v>18.518518518518999</v>
      </c>
      <c r="I1075" s="2">
        <v>60.493827160494</v>
      </c>
      <c r="J1075" s="2">
        <v>15.432098765432</v>
      </c>
      <c r="K1075" s="15" t="s">
        <v>66</v>
      </c>
      <c r="L1075" s="2">
        <v>4.9382716049380004</v>
      </c>
      <c r="M1075" s="17">
        <v>0.61728395061700003</v>
      </c>
    </row>
    <row r="1076" spans="3:13" x14ac:dyDescent="0.25">
      <c r="C1076" s="112"/>
      <c r="D1076" s="109"/>
      <c r="E1076" s="9" t="s">
        <v>44</v>
      </c>
      <c r="F1076" s="12"/>
      <c r="G1076" s="8">
        <v>50</v>
      </c>
      <c r="H1076" s="20">
        <v>18</v>
      </c>
      <c r="I1076" s="2">
        <v>54</v>
      </c>
      <c r="J1076" s="2">
        <v>20</v>
      </c>
      <c r="K1076" s="15" t="s">
        <v>66</v>
      </c>
      <c r="L1076" s="2">
        <v>8</v>
      </c>
      <c r="M1076" s="38" t="s">
        <v>66</v>
      </c>
    </row>
    <row r="1077" spans="3:13" ht="25.2" x14ac:dyDescent="0.25">
      <c r="C1077" s="112"/>
      <c r="D1077" s="109"/>
      <c r="E1077" s="9" t="s">
        <v>45</v>
      </c>
      <c r="F1077" s="12"/>
      <c r="G1077" s="8">
        <v>53</v>
      </c>
      <c r="H1077" s="20">
        <v>13.207547169811001</v>
      </c>
      <c r="I1077" s="2">
        <v>47.169811320755002</v>
      </c>
      <c r="J1077" s="2">
        <v>28.301886792453001</v>
      </c>
      <c r="K1077" s="2">
        <v>1.88679245283</v>
      </c>
      <c r="L1077" s="2">
        <v>9.4339622641510008</v>
      </c>
      <c r="M1077" s="38" t="s">
        <v>66</v>
      </c>
    </row>
    <row r="1078" spans="3:13" x14ac:dyDescent="0.25">
      <c r="C1078" s="112"/>
      <c r="D1078" s="109"/>
      <c r="E1078" s="9" t="s">
        <v>38</v>
      </c>
      <c r="F1078" s="12"/>
      <c r="G1078" s="13">
        <v>37</v>
      </c>
      <c r="H1078" s="30">
        <v>5.4054054054050003</v>
      </c>
      <c r="I1078" s="6">
        <v>43.243243243243001</v>
      </c>
      <c r="J1078" s="6">
        <v>45.945945945946001</v>
      </c>
      <c r="K1078" s="7" t="s">
        <v>66</v>
      </c>
      <c r="L1078" s="6">
        <v>5.4054054054050003</v>
      </c>
      <c r="M1078" s="37" t="s">
        <v>66</v>
      </c>
    </row>
    <row r="1079" spans="3:13" ht="25.2" x14ac:dyDescent="0.25">
      <c r="C1079" s="112"/>
      <c r="D1079" s="108" t="s">
        <v>22</v>
      </c>
      <c r="E1079" s="10" t="s">
        <v>40</v>
      </c>
      <c r="F1079" s="11"/>
      <c r="G1079" s="14">
        <v>118</v>
      </c>
      <c r="H1079" s="28">
        <v>4.2372881355930003</v>
      </c>
      <c r="I1079" s="5">
        <v>52.542372881356002</v>
      </c>
      <c r="J1079" s="5">
        <v>31.355932203390001</v>
      </c>
      <c r="K1079" s="5">
        <v>0.84745762711899997</v>
      </c>
      <c r="L1079" s="5">
        <v>10.169491525424</v>
      </c>
      <c r="M1079" s="29">
        <v>0.84745762711899997</v>
      </c>
    </row>
    <row r="1080" spans="3:13" ht="25.2" x14ac:dyDescent="0.25">
      <c r="C1080" s="112"/>
      <c r="D1080" s="109"/>
      <c r="E1080" s="9" t="s">
        <v>41</v>
      </c>
      <c r="F1080" s="12"/>
      <c r="G1080" s="8">
        <v>351</v>
      </c>
      <c r="H1080" s="20">
        <v>4.8433048433049999</v>
      </c>
      <c r="I1080" s="2">
        <v>54.415954415953998</v>
      </c>
      <c r="J1080" s="2">
        <v>33.903133903133998</v>
      </c>
      <c r="K1080" s="2">
        <v>0.56980056980100002</v>
      </c>
      <c r="L1080" s="2">
        <v>5.6980056980059999</v>
      </c>
      <c r="M1080" s="17">
        <v>0.56980056980100002</v>
      </c>
    </row>
    <row r="1081" spans="3:13" x14ac:dyDescent="0.25">
      <c r="C1081" s="112"/>
      <c r="D1081" s="109"/>
      <c r="E1081" s="9" t="s">
        <v>42</v>
      </c>
      <c r="F1081" s="12"/>
      <c r="G1081" s="13">
        <v>9</v>
      </c>
      <c r="H1081" s="30">
        <v>22.222222222222001</v>
      </c>
      <c r="I1081" s="6">
        <v>33.333333333333002</v>
      </c>
      <c r="J1081" s="6">
        <v>33.333333333333002</v>
      </c>
      <c r="K1081" s="7" t="s">
        <v>66</v>
      </c>
      <c r="L1081" s="6">
        <v>11.111111111111001</v>
      </c>
      <c r="M1081" s="37" t="s">
        <v>66</v>
      </c>
    </row>
    <row r="1082" spans="3:13" x14ac:dyDescent="0.25">
      <c r="C1082" s="112"/>
      <c r="D1082" s="109"/>
      <c r="E1082" s="9" t="s">
        <v>43</v>
      </c>
      <c r="F1082" s="12"/>
      <c r="G1082" s="8">
        <v>64</v>
      </c>
      <c r="H1082" s="20">
        <v>17.1875</v>
      </c>
      <c r="I1082" s="2">
        <v>54.6875</v>
      </c>
      <c r="J1082" s="2">
        <v>23.4375</v>
      </c>
      <c r="K1082" s="15" t="s">
        <v>66</v>
      </c>
      <c r="L1082" s="2">
        <v>3.125</v>
      </c>
      <c r="M1082" s="17">
        <v>1.5625</v>
      </c>
    </row>
    <row r="1083" spans="3:13" x14ac:dyDescent="0.25">
      <c r="C1083" s="112"/>
      <c r="D1083" s="109"/>
      <c r="E1083" s="9" t="s">
        <v>44</v>
      </c>
      <c r="F1083" s="12"/>
      <c r="G1083" s="13">
        <v>19</v>
      </c>
      <c r="H1083" s="30">
        <v>15.789473684211</v>
      </c>
      <c r="I1083" s="6">
        <v>47.368421052632002</v>
      </c>
      <c r="J1083" s="6">
        <v>31.578947368421002</v>
      </c>
      <c r="K1083" s="7" t="s">
        <v>66</v>
      </c>
      <c r="L1083" s="6">
        <v>5.2631578947369997</v>
      </c>
      <c r="M1083" s="37" t="s">
        <v>66</v>
      </c>
    </row>
    <row r="1084" spans="3:13" ht="25.2" x14ac:dyDescent="0.25">
      <c r="C1084" s="112"/>
      <c r="D1084" s="109"/>
      <c r="E1084" s="9" t="s">
        <v>45</v>
      </c>
      <c r="F1084" s="12"/>
      <c r="G1084" s="13">
        <v>30</v>
      </c>
      <c r="H1084" s="30">
        <v>10</v>
      </c>
      <c r="I1084" s="6">
        <v>43.333333333333002</v>
      </c>
      <c r="J1084" s="6">
        <v>33.333333333333002</v>
      </c>
      <c r="K1084" s="6">
        <v>3.333333333333</v>
      </c>
      <c r="L1084" s="6">
        <v>10</v>
      </c>
      <c r="M1084" s="37" t="s">
        <v>66</v>
      </c>
    </row>
    <row r="1085" spans="3:13" x14ac:dyDescent="0.25">
      <c r="C1085" s="112"/>
      <c r="D1085" s="109"/>
      <c r="E1085" s="9" t="s">
        <v>38</v>
      </c>
      <c r="F1085" s="12"/>
      <c r="G1085" s="13">
        <v>23</v>
      </c>
      <c r="H1085" s="30">
        <v>4.3478260869570002</v>
      </c>
      <c r="I1085" s="6">
        <v>39.130434782609001</v>
      </c>
      <c r="J1085" s="6">
        <v>47.826086956521998</v>
      </c>
      <c r="K1085" s="7" t="s">
        <v>66</v>
      </c>
      <c r="L1085" s="6">
        <v>8.6956521739130004</v>
      </c>
      <c r="M1085" s="37" t="s">
        <v>66</v>
      </c>
    </row>
    <row r="1086" spans="3:13" ht="25.2" x14ac:dyDescent="0.25">
      <c r="C1086" s="112"/>
      <c r="D1086" s="108" t="s">
        <v>23</v>
      </c>
      <c r="E1086" s="10" t="s">
        <v>40</v>
      </c>
      <c r="F1086" s="11"/>
      <c r="G1086" s="14">
        <v>202</v>
      </c>
      <c r="H1086" s="28">
        <v>4.4554455445540002</v>
      </c>
      <c r="I1086" s="5">
        <v>56.930693069306997</v>
      </c>
      <c r="J1086" s="5">
        <v>30.693069306931001</v>
      </c>
      <c r="K1086" s="34" t="s">
        <v>66</v>
      </c>
      <c r="L1086" s="5">
        <v>6.9306930693069999</v>
      </c>
      <c r="M1086" s="29">
        <v>0.99009900990099997</v>
      </c>
    </row>
    <row r="1087" spans="3:13" ht="25.2" x14ac:dyDescent="0.25">
      <c r="C1087" s="112"/>
      <c r="D1087" s="109"/>
      <c r="E1087" s="9" t="s">
        <v>41</v>
      </c>
      <c r="F1087" s="12"/>
      <c r="G1087" s="8">
        <v>253</v>
      </c>
      <c r="H1087" s="20">
        <v>5.9288537549409996</v>
      </c>
      <c r="I1087" s="2">
        <v>70.750988142292002</v>
      </c>
      <c r="J1087" s="2">
        <v>20.158102766797999</v>
      </c>
      <c r="K1087" s="15" t="s">
        <v>66</v>
      </c>
      <c r="L1087" s="2">
        <v>2.7667984189719999</v>
      </c>
      <c r="M1087" s="17">
        <v>0.39525691699600002</v>
      </c>
    </row>
    <row r="1088" spans="3:13" x14ac:dyDescent="0.25">
      <c r="C1088" s="112"/>
      <c r="D1088" s="109"/>
      <c r="E1088" s="9" t="s">
        <v>42</v>
      </c>
      <c r="F1088" s="12"/>
      <c r="G1088" s="13">
        <v>11</v>
      </c>
      <c r="H1088" s="30">
        <v>27.272727272727</v>
      </c>
      <c r="I1088" s="6">
        <v>45.454545454544999</v>
      </c>
      <c r="J1088" s="6">
        <v>27.272727272727</v>
      </c>
      <c r="K1088" s="7" t="s">
        <v>66</v>
      </c>
      <c r="L1088" s="7" t="s">
        <v>66</v>
      </c>
      <c r="M1088" s="37" t="s">
        <v>66</v>
      </c>
    </row>
    <row r="1089" spans="3:13" x14ac:dyDescent="0.25">
      <c r="C1089" s="112"/>
      <c r="D1089" s="109"/>
      <c r="E1089" s="9" t="s">
        <v>43</v>
      </c>
      <c r="F1089" s="12"/>
      <c r="G1089" s="8">
        <v>98</v>
      </c>
      <c r="H1089" s="20">
        <v>19.387755102041002</v>
      </c>
      <c r="I1089" s="2">
        <v>64.285714285713993</v>
      </c>
      <c r="J1089" s="2">
        <v>10.204081632653001</v>
      </c>
      <c r="K1089" s="15" t="s">
        <v>66</v>
      </c>
      <c r="L1089" s="2">
        <v>6.1224489795919999</v>
      </c>
      <c r="M1089" s="38" t="s">
        <v>66</v>
      </c>
    </row>
    <row r="1090" spans="3:13" x14ac:dyDescent="0.25">
      <c r="C1090" s="112"/>
      <c r="D1090" s="109"/>
      <c r="E1090" s="9" t="s">
        <v>44</v>
      </c>
      <c r="F1090" s="12"/>
      <c r="G1090" s="13">
        <v>31</v>
      </c>
      <c r="H1090" s="30">
        <v>19.354838709677001</v>
      </c>
      <c r="I1090" s="6">
        <v>58.064516129032</v>
      </c>
      <c r="J1090" s="6">
        <v>12.903225806451999</v>
      </c>
      <c r="K1090" s="7" t="s">
        <v>66</v>
      </c>
      <c r="L1090" s="6">
        <v>9.6774193548389995</v>
      </c>
      <c r="M1090" s="37" t="s">
        <v>66</v>
      </c>
    </row>
    <row r="1091" spans="3:13" ht="25.2" x14ac:dyDescent="0.25">
      <c r="C1091" s="112"/>
      <c r="D1091" s="109"/>
      <c r="E1091" s="9" t="s">
        <v>45</v>
      </c>
      <c r="F1091" s="12"/>
      <c r="G1091" s="13">
        <v>23</v>
      </c>
      <c r="H1091" s="30">
        <v>17.391304347826001</v>
      </c>
      <c r="I1091" s="6">
        <v>52.173913043478002</v>
      </c>
      <c r="J1091" s="6">
        <v>21.739130434783</v>
      </c>
      <c r="K1091" s="7" t="s">
        <v>66</v>
      </c>
      <c r="L1091" s="6">
        <v>8.6956521739130004</v>
      </c>
      <c r="M1091" s="37" t="s">
        <v>66</v>
      </c>
    </row>
    <row r="1092" spans="3:13" x14ac:dyDescent="0.25">
      <c r="C1092" s="112"/>
      <c r="D1092" s="109"/>
      <c r="E1092" s="9" t="s">
        <v>38</v>
      </c>
      <c r="F1092" s="12"/>
      <c r="G1092" s="13">
        <v>14</v>
      </c>
      <c r="H1092" s="30">
        <v>7.1428571428570002</v>
      </c>
      <c r="I1092" s="6">
        <v>50</v>
      </c>
      <c r="J1092" s="6">
        <v>42.857142857143003</v>
      </c>
      <c r="K1092" s="7" t="s">
        <v>66</v>
      </c>
      <c r="L1092" s="7" t="s">
        <v>66</v>
      </c>
      <c r="M1092" s="37" t="s">
        <v>66</v>
      </c>
    </row>
    <row r="1093" spans="3:13" x14ac:dyDescent="0.25">
      <c r="C1093" s="108" t="s">
        <v>46</v>
      </c>
      <c r="D1093" s="106" t="s">
        <v>21</v>
      </c>
      <c r="E1093" s="10" t="s">
        <v>47</v>
      </c>
      <c r="F1093" s="11"/>
      <c r="G1093" s="14">
        <v>815</v>
      </c>
      <c r="H1093" s="28">
        <v>6.0122699386500003</v>
      </c>
      <c r="I1093" s="5">
        <v>60.736196319017999</v>
      </c>
      <c r="J1093" s="5">
        <v>26.993865030675</v>
      </c>
      <c r="K1093" s="5">
        <v>0.24539877300599999</v>
      </c>
      <c r="L1093" s="5">
        <v>5.6441717791409998</v>
      </c>
      <c r="M1093" s="29">
        <v>0.36809815950899999</v>
      </c>
    </row>
    <row r="1094" spans="3:13" ht="25.2" x14ac:dyDescent="0.25">
      <c r="C1094" s="112"/>
      <c r="D1094" s="107"/>
      <c r="E1094" s="9" t="s">
        <v>48</v>
      </c>
      <c r="F1094" s="12"/>
      <c r="G1094" s="8">
        <v>86</v>
      </c>
      <c r="H1094" s="20">
        <v>5.8139534883720003</v>
      </c>
      <c r="I1094" s="2">
        <v>54.651162790698002</v>
      </c>
      <c r="J1094" s="2">
        <v>32.558139534883999</v>
      </c>
      <c r="K1094" s="15" t="s">
        <v>66</v>
      </c>
      <c r="L1094" s="2">
        <v>5.8139534883720003</v>
      </c>
      <c r="M1094" s="17">
        <v>1.1627906976739999</v>
      </c>
    </row>
    <row r="1095" spans="3:13" x14ac:dyDescent="0.25">
      <c r="C1095" s="112"/>
      <c r="D1095" s="107"/>
      <c r="E1095" s="9" t="s">
        <v>49</v>
      </c>
      <c r="F1095" s="12"/>
      <c r="G1095" s="13">
        <v>46</v>
      </c>
      <c r="H1095" s="30">
        <v>15.217391304348</v>
      </c>
      <c r="I1095" s="6">
        <v>54.347826086956999</v>
      </c>
      <c r="J1095" s="6">
        <v>19.565217391304</v>
      </c>
      <c r="K1095" s="6">
        <v>2.1739130434780001</v>
      </c>
      <c r="L1095" s="6">
        <v>6.5217391304349999</v>
      </c>
      <c r="M1095" s="33">
        <v>2.1739130434780001</v>
      </c>
    </row>
    <row r="1096" spans="3:13" ht="25.2" x14ac:dyDescent="0.25">
      <c r="C1096" s="112"/>
      <c r="D1096" s="107"/>
      <c r="E1096" s="9" t="s">
        <v>50</v>
      </c>
      <c r="F1096" s="12"/>
      <c r="G1096" s="8">
        <v>95</v>
      </c>
      <c r="H1096" s="20">
        <v>11.578947368421</v>
      </c>
      <c r="I1096" s="2">
        <v>46.315789473683999</v>
      </c>
      <c r="J1096" s="2">
        <v>33.684210526316001</v>
      </c>
      <c r="K1096" s="2">
        <v>1.052631578947</v>
      </c>
      <c r="L1096" s="2">
        <v>7.3684210526319998</v>
      </c>
      <c r="M1096" s="38" t="s">
        <v>66</v>
      </c>
    </row>
    <row r="1097" spans="3:13" ht="25.2" x14ac:dyDescent="0.25">
      <c r="C1097" s="112"/>
      <c r="D1097" s="107"/>
      <c r="E1097" s="9" t="s">
        <v>51</v>
      </c>
      <c r="F1097" s="12"/>
      <c r="G1097" s="13">
        <v>30</v>
      </c>
      <c r="H1097" s="30">
        <v>3.333333333333</v>
      </c>
      <c r="I1097" s="6">
        <v>46.666666666666998</v>
      </c>
      <c r="J1097" s="6">
        <v>43.333333333333002</v>
      </c>
      <c r="K1097" s="7" t="s">
        <v>66</v>
      </c>
      <c r="L1097" s="6">
        <v>6.666666666667</v>
      </c>
      <c r="M1097" s="37" t="s">
        <v>66</v>
      </c>
    </row>
    <row r="1098" spans="3:13" x14ac:dyDescent="0.25">
      <c r="C1098" s="112"/>
      <c r="D1098" s="107"/>
      <c r="E1098" s="9" t="s">
        <v>52</v>
      </c>
      <c r="F1098" s="12"/>
      <c r="G1098" s="13">
        <v>8</v>
      </c>
      <c r="H1098" s="30">
        <v>12.5</v>
      </c>
      <c r="I1098" s="6">
        <v>50</v>
      </c>
      <c r="J1098" s="6">
        <v>25</v>
      </c>
      <c r="K1098" s="7" t="s">
        <v>66</v>
      </c>
      <c r="L1098" s="6">
        <v>12.5</v>
      </c>
      <c r="M1098" s="37" t="s">
        <v>66</v>
      </c>
    </row>
    <row r="1099" spans="3:13" x14ac:dyDescent="0.25">
      <c r="C1099" s="112"/>
      <c r="D1099" s="107"/>
      <c r="E1099" s="9" t="s">
        <v>53</v>
      </c>
      <c r="F1099" s="12"/>
      <c r="G1099" s="13">
        <v>23</v>
      </c>
      <c r="H1099" s="39" t="s">
        <v>66</v>
      </c>
      <c r="I1099" s="6">
        <v>43.478260869564998</v>
      </c>
      <c r="J1099" s="6">
        <v>43.478260869564998</v>
      </c>
      <c r="K1099" s="7" t="s">
        <v>66</v>
      </c>
      <c r="L1099" s="6">
        <v>8.6956521739130004</v>
      </c>
      <c r="M1099" s="33">
        <v>4.3478260869570002</v>
      </c>
    </row>
    <row r="1100" spans="3:13" x14ac:dyDescent="0.25">
      <c r="C1100" s="112"/>
      <c r="D1100" s="107"/>
      <c r="E1100" s="9" t="s">
        <v>38</v>
      </c>
      <c r="F1100" s="12"/>
      <c r="G1100" s="13">
        <v>1</v>
      </c>
      <c r="H1100" s="39" t="s">
        <v>66</v>
      </c>
      <c r="I1100" s="6">
        <v>100</v>
      </c>
      <c r="J1100" s="7" t="s">
        <v>66</v>
      </c>
      <c r="K1100" s="7" t="s">
        <v>66</v>
      </c>
      <c r="L1100" s="7" t="s">
        <v>66</v>
      </c>
      <c r="M1100" s="37" t="s">
        <v>66</v>
      </c>
    </row>
    <row r="1101" spans="3:13" x14ac:dyDescent="0.25">
      <c r="C1101" s="112"/>
      <c r="D1101" s="107"/>
      <c r="E1101" s="9" t="s">
        <v>54</v>
      </c>
      <c r="F1101" s="12"/>
      <c r="G1101" s="8">
        <v>901</v>
      </c>
      <c r="H1101" s="20">
        <v>5.993340732519</v>
      </c>
      <c r="I1101" s="2">
        <v>60.155382907880004</v>
      </c>
      <c r="J1101" s="2">
        <v>27.524972253051999</v>
      </c>
      <c r="K1101" s="2">
        <v>0.22197558268600001</v>
      </c>
      <c r="L1101" s="2">
        <v>5.660377358491</v>
      </c>
      <c r="M1101" s="17">
        <v>0.44395116537200002</v>
      </c>
    </row>
    <row r="1102" spans="3:13" x14ac:dyDescent="0.25">
      <c r="C1102" s="112"/>
      <c r="D1102" s="107"/>
      <c r="E1102" s="9" t="s">
        <v>55</v>
      </c>
      <c r="F1102" s="12"/>
      <c r="G1102" s="8">
        <v>171</v>
      </c>
      <c r="H1102" s="20">
        <v>11.111111111111001</v>
      </c>
      <c r="I1102" s="2">
        <v>48.538011695906</v>
      </c>
      <c r="J1102" s="2">
        <v>31.578947368421002</v>
      </c>
      <c r="K1102" s="2">
        <v>1.1695906432750001</v>
      </c>
      <c r="L1102" s="2">
        <v>7.0175438596489998</v>
      </c>
      <c r="M1102" s="17">
        <v>0.58479532163699999</v>
      </c>
    </row>
    <row r="1103" spans="3:13" x14ac:dyDescent="0.25">
      <c r="C1103" s="108" t="s">
        <v>56</v>
      </c>
      <c r="D1103" s="106" t="s">
        <v>21</v>
      </c>
      <c r="E1103" s="10" t="s">
        <v>57</v>
      </c>
      <c r="F1103" s="11"/>
      <c r="G1103" s="14">
        <v>465</v>
      </c>
      <c r="H1103" s="28">
        <v>8.6021505376339995</v>
      </c>
      <c r="I1103" s="5">
        <v>56.559139784945998</v>
      </c>
      <c r="J1103" s="5">
        <v>29.032258064516</v>
      </c>
      <c r="K1103" s="34" t="s">
        <v>66</v>
      </c>
      <c r="L1103" s="5">
        <v>5.1612903225810003</v>
      </c>
      <c r="M1103" s="29">
        <v>0.64516129032299996</v>
      </c>
    </row>
    <row r="1104" spans="3:13" x14ac:dyDescent="0.25">
      <c r="C1104" s="112"/>
      <c r="D1104" s="107"/>
      <c r="E1104" s="9" t="s">
        <v>58</v>
      </c>
      <c r="F1104" s="12"/>
      <c r="G1104" s="8">
        <v>396</v>
      </c>
      <c r="H1104" s="20">
        <v>6.5656565656570001</v>
      </c>
      <c r="I1104" s="2">
        <v>57.828282828283001</v>
      </c>
      <c r="J1104" s="2">
        <v>26.767676767676999</v>
      </c>
      <c r="K1104" s="2">
        <v>1.010101010101</v>
      </c>
      <c r="L1104" s="2">
        <v>7.0707070707069999</v>
      </c>
      <c r="M1104" s="17">
        <v>0.75757575757600004</v>
      </c>
    </row>
    <row r="1105" spans="2:15" x14ac:dyDescent="0.25">
      <c r="C1105" s="112"/>
      <c r="D1105" s="107"/>
      <c r="E1105" s="9" t="s">
        <v>59</v>
      </c>
      <c r="F1105" s="12"/>
      <c r="G1105" s="8">
        <v>90</v>
      </c>
      <c r="H1105" s="20">
        <v>6.666666666667</v>
      </c>
      <c r="I1105" s="2">
        <v>56.666666666666998</v>
      </c>
      <c r="J1105" s="2">
        <v>28.888888888888999</v>
      </c>
      <c r="K1105" s="15" t="s">
        <v>66</v>
      </c>
      <c r="L1105" s="2">
        <v>7.7777777777779997</v>
      </c>
      <c r="M1105" s="38" t="s">
        <v>66</v>
      </c>
    </row>
    <row r="1106" spans="2:15" x14ac:dyDescent="0.25">
      <c r="C1106" s="112"/>
      <c r="D1106" s="107"/>
      <c r="E1106" s="9" t="s">
        <v>60</v>
      </c>
      <c r="F1106" s="12"/>
      <c r="G1106" s="8">
        <v>153</v>
      </c>
      <c r="H1106" s="20">
        <v>1.3071895424840001</v>
      </c>
      <c r="I1106" s="2">
        <v>63.398692810458002</v>
      </c>
      <c r="J1106" s="2">
        <v>30.718954248366</v>
      </c>
      <c r="K1106" s="15" t="s">
        <v>66</v>
      </c>
      <c r="L1106" s="2">
        <v>4.5751633986930003</v>
      </c>
      <c r="M1106" s="38" t="s">
        <v>66</v>
      </c>
    </row>
    <row r="1107" spans="2:15" x14ac:dyDescent="0.25">
      <c r="C1107" s="108" t="s">
        <v>61</v>
      </c>
      <c r="D1107" s="106" t="s">
        <v>21</v>
      </c>
      <c r="E1107" s="10" t="s">
        <v>62</v>
      </c>
      <c r="F1107" s="11"/>
      <c r="G1107" s="14">
        <v>205</v>
      </c>
      <c r="H1107" s="28">
        <v>4.3902439024389999</v>
      </c>
      <c r="I1107" s="5">
        <v>59.024390243901998</v>
      </c>
      <c r="J1107" s="5">
        <v>28.292682926828999</v>
      </c>
      <c r="K1107" s="34" t="s">
        <v>66</v>
      </c>
      <c r="L1107" s="5">
        <v>7.80487804878</v>
      </c>
      <c r="M1107" s="29">
        <v>0.48780487804900002</v>
      </c>
    </row>
    <row r="1108" spans="2:15" x14ac:dyDescent="0.25">
      <c r="C1108" s="109"/>
      <c r="D1108" s="107"/>
      <c r="E1108" s="9" t="s">
        <v>63</v>
      </c>
      <c r="F1108" s="12"/>
      <c r="G1108" s="8">
        <v>256</v>
      </c>
      <c r="H1108" s="20">
        <v>5.46875</v>
      </c>
      <c r="I1108" s="2">
        <v>63.671875</v>
      </c>
      <c r="J1108" s="2">
        <v>26.953125</v>
      </c>
      <c r="K1108" s="15" t="s">
        <v>66</v>
      </c>
      <c r="L1108" s="2">
        <v>3.125</v>
      </c>
      <c r="M1108" s="17">
        <v>0.78125</v>
      </c>
    </row>
    <row r="1109" spans="2:15" x14ac:dyDescent="0.25">
      <c r="C1109" s="109"/>
      <c r="D1109" s="107"/>
      <c r="E1109" s="9" t="s">
        <v>64</v>
      </c>
      <c r="F1109" s="12"/>
      <c r="G1109" s="8">
        <v>404</v>
      </c>
      <c r="H1109" s="20">
        <v>6.4356435643559999</v>
      </c>
      <c r="I1109" s="2">
        <v>55.693069306931001</v>
      </c>
      <c r="J1109" s="2">
        <v>30.198019801979999</v>
      </c>
      <c r="K1109" s="2">
        <v>0.49504950495</v>
      </c>
      <c r="L1109" s="2">
        <v>6.683168316832</v>
      </c>
      <c r="M1109" s="17">
        <v>0.49504950495</v>
      </c>
    </row>
    <row r="1110" spans="2:15" x14ac:dyDescent="0.25">
      <c r="C1110" s="113"/>
      <c r="D1110" s="110"/>
      <c r="E1110" s="56" t="s">
        <v>65</v>
      </c>
      <c r="F1110" s="48"/>
      <c r="G1110" s="61">
        <v>239</v>
      </c>
      <c r="H1110" s="69">
        <v>10.460251046025</v>
      </c>
      <c r="I1110" s="36">
        <v>54.811715481172001</v>
      </c>
      <c r="J1110" s="36">
        <v>27.196652719665</v>
      </c>
      <c r="K1110" s="36">
        <v>0.836820083682</v>
      </c>
      <c r="L1110" s="36">
        <v>6.2761506276150003</v>
      </c>
      <c r="M1110" s="68">
        <v>0.418410041841</v>
      </c>
    </row>
    <row r="1112" spans="2:15" x14ac:dyDescent="0.25">
      <c r="B1112" s="54" t="str">
        <f xml:space="preserve"> HYPERLINK("#'目次'!B20", "[14]")</f>
        <v>[14]</v>
      </c>
      <c r="C1112" s="42" t="s">
        <v>196</v>
      </c>
    </row>
    <row r="1115" spans="2:15" x14ac:dyDescent="0.25">
      <c r="C1115" s="42" t="s">
        <v>14</v>
      </c>
    </row>
    <row r="1116" spans="2:15" ht="37.799999999999997" x14ac:dyDescent="0.25">
      <c r="C1116" s="102"/>
      <c r="D1116" s="103"/>
      <c r="E1116" s="103"/>
      <c r="F1116" s="103"/>
      <c r="G1116" s="53" t="s">
        <v>15</v>
      </c>
      <c r="H1116" s="50" t="s">
        <v>197</v>
      </c>
      <c r="I1116" s="21" t="s">
        <v>198</v>
      </c>
      <c r="J1116" s="21" t="s">
        <v>199</v>
      </c>
      <c r="K1116" s="21" t="s">
        <v>200</v>
      </c>
      <c r="L1116" s="21" t="s">
        <v>201</v>
      </c>
      <c r="M1116" s="21" t="s">
        <v>38</v>
      </c>
      <c r="N1116" s="21" t="s">
        <v>202</v>
      </c>
      <c r="O1116" s="57" t="s">
        <v>203</v>
      </c>
    </row>
    <row r="1117" spans="2:15" x14ac:dyDescent="0.25">
      <c r="C1117" s="104"/>
      <c r="D1117" s="105"/>
      <c r="E1117" s="105"/>
      <c r="F1117" s="105"/>
      <c r="G1117" s="47"/>
      <c r="H1117" s="60"/>
      <c r="I1117" s="22"/>
      <c r="J1117" s="22"/>
      <c r="K1117" s="22"/>
      <c r="L1117" s="22"/>
      <c r="M1117" s="22"/>
      <c r="N1117" s="22"/>
      <c r="O1117" s="55"/>
    </row>
    <row r="1118" spans="2:15" x14ac:dyDescent="0.25">
      <c r="C1118" s="52"/>
      <c r="D1118" s="49"/>
      <c r="E1118" s="46" t="s">
        <v>15</v>
      </c>
      <c r="F1118" s="51"/>
      <c r="G1118" s="59">
        <v>1104</v>
      </c>
      <c r="H1118" s="32">
        <v>8.6050724637679998</v>
      </c>
      <c r="I1118" s="32">
        <v>57.608695652173999</v>
      </c>
      <c r="J1118" s="32">
        <v>23.007246376811999</v>
      </c>
      <c r="K1118" s="32">
        <v>8.6050724637679998</v>
      </c>
      <c r="L1118" s="32">
        <v>2.083333333333</v>
      </c>
      <c r="M1118" s="32">
        <v>9.0579710145000006E-2</v>
      </c>
      <c r="N1118" s="32">
        <v>66.213768115942003</v>
      </c>
      <c r="O1118" s="64">
        <v>10.688405797101</v>
      </c>
    </row>
    <row r="1119" spans="2:15" x14ac:dyDescent="0.25">
      <c r="C1119" s="111" t="s">
        <v>20</v>
      </c>
      <c r="D1119" s="106" t="s">
        <v>21</v>
      </c>
      <c r="E1119" s="10" t="s">
        <v>22</v>
      </c>
      <c r="F1119" s="11"/>
      <c r="G1119" s="14">
        <v>543</v>
      </c>
      <c r="H1119" s="28">
        <v>8.2872928176799991</v>
      </c>
      <c r="I1119" s="5">
        <v>59.668508287293001</v>
      </c>
      <c r="J1119" s="5">
        <v>20.994475138121999</v>
      </c>
      <c r="K1119" s="5">
        <v>7.9189686924489999</v>
      </c>
      <c r="L1119" s="5">
        <v>3.1307550644569999</v>
      </c>
      <c r="M1119" s="34" t="s">
        <v>66</v>
      </c>
      <c r="N1119" s="5">
        <v>67.955801104971997</v>
      </c>
      <c r="O1119" s="29">
        <v>11.049723756905999</v>
      </c>
    </row>
    <row r="1120" spans="2:15" x14ac:dyDescent="0.25">
      <c r="C1120" s="112"/>
      <c r="D1120" s="107"/>
      <c r="E1120" s="9" t="s">
        <v>23</v>
      </c>
      <c r="F1120" s="12"/>
      <c r="G1120" s="8">
        <v>561</v>
      </c>
      <c r="H1120" s="20">
        <v>8.9126559714799996</v>
      </c>
      <c r="I1120" s="2">
        <v>55.614973262032002</v>
      </c>
      <c r="J1120" s="2">
        <v>24.955436720142998</v>
      </c>
      <c r="K1120" s="2">
        <v>9.2691622103389992</v>
      </c>
      <c r="L1120" s="2">
        <v>1.069518716578</v>
      </c>
      <c r="M1120" s="2">
        <v>0.17825311943</v>
      </c>
      <c r="N1120" s="2">
        <v>64.527629233512002</v>
      </c>
      <c r="O1120" s="17">
        <v>10.338680926916</v>
      </c>
    </row>
    <row r="1121" spans="3:15" x14ac:dyDescent="0.25">
      <c r="C1121" s="108" t="s">
        <v>24</v>
      </c>
      <c r="D1121" s="108" t="s">
        <v>25</v>
      </c>
      <c r="E1121" s="10" t="s">
        <v>26</v>
      </c>
      <c r="F1121" s="11"/>
      <c r="G1121" s="14">
        <v>261</v>
      </c>
      <c r="H1121" s="28">
        <v>7.6628352490419998</v>
      </c>
      <c r="I1121" s="5">
        <v>55.555555555555998</v>
      </c>
      <c r="J1121" s="5">
        <v>23.371647509578999</v>
      </c>
      <c r="K1121" s="5">
        <v>9.9616858237549994</v>
      </c>
      <c r="L1121" s="5">
        <v>3.4482758620689999</v>
      </c>
      <c r="M1121" s="34" t="s">
        <v>66</v>
      </c>
      <c r="N1121" s="5">
        <v>63.218390804598002</v>
      </c>
      <c r="O1121" s="29">
        <v>13.409961685823999</v>
      </c>
    </row>
    <row r="1122" spans="3:15" x14ac:dyDescent="0.25">
      <c r="C1122" s="112"/>
      <c r="D1122" s="109"/>
      <c r="E1122" s="9" t="s">
        <v>27</v>
      </c>
      <c r="F1122" s="12"/>
      <c r="G1122" s="8">
        <v>267</v>
      </c>
      <c r="H1122" s="20">
        <v>8.9887640449440003</v>
      </c>
      <c r="I1122" s="2">
        <v>59.550561797752998</v>
      </c>
      <c r="J1122" s="2">
        <v>25.093632958800999</v>
      </c>
      <c r="K1122" s="2">
        <v>4.4943820224720001</v>
      </c>
      <c r="L1122" s="2">
        <v>1.87265917603</v>
      </c>
      <c r="M1122" s="15" t="s">
        <v>66</v>
      </c>
      <c r="N1122" s="2">
        <v>68.539325842696996</v>
      </c>
      <c r="O1122" s="17">
        <v>6.3670411985020001</v>
      </c>
    </row>
    <row r="1123" spans="3:15" x14ac:dyDescent="0.25">
      <c r="C1123" s="112"/>
      <c r="D1123" s="109"/>
      <c r="E1123" s="9" t="s">
        <v>28</v>
      </c>
      <c r="F1123" s="12"/>
      <c r="G1123" s="8">
        <v>261</v>
      </c>
      <c r="H1123" s="20">
        <v>11.111111111111001</v>
      </c>
      <c r="I1123" s="2">
        <v>55.555555555555998</v>
      </c>
      <c r="J1123" s="2">
        <v>22.988505747125998</v>
      </c>
      <c r="K1123" s="2">
        <v>9.5785440613030008</v>
      </c>
      <c r="L1123" s="2">
        <v>0.76628352490399998</v>
      </c>
      <c r="M1123" s="15" t="s">
        <v>66</v>
      </c>
      <c r="N1123" s="2">
        <v>66.666666666666998</v>
      </c>
      <c r="O1123" s="17">
        <v>10.344827586207</v>
      </c>
    </row>
    <row r="1124" spans="3:15" x14ac:dyDescent="0.25">
      <c r="C1124" s="112"/>
      <c r="D1124" s="109"/>
      <c r="E1124" s="9" t="s">
        <v>29</v>
      </c>
      <c r="F1124" s="12"/>
      <c r="G1124" s="8">
        <v>195</v>
      </c>
      <c r="H1124" s="20">
        <v>7.6923076923079998</v>
      </c>
      <c r="I1124" s="2">
        <v>59.487179487178999</v>
      </c>
      <c r="J1124" s="2">
        <v>20.512820512821001</v>
      </c>
      <c r="K1124" s="2">
        <v>9.7435897435900003</v>
      </c>
      <c r="L1124" s="2">
        <v>2.564102564103</v>
      </c>
      <c r="M1124" s="15" t="s">
        <v>66</v>
      </c>
      <c r="N1124" s="2">
        <v>67.179487179486998</v>
      </c>
      <c r="O1124" s="17">
        <v>12.307692307691999</v>
      </c>
    </row>
    <row r="1125" spans="3:15" x14ac:dyDescent="0.25">
      <c r="C1125" s="112"/>
      <c r="D1125" s="109"/>
      <c r="E1125" s="9" t="s">
        <v>30</v>
      </c>
      <c r="F1125" s="12"/>
      <c r="G1125" s="8">
        <v>120</v>
      </c>
      <c r="H1125" s="20">
        <v>5.833333333333</v>
      </c>
      <c r="I1125" s="2">
        <v>59.166666666666998</v>
      </c>
      <c r="J1125" s="2">
        <v>21.666666666666998</v>
      </c>
      <c r="K1125" s="2">
        <v>10.833333333333</v>
      </c>
      <c r="L1125" s="2">
        <v>1.666666666667</v>
      </c>
      <c r="M1125" s="2">
        <v>0.83333333333299997</v>
      </c>
      <c r="N1125" s="2">
        <v>65</v>
      </c>
      <c r="O1125" s="17">
        <v>12.5</v>
      </c>
    </row>
    <row r="1126" spans="3:15" x14ac:dyDescent="0.25">
      <c r="C1126" s="112"/>
      <c r="D1126" s="109"/>
      <c r="E1126" s="9" t="s">
        <v>31</v>
      </c>
      <c r="F1126" s="12"/>
      <c r="G1126" s="8">
        <v>843</v>
      </c>
      <c r="H1126" s="20">
        <v>8.8967971530250001</v>
      </c>
      <c r="I1126" s="2">
        <v>58.244365361802998</v>
      </c>
      <c r="J1126" s="2">
        <v>22.894424673783998</v>
      </c>
      <c r="K1126" s="2">
        <v>8.1850533807829997</v>
      </c>
      <c r="L1126" s="2">
        <v>1.660735468565</v>
      </c>
      <c r="M1126" s="2">
        <v>0.11862396204</v>
      </c>
      <c r="N1126" s="2">
        <v>67.141162514827997</v>
      </c>
      <c r="O1126" s="17">
        <v>9.8457888493480006</v>
      </c>
    </row>
    <row r="1127" spans="3:15" x14ac:dyDescent="0.25">
      <c r="C1127" s="112"/>
      <c r="D1127" s="109"/>
      <c r="E1127" s="9" t="s">
        <v>32</v>
      </c>
      <c r="F1127" s="12"/>
      <c r="G1127" s="8">
        <v>315</v>
      </c>
      <c r="H1127" s="20">
        <v>6.9841269841270002</v>
      </c>
      <c r="I1127" s="2">
        <v>59.365079365078998</v>
      </c>
      <c r="J1127" s="2">
        <v>20.952380952380999</v>
      </c>
      <c r="K1127" s="2">
        <v>10.15873015873</v>
      </c>
      <c r="L1127" s="2">
        <v>2.2222222222219998</v>
      </c>
      <c r="M1127" s="2">
        <v>0.31746031745999997</v>
      </c>
      <c r="N1127" s="2">
        <v>66.349206349206</v>
      </c>
      <c r="O1127" s="17">
        <v>12.380952380951999</v>
      </c>
    </row>
    <row r="1128" spans="3:15" x14ac:dyDescent="0.25">
      <c r="C1128" s="112"/>
      <c r="D1128" s="108" t="s">
        <v>22</v>
      </c>
      <c r="E1128" s="10" t="s">
        <v>26</v>
      </c>
      <c r="F1128" s="11"/>
      <c r="G1128" s="14">
        <v>120</v>
      </c>
      <c r="H1128" s="28">
        <v>8.333333333333</v>
      </c>
      <c r="I1128" s="5">
        <v>63.333333333333002</v>
      </c>
      <c r="J1128" s="5">
        <v>15</v>
      </c>
      <c r="K1128" s="5">
        <v>8.333333333333</v>
      </c>
      <c r="L1128" s="5">
        <v>5</v>
      </c>
      <c r="M1128" s="34" t="s">
        <v>66</v>
      </c>
      <c r="N1128" s="5">
        <v>71.666666666666998</v>
      </c>
      <c r="O1128" s="29">
        <v>13.333333333333</v>
      </c>
    </row>
    <row r="1129" spans="3:15" x14ac:dyDescent="0.25">
      <c r="C1129" s="112"/>
      <c r="D1129" s="109"/>
      <c r="E1129" s="9" t="s">
        <v>27</v>
      </c>
      <c r="F1129" s="12"/>
      <c r="G1129" s="8">
        <v>159</v>
      </c>
      <c r="H1129" s="20">
        <v>7.547169811321</v>
      </c>
      <c r="I1129" s="2">
        <v>59.119496855346</v>
      </c>
      <c r="J1129" s="2">
        <v>25.157232704403</v>
      </c>
      <c r="K1129" s="2">
        <v>5.0314465408810003</v>
      </c>
      <c r="L1129" s="2">
        <v>3.1446540880499998</v>
      </c>
      <c r="M1129" s="15" t="s">
        <v>66</v>
      </c>
      <c r="N1129" s="2">
        <v>66.666666666666998</v>
      </c>
      <c r="O1129" s="17">
        <v>8.1761006289309996</v>
      </c>
    </row>
    <row r="1130" spans="3:15" x14ac:dyDescent="0.25">
      <c r="C1130" s="112"/>
      <c r="D1130" s="109"/>
      <c r="E1130" s="9" t="s">
        <v>28</v>
      </c>
      <c r="F1130" s="12"/>
      <c r="G1130" s="8">
        <v>113</v>
      </c>
      <c r="H1130" s="20">
        <v>10.619469026549</v>
      </c>
      <c r="I1130" s="2">
        <v>61.061946902655002</v>
      </c>
      <c r="J1130" s="2">
        <v>19.469026548673</v>
      </c>
      <c r="K1130" s="2">
        <v>7.964601769912</v>
      </c>
      <c r="L1130" s="2">
        <v>0.88495575221199996</v>
      </c>
      <c r="M1130" s="15" t="s">
        <v>66</v>
      </c>
      <c r="N1130" s="2">
        <v>71.681415929203993</v>
      </c>
      <c r="O1130" s="17">
        <v>8.8495575221239999</v>
      </c>
    </row>
    <row r="1131" spans="3:15" x14ac:dyDescent="0.25">
      <c r="C1131" s="112"/>
      <c r="D1131" s="109"/>
      <c r="E1131" s="9" t="s">
        <v>29</v>
      </c>
      <c r="F1131" s="12"/>
      <c r="G1131" s="8">
        <v>94</v>
      </c>
      <c r="H1131" s="20">
        <v>6.3829787234040003</v>
      </c>
      <c r="I1131" s="2">
        <v>57.446808510638</v>
      </c>
      <c r="J1131" s="2">
        <v>20.212765957447001</v>
      </c>
      <c r="K1131" s="2">
        <v>12.765957446809001</v>
      </c>
      <c r="L1131" s="2">
        <v>3.1914893617020001</v>
      </c>
      <c r="M1131" s="15" t="s">
        <v>66</v>
      </c>
      <c r="N1131" s="2">
        <v>63.829787234043003</v>
      </c>
      <c r="O1131" s="17">
        <v>15.957446808511</v>
      </c>
    </row>
    <row r="1132" spans="3:15" x14ac:dyDescent="0.25">
      <c r="C1132" s="112"/>
      <c r="D1132" s="109"/>
      <c r="E1132" s="9" t="s">
        <v>30</v>
      </c>
      <c r="F1132" s="12"/>
      <c r="G1132" s="8">
        <v>57</v>
      </c>
      <c r="H1132" s="20">
        <v>8.7719298245609991</v>
      </c>
      <c r="I1132" s="2">
        <v>54.385964912280997</v>
      </c>
      <c r="J1132" s="2">
        <v>26.315789473683999</v>
      </c>
      <c r="K1132" s="2">
        <v>7.0175438596489998</v>
      </c>
      <c r="L1132" s="2">
        <v>3.508771929825</v>
      </c>
      <c r="M1132" s="15" t="s">
        <v>66</v>
      </c>
      <c r="N1132" s="2">
        <v>63.157894736842003</v>
      </c>
      <c r="O1132" s="17">
        <v>10.526315789473999</v>
      </c>
    </row>
    <row r="1133" spans="3:15" x14ac:dyDescent="0.25">
      <c r="C1133" s="112"/>
      <c r="D1133" s="109"/>
      <c r="E1133" s="9" t="s">
        <v>31</v>
      </c>
      <c r="F1133" s="12"/>
      <c r="G1133" s="8">
        <v>423</v>
      </c>
      <c r="H1133" s="20">
        <v>8.2742316784870003</v>
      </c>
      <c r="I1133" s="2">
        <v>58.628841607565001</v>
      </c>
      <c r="J1133" s="2">
        <v>22.695035460993001</v>
      </c>
      <c r="K1133" s="2">
        <v>7.8014184397159996</v>
      </c>
      <c r="L1133" s="2">
        <v>2.600472813239</v>
      </c>
      <c r="M1133" s="15" t="s">
        <v>66</v>
      </c>
      <c r="N1133" s="2">
        <v>66.903073286052006</v>
      </c>
      <c r="O1133" s="17">
        <v>10.401891252955</v>
      </c>
    </row>
    <row r="1134" spans="3:15" x14ac:dyDescent="0.25">
      <c r="C1134" s="112"/>
      <c r="D1134" s="109"/>
      <c r="E1134" s="9" t="s">
        <v>32</v>
      </c>
      <c r="F1134" s="12"/>
      <c r="G1134" s="8">
        <v>151</v>
      </c>
      <c r="H1134" s="20">
        <v>7.2847682119210004</v>
      </c>
      <c r="I1134" s="2">
        <v>56.291390728476998</v>
      </c>
      <c r="J1134" s="2">
        <v>22.516556291391002</v>
      </c>
      <c r="K1134" s="2">
        <v>10.596026490066</v>
      </c>
      <c r="L1134" s="2">
        <v>3.311258278146</v>
      </c>
      <c r="M1134" s="15" t="s">
        <v>66</v>
      </c>
      <c r="N1134" s="2">
        <v>63.576158940397001</v>
      </c>
      <c r="O1134" s="17">
        <v>13.907284768212</v>
      </c>
    </row>
    <row r="1135" spans="3:15" x14ac:dyDescent="0.25">
      <c r="C1135" s="112"/>
      <c r="D1135" s="108" t="s">
        <v>23</v>
      </c>
      <c r="E1135" s="10" t="s">
        <v>26</v>
      </c>
      <c r="F1135" s="11"/>
      <c r="G1135" s="14">
        <v>141</v>
      </c>
      <c r="H1135" s="28">
        <v>7.0921985815599999</v>
      </c>
      <c r="I1135" s="5">
        <v>48.936170212766001</v>
      </c>
      <c r="J1135" s="5">
        <v>30.496453900709</v>
      </c>
      <c r="K1135" s="5">
        <v>11.347517730496</v>
      </c>
      <c r="L1135" s="5">
        <v>2.1276595744679998</v>
      </c>
      <c r="M1135" s="34" t="s">
        <v>66</v>
      </c>
      <c r="N1135" s="5">
        <v>56.028368794325999</v>
      </c>
      <c r="O1135" s="29">
        <v>13.475177304964999</v>
      </c>
    </row>
    <row r="1136" spans="3:15" x14ac:dyDescent="0.25">
      <c r="C1136" s="112"/>
      <c r="D1136" s="109"/>
      <c r="E1136" s="9" t="s">
        <v>27</v>
      </c>
      <c r="F1136" s="12"/>
      <c r="G1136" s="8">
        <v>108</v>
      </c>
      <c r="H1136" s="20">
        <v>11.111111111111001</v>
      </c>
      <c r="I1136" s="2">
        <v>60.185185185184999</v>
      </c>
      <c r="J1136" s="2">
        <v>25</v>
      </c>
      <c r="K1136" s="2">
        <v>3.7037037037039999</v>
      </c>
      <c r="L1136" s="15" t="s">
        <v>66</v>
      </c>
      <c r="M1136" s="15" t="s">
        <v>66</v>
      </c>
      <c r="N1136" s="2">
        <v>71.296296296296006</v>
      </c>
      <c r="O1136" s="17">
        <v>3.7037037037039999</v>
      </c>
    </row>
    <row r="1137" spans="3:15" x14ac:dyDescent="0.25">
      <c r="C1137" s="112"/>
      <c r="D1137" s="109"/>
      <c r="E1137" s="9" t="s">
        <v>28</v>
      </c>
      <c r="F1137" s="12"/>
      <c r="G1137" s="8">
        <v>148</v>
      </c>
      <c r="H1137" s="20">
        <v>11.486486486485999</v>
      </c>
      <c r="I1137" s="2">
        <v>51.351351351350999</v>
      </c>
      <c r="J1137" s="2">
        <v>25.675675675676001</v>
      </c>
      <c r="K1137" s="2">
        <v>10.810810810811001</v>
      </c>
      <c r="L1137" s="2">
        <v>0.67567567567599995</v>
      </c>
      <c r="M1137" s="15" t="s">
        <v>66</v>
      </c>
      <c r="N1137" s="2">
        <v>62.837837837838002</v>
      </c>
      <c r="O1137" s="17">
        <v>11.486486486485999</v>
      </c>
    </row>
    <row r="1138" spans="3:15" x14ac:dyDescent="0.25">
      <c r="C1138" s="112"/>
      <c r="D1138" s="109"/>
      <c r="E1138" s="9" t="s">
        <v>29</v>
      </c>
      <c r="F1138" s="12"/>
      <c r="G1138" s="8">
        <v>101</v>
      </c>
      <c r="H1138" s="20">
        <v>8.9108910891090005</v>
      </c>
      <c r="I1138" s="2">
        <v>61.386138613861</v>
      </c>
      <c r="J1138" s="2">
        <v>20.792079207920999</v>
      </c>
      <c r="K1138" s="2">
        <v>6.9306930693069999</v>
      </c>
      <c r="L1138" s="2">
        <v>1.9801980198019999</v>
      </c>
      <c r="M1138" s="15" t="s">
        <v>66</v>
      </c>
      <c r="N1138" s="2">
        <v>70.297029702969994</v>
      </c>
      <c r="O1138" s="17">
        <v>8.9108910891090005</v>
      </c>
    </row>
    <row r="1139" spans="3:15" x14ac:dyDescent="0.25">
      <c r="C1139" s="112"/>
      <c r="D1139" s="109"/>
      <c r="E1139" s="9" t="s">
        <v>30</v>
      </c>
      <c r="F1139" s="12"/>
      <c r="G1139" s="8">
        <v>63</v>
      </c>
      <c r="H1139" s="20">
        <v>3.1746031746029999</v>
      </c>
      <c r="I1139" s="2">
        <v>63.492063492062996</v>
      </c>
      <c r="J1139" s="2">
        <v>17.460317460317</v>
      </c>
      <c r="K1139" s="2">
        <v>14.285714285714</v>
      </c>
      <c r="L1139" s="15" t="s">
        <v>66</v>
      </c>
      <c r="M1139" s="2">
        <v>1.587301587302</v>
      </c>
      <c r="N1139" s="2">
        <v>66.666666666666998</v>
      </c>
      <c r="O1139" s="17">
        <v>14.285714285714</v>
      </c>
    </row>
    <row r="1140" spans="3:15" x14ac:dyDescent="0.25">
      <c r="C1140" s="112"/>
      <c r="D1140" s="109"/>
      <c r="E1140" s="9" t="s">
        <v>31</v>
      </c>
      <c r="F1140" s="12"/>
      <c r="G1140" s="8">
        <v>420</v>
      </c>
      <c r="H1140" s="20">
        <v>9.5238095238099998</v>
      </c>
      <c r="I1140" s="2">
        <v>57.857142857143003</v>
      </c>
      <c r="J1140" s="2">
        <v>23.095238095237999</v>
      </c>
      <c r="K1140" s="2">
        <v>8.5714285714289993</v>
      </c>
      <c r="L1140" s="2">
        <v>0.71428571428599996</v>
      </c>
      <c r="M1140" s="2">
        <v>0.23809523809499999</v>
      </c>
      <c r="N1140" s="2">
        <v>67.380952380951996</v>
      </c>
      <c r="O1140" s="17">
        <v>9.2857142857140005</v>
      </c>
    </row>
    <row r="1141" spans="3:15" x14ac:dyDescent="0.25">
      <c r="C1141" s="112"/>
      <c r="D1141" s="109"/>
      <c r="E1141" s="9" t="s">
        <v>32</v>
      </c>
      <c r="F1141" s="12"/>
      <c r="G1141" s="8">
        <v>164</v>
      </c>
      <c r="H1141" s="20">
        <v>6.7073170731709997</v>
      </c>
      <c r="I1141" s="2">
        <v>62.195121951220003</v>
      </c>
      <c r="J1141" s="2">
        <v>19.512195121950999</v>
      </c>
      <c r="K1141" s="2">
        <v>9.7560975609760003</v>
      </c>
      <c r="L1141" s="2">
        <v>1.219512195122</v>
      </c>
      <c r="M1141" s="2">
        <v>0.60975609756100002</v>
      </c>
      <c r="N1141" s="2">
        <v>68.902439024390006</v>
      </c>
      <c r="O1141" s="17">
        <v>10.975609756098001</v>
      </c>
    </row>
    <row r="1142" spans="3:15" ht="25.2" x14ac:dyDescent="0.25">
      <c r="C1142" s="108" t="s">
        <v>33</v>
      </c>
      <c r="D1142" s="108" t="s">
        <v>25</v>
      </c>
      <c r="E1142" s="10" t="s">
        <v>34</v>
      </c>
      <c r="F1142" s="11"/>
      <c r="G1142" s="14">
        <v>93</v>
      </c>
      <c r="H1142" s="28">
        <v>3.2258064516129998</v>
      </c>
      <c r="I1142" s="5">
        <v>51.612903225806001</v>
      </c>
      <c r="J1142" s="5">
        <v>29.032258064516</v>
      </c>
      <c r="K1142" s="5">
        <v>12.903225806451999</v>
      </c>
      <c r="L1142" s="5">
        <v>3.2258064516129998</v>
      </c>
      <c r="M1142" s="34" t="s">
        <v>66</v>
      </c>
      <c r="N1142" s="5">
        <v>54.838709677418997</v>
      </c>
      <c r="O1142" s="29">
        <v>16.129032258064999</v>
      </c>
    </row>
    <row r="1143" spans="3:15" ht="25.2" x14ac:dyDescent="0.25">
      <c r="C1143" s="112"/>
      <c r="D1143" s="109"/>
      <c r="E1143" s="9" t="s">
        <v>35</v>
      </c>
      <c r="F1143" s="12"/>
      <c r="G1143" s="8">
        <v>623</v>
      </c>
      <c r="H1143" s="20">
        <v>9.3097913322629999</v>
      </c>
      <c r="I1143" s="2">
        <v>62.439807383628001</v>
      </c>
      <c r="J1143" s="2">
        <v>19.101123595505999</v>
      </c>
      <c r="K1143" s="2">
        <v>7.2231139646870002</v>
      </c>
      <c r="L1143" s="2">
        <v>1.926163723917</v>
      </c>
      <c r="M1143" s="15" t="s">
        <v>66</v>
      </c>
      <c r="N1143" s="2">
        <v>71.749598715890997</v>
      </c>
      <c r="O1143" s="17">
        <v>9.1492776886040001</v>
      </c>
    </row>
    <row r="1144" spans="3:15" ht="25.2" x14ac:dyDescent="0.25">
      <c r="C1144" s="112"/>
      <c r="D1144" s="109"/>
      <c r="E1144" s="9" t="s">
        <v>36</v>
      </c>
      <c r="F1144" s="12"/>
      <c r="G1144" s="8">
        <v>207</v>
      </c>
      <c r="H1144" s="20">
        <v>9.1787439613529997</v>
      </c>
      <c r="I1144" s="2">
        <v>46.859903381643001</v>
      </c>
      <c r="J1144" s="2">
        <v>31.400966183575001</v>
      </c>
      <c r="K1144" s="2">
        <v>9.6618357487920008</v>
      </c>
      <c r="L1144" s="2">
        <v>2.4154589371980002</v>
      </c>
      <c r="M1144" s="2">
        <v>0.48309178743999998</v>
      </c>
      <c r="N1144" s="2">
        <v>56.038647342994999</v>
      </c>
      <c r="O1144" s="17">
        <v>12.077294685989999</v>
      </c>
    </row>
    <row r="1145" spans="3:15" ht="25.2" x14ac:dyDescent="0.25">
      <c r="C1145" s="112"/>
      <c r="D1145" s="109"/>
      <c r="E1145" s="9" t="s">
        <v>37</v>
      </c>
      <c r="F1145" s="12"/>
      <c r="G1145" s="8">
        <v>178</v>
      </c>
      <c r="H1145" s="20">
        <v>8.4269662921350008</v>
      </c>
      <c r="I1145" s="2">
        <v>57.303370786517</v>
      </c>
      <c r="J1145" s="2">
        <v>23.595505617977999</v>
      </c>
      <c r="K1145" s="2">
        <v>8.9887640449440003</v>
      </c>
      <c r="L1145" s="2">
        <v>1.6853932584269999</v>
      </c>
      <c r="M1145" s="15" t="s">
        <v>66</v>
      </c>
      <c r="N1145" s="2">
        <v>65.730337078651999</v>
      </c>
      <c r="O1145" s="17">
        <v>10.674157303371</v>
      </c>
    </row>
    <row r="1146" spans="3:15" x14ac:dyDescent="0.25">
      <c r="C1146" s="112"/>
      <c r="D1146" s="109"/>
      <c r="E1146" s="9" t="s">
        <v>38</v>
      </c>
      <c r="F1146" s="12"/>
      <c r="G1146" s="13">
        <v>3</v>
      </c>
      <c r="H1146" s="39" t="s">
        <v>66</v>
      </c>
      <c r="I1146" s="7" t="s">
        <v>66</v>
      </c>
      <c r="J1146" s="6">
        <v>33.333333333333002</v>
      </c>
      <c r="K1146" s="6">
        <v>66.666666666666998</v>
      </c>
      <c r="L1146" s="7" t="s">
        <v>66</v>
      </c>
      <c r="M1146" s="7" t="s">
        <v>66</v>
      </c>
      <c r="N1146" s="7" t="s">
        <v>66</v>
      </c>
      <c r="O1146" s="33">
        <v>66.666666666666998</v>
      </c>
    </row>
    <row r="1147" spans="3:15" ht="25.2" x14ac:dyDescent="0.25">
      <c r="C1147" s="112"/>
      <c r="D1147" s="108" t="s">
        <v>22</v>
      </c>
      <c r="E1147" s="10" t="s">
        <v>34</v>
      </c>
      <c r="F1147" s="11"/>
      <c r="G1147" s="40">
        <v>48</v>
      </c>
      <c r="H1147" s="58">
        <v>6.25</v>
      </c>
      <c r="I1147" s="23">
        <v>52.083333333333002</v>
      </c>
      <c r="J1147" s="23">
        <v>27.083333333333002</v>
      </c>
      <c r="K1147" s="23">
        <v>10.416666666667</v>
      </c>
      <c r="L1147" s="23">
        <v>4.166666666667</v>
      </c>
      <c r="M1147" s="41" t="s">
        <v>66</v>
      </c>
      <c r="N1147" s="23">
        <v>58.333333333333002</v>
      </c>
      <c r="O1147" s="63">
        <v>14.583333333333</v>
      </c>
    </row>
    <row r="1148" spans="3:15" ht="25.2" x14ac:dyDescent="0.25">
      <c r="C1148" s="112"/>
      <c r="D1148" s="109"/>
      <c r="E1148" s="9" t="s">
        <v>35</v>
      </c>
      <c r="F1148" s="12"/>
      <c r="G1148" s="8">
        <v>365</v>
      </c>
      <c r="H1148" s="20">
        <v>8.4931506849320009</v>
      </c>
      <c r="I1148" s="2">
        <v>62.739726027396998</v>
      </c>
      <c r="J1148" s="2">
        <v>18.356164383562</v>
      </c>
      <c r="K1148" s="2">
        <v>7.6712328767119997</v>
      </c>
      <c r="L1148" s="2">
        <v>2.7397260273969999</v>
      </c>
      <c r="M1148" s="15" t="s">
        <v>66</v>
      </c>
      <c r="N1148" s="2">
        <v>71.232876712329002</v>
      </c>
      <c r="O1148" s="17">
        <v>10.41095890411</v>
      </c>
    </row>
    <row r="1149" spans="3:15" ht="25.2" x14ac:dyDescent="0.25">
      <c r="C1149" s="112"/>
      <c r="D1149" s="109"/>
      <c r="E1149" s="9" t="s">
        <v>36</v>
      </c>
      <c r="F1149" s="12"/>
      <c r="G1149" s="8">
        <v>80</v>
      </c>
      <c r="H1149" s="20">
        <v>8.75</v>
      </c>
      <c r="I1149" s="2">
        <v>50</v>
      </c>
      <c r="J1149" s="2">
        <v>27.5</v>
      </c>
      <c r="K1149" s="2">
        <v>10</v>
      </c>
      <c r="L1149" s="2">
        <v>3.75</v>
      </c>
      <c r="M1149" s="15" t="s">
        <v>66</v>
      </c>
      <c r="N1149" s="2">
        <v>58.75</v>
      </c>
      <c r="O1149" s="17">
        <v>13.75</v>
      </c>
    </row>
    <row r="1150" spans="3:15" ht="25.2" x14ac:dyDescent="0.25">
      <c r="C1150" s="112"/>
      <c r="D1150" s="109"/>
      <c r="E1150" s="9" t="s">
        <v>37</v>
      </c>
      <c r="F1150" s="12"/>
      <c r="G1150" s="13">
        <v>49</v>
      </c>
      <c r="H1150" s="30">
        <v>8.1632653061219997</v>
      </c>
      <c r="I1150" s="6">
        <v>61.224489795917997</v>
      </c>
      <c r="J1150" s="6">
        <v>24.489795918367001</v>
      </c>
      <c r="K1150" s="6">
        <v>2.040816326531</v>
      </c>
      <c r="L1150" s="6">
        <v>4.0816326530609999</v>
      </c>
      <c r="M1150" s="7" t="s">
        <v>66</v>
      </c>
      <c r="N1150" s="6">
        <v>69.387755102040998</v>
      </c>
      <c r="O1150" s="33">
        <v>6.1224489795919999</v>
      </c>
    </row>
    <row r="1151" spans="3:15" x14ac:dyDescent="0.25">
      <c r="C1151" s="112"/>
      <c r="D1151" s="109"/>
      <c r="E1151" s="9" t="s">
        <v>38</v>
      </c>
      <c r="F1151" s="12"/>
      <c r="G1151" s="13">
        <v>1</v>
      </c>
      <c r="H1151" s="39" t="s">
        <v>66</v>
      </c>
      <c r="I1151" s="7" t="s">
        <v>66</v>
      </c>
      <c r="J1151" s="7" t="s">
        <v>66</v>
      </c>
      <c r="K1151" s="6">
        <v>100</v>
      </c>
      <c r="L1151" s="7" t="s">
        <v>66</v>
      </c>
      <c r="M1151" s="7" t="s">
        <v>66</v>
      </c>
      <c r="N1151" s="7" t="s">
        <v>66</v>
      </c>
      <c r="O1151" s="33">
        <v>100</v>
      </c>
    </row>
    <row r="1152" spans="3:15" ht="25.2" x14ac:dyDescent="0.25">
      <c r="C1152" s="112"/>
      <c r="D1152" s="108" t="s">
        <v>23</v>
      </c>
      <c r="E1152" s="10" t="s">
        <v>34</v>
      </c>
      <c r="F1152" s="11"/>
      <c r="G1152" s="40">
        <v>45</v>
      </c>
      <c r="H1152" s="74" t="s">
        <v>66</v>
      </c>
      <c r="I1152" s="23">
        <v>51.111111111111001</v>
      </c>
      <c r="J1152" s="23">
        <v>31.111111111111001</v>
      </c>
      <c r="K1152" s="23">
        <v>15.555555555555999</v>
      </c>
      <c r="L1152" s="23">
        <v>2.2222222222219998</v>
      </c>
      <c r="M1152" s="41" t="s">
        <v>66</v>
      </c>
      <c r="N1152" s="23">
        <v>51.111111111111001</v>
      </c>
      <c r="O1152" s="63">
        <v>17.777777777777999</v>
      </c>
    </row>
    <row r="1153" spans="3:15" ht="25.2" x14ac:dyDescent="0.25">
      <c r="C1153" s="112"/>
      <c r="D1153" s="109"/>
      <c r="E1153" s="9" t="s">
        <v>35</v>
      </c>
      <c r="F1153" s="12"/>
      <c r="G1153" s="8">
        <v>258</v>
      </c>
      <c r="H1153" s="20">
        <v>10.465116279069999</v>
      </c>
      <c r="I1153" s="2">
        <v>62.015503875969003</v>
      </c>
      <c r="J1153" s="2">
        <v>20.155038759690001</v>
      </c>
      <c r="K1153" s="2">
        <v>6.5891472868219996</v>
      </c>
      <c r="L1153" s="2">
        <v>0.77519379845000003</v>
      </c>
      <c r="M1153" s="15" t="s">
        <v>66</v>
      </c>
      <c r="N1153" s="2">
        <v>72.480620155039006</v>
      </c>
      <c r="O1153" s="17">
        <v>7.3643410852709996</v>
      </c>
    </row>
    <row r="1154" spans="3:15" ht="25.2" x14ac:dyDescent="0.25">
      <c r="C1154" s="112"/>
      <c r="D1154" s="109"/>
      <c r="E1154" s="9" t="s">
        <v>36</v>
      </c>
      <c r="F1154" s="12"/>
      <c r="G1154" s="8">
        <v>127</v>
      </c>
      <c r="H1154" s="20">
        <v>9.4488188976380005</v>
      </c>
      <c r="I1154" s="2">
        <v>44.881889763780002</v>
      </c>
      <c r="J1154" s="2">
        <v>33.858267716535003</v>
      </c>
      <c r="K1154" s="2">
        <v>9.4488188976380005</v>
      </c>
      <c r="L1154" s="2">
        <v>1.574803149606</v>
      </c>
      <c r="M1154" s="2">
        <v>0.78740157480299999</v>
      </c>
      <c r="N1154" s="2">
        <v>54.330708661416999</v>
      </c>
      <c r="O1154" s="17">
        <v>11.023622047244</v>
      </c>
    </row>
    <row r="1155" spans="3:15" ht="25.2" x14ac:dyDescent="0.25">
      <c r="C1155" s="112"/>
      <c r="D1155" s="109"/>
      <c r="E1155" s="9" t="s">
        <v>37</v>
      </c>
      <c r="F1155" s="12"/>
      <c r="G1155" s="8">
        <v>129</v>
      </c>
      <c r="H1155" s="20">
        <v>8.5271317829460003</v>
      </c>
      <c r="I1155" s="2">
        <v>55.813953488372</v>
      </c>
      <c r="J1155" s="2">
        <v>23.255813953488001</v>
      </c>
      <c r="K1155" s="2">
        <v>11.627906976744001</v>
      </c>
      <c r="L1155" s="2">
        <v>0.77519379845000003</v>
      </c>
      <c r="M1155" s="15" t="s">
        <v>66</v>
      </c>
      <c r="N1155" s="2">
        <v>64.341085271317993</v>
      </c>
      <c r="O1155" s="17">
        <v>12.403100775194</v>
      </c>
    </row>
    <row r="1156" spans="3:15" x14ac:dyDescent="0.25">
      <c r="C1156" s="112"/>
      <c r="D1156" s="109"/>
      <c r="E1156" s="9" t="s">
        <v>38</v>
      </c>
      <c r="F1156" s="12"/>
      <c r="G1156" s="13">
        <v>2</v>
      </c>
      <c r="H1156" s="39" t="s">
        <v>66</v>
      </c>
      <c r="I1156" s="7" t="s">
        <v>66</v>
      </c>
      <c r="J1156" s="6">
        <v>50</v>
      </c>
      <c r="K1156" s="6">
        <v>50</v>
      </c>
      <c r="L1156" s="7" t="s">
        <v>66</v>
      </c>
      <c r="M1156" s="7" t="s">
        <v>66</v>
      </c>
      <c r="N1156" s="7" t="s">
        <v>66</v>
      </c>
      <c r="O1156" s="33">
        <v>50</v>
      </c>
    </row>
    <row r="1157" spans="3:15" ht="25.2" x14ac:dyDescent="0.25">
      <c r="C1157" s="108" t="s">
        <v>39</v>
      </c>
      <c r="D1157" s="108" t="s">
        <v>25</v>
      </c>
      <c r="E1157" s="10" t="s">
        <v>40</v>
      </c>
      <c r="F1157" s="11"/>
      <c r="G1157" s="14">
        <v>320</v>
      </c>
      <c r="H1157" s="28">
        <v>8.4375</v>
      </c>
      <c r="I1157" s="5">
        <v>52.5</v>
      </c>
      <c r="J1157" s="5">
        <v>26.875</v>
      </c>
      <c r="K1157" s="5">
        <v>9.0625</v>
      </c>
      <c r="L1157" s="5">
        <v>2.8125</v>
      </c>
      <c r="M1157" s="5">
        <v>0.3125</v>
      </c>
      <c r="N1157" s="5">
        <v>60.9375</v>
      </c>
      <c r="O1157" s="29">
        <v>11.875</v>
      </c>
    </row>
    <row r="1158" spans="3:15" ht="25.2" x14ac:dyDescent="0.25">
      <c r="C1158" s="112"/>
      <c r="D1158" s="109"/>
      <c r="E1158" s="9" t="s">
        <v>41</v>
      </c>
      <c r="F1158" s="12"/>
      <c r="G1158" s="8">
        <v>604</v>
      </c>
      <c r="H1158" s="20">
        <v>9.2715231788079997</v>
      </c>
      <c r="I1158" s="2">
        <v>62.251655629139002</v>
      </c>
      <c r="J1158" s="2">
        <v>19.039735099337999</v>
      </c>
      <c r="K1158" s="2">
        <v>7.6158940397350001</v>
      </c>
      <c r="L1158" s="2">
        <v>1.8211920529800001</v>
      </c>
      <c r="M1158" s="15" t="s">
        <v>66</v>
      </c>
      <c r="N1158" s="2">
        <v>71.523178807947005</v>
      </c>
      <c r="O1158" s="17">
        <v>9.4370860927150009</v>
      </c>
    </row>
    <row r="1159" spans="3:15" x14ac:dyDescent="0.25">
      <c r="C1159" s="112"/>
      <c r="D1159" s="109"/>
      <c r="E1159" s="9" t="s">
        <v>42</v>
      </c>
      <c r="F1159" s="12"/>
      <c r="G1159" s="13">
        <v>20</v>
      </c>
      <c r="H1159" s="30">
        <v>10</v>
      </c>
      <c r="I1159" s="6">
        <v>45</v>
      </c>
      <c r="J1159" s="6">
        <v>35</v>
      </c>
      <c r="K1159" s="6">
        <v>5</v>
      </c>
      <c r="L1159" s="6">
        <v>5</v>
      </c>
      <c r="M1159" s="7" t="s">
        <v>66</v>
      </c>
      <c r="N1159" s="6">
        <v>55</v>
      </c>
      <c r="O1159" s="33">
        <v>10</v>
      </c>
    </row>
    <row r="1160" spans="3:15" x14ac:dyDescent="0.25">
      <c r="C1160" s="112"/>
      <c r="D1160" s="109"/>
      <c r="E1160" s="9" t="s">
        <v>43</v>
      </c>
      <c r="F1160" s="12"/>
      <c r="G1160" s="8">
        <v>162</v>
      </c>
      <c r="H1160" s="20">
        <v>7.4074074074069998</v>
      </c>
      <c r="I1160" s="2">
        <v>51.851851851851997</v>
      </c>
      <c r="J1160" s="2">
        <v>30.864197530864001</v>
      </c>
      <c r="K1160" s="2">
        <v>8.6419753086419995</v>
      </c>
      <c r="L1160" s="2">
        <v>1.2345679012349999</v>
      </c>
      <c r="M1160" s="15" t="s">
        <v>66</v>
      </c>
      <c r="N1160" s="2">
        <v>59.259259259258997</v>
      </c>
      <c r="O1160" s="17">
        <v>9.8765432098769992</v>
      </c>
    </row>
    <row r="1161" spans="3:15" x14ac:dyDescent="0.25">
      <c r="C1161" s="112"/>
      <c r="D1161" s="109"/>
      <c r="E1161" s="9" t="s">
        <v>44</v>
      </c>
      <c r="F1161" s="12"/>
      <c r="G1161" s="8">
        <v>50</v>
      </c>
      <c r="H1161" s="20">
        <v>4</v>
      </c>
      <c r="I1161" s="2">
        <v>48</v>
      </c>
      <c r="J1161" s="2">
        <v>34</v>
      </c>
      <c r="K1161" s="2">
        <v>14</v>
      </c>
      <c r="L1161" s="15" t="s">
        <v>66</v>
      </c>
      <c r="M1161" s="15" t="s">
        <v>66</v>
      </c>
      <c r="N1161" s="2">
        <v>52</v>
      </c>
      <c r="O1161" s="17">
        <v>14</v>
      </c>
    </row>
    <row r="1162" spans="3:15" ht="25.2" x14ac:dyDescent="0.25">
      <c r="C1162" s="112"/>
      <c r="D1162" s="109"/>
      <c r="E1162" s="9" t="s">
        <v>45</v>
      </c>
      <c r="F1162" s="12"/>
      <c r="G1162" s="8">
        <v>53</v>
      </c>
      <c r="H1162" s="20">
        <v>3.7735849056599999</v>
      </c>
      <c r="I1162" s="2">
        <v>54.716981132074999</v>
      </c>
      <c r="J1162" s="2">
        <v>26.415094339623</v>
      </c>
      <c r="K1162" s="2">
        <v>15.094339622642</v>
      </c>
      <c r="L1162" s="15" t="s">
        <v>66</v>
      </c>
      <c r="M1162" s="15" t="s">
        <v>66</v>
      </c>
      <c r="N1162" s="2">
        <v>58.490566037736002</v>
      </c>
      <c r="O1162" s="17">
        <v>15.094339622642</v>
      </c>
    </row>
    <row r="1163" spans="3:15" x14ac:dyDescent="0.25">
      <c r="C1163" s="112"/>
      <c r="D1163" s="109"/>
      <c r="E1163" s="9" t="s">
        <v>38</v>
      </c>
      <c r="F1163" s="12"/>
      <c r="G1163" s="13">
        <v>37</v>
      </c>
      <c r="H1163" s="30">
        <v>8.1081081081080004</v>
      </c>
      <c r="I1163" s="6">
        <v>51.351351351350999</v>
      </c>
      <c r="J1163" s="6">
        <v>27.027027027027</v>
      </c>
      <c r="K1163" s="6">
        <v>10.810810810811001</v>
      </c>
      <c r="L1163" s="6">
        <v>2.7027027027030002</v>
      </c>
      <c r="M1163" s="7" t="s">
        <v>66</v>
      </c>
      <c r="N1163" s="6">
        <v>59.459459459458998</v>
      </c>
      <c r="O1163" s="33">
        <v>13.513513513514001</v>
      </c>
    </row>
    <row r="1164" spans="3:15" ht="25.2" x14ac:dyDescent="0.25">
      <c r="C1164" s="112"/>
      <c r="D1164" s="108" t="s">
        <v>22</v>
      </c>
      <c r="E1164" s="10" t="s">
        <v>40</v>
      </c>
      <c r="F1164" s="11"/>
      <c r="G1164" s="14">
        <v>118</v>
      </c>
      <c r="H1164" s="28">
        <v>9.3220338983049995</v>
      </c>
      <c r="I1164" s="5">
        <v>50</v>
      </c>
      <c r="J1164" s="5">
        <v>28.813559322033999</v>
      </c>
      <c r="K1164" s="5">
        <v>7.6271186440680001</v>
      </c>
      <c r="L1164" s="5">
        <v>4.2372881355930003</v>
      </c>
      <c r="M1164" s="34" t="s">
        <v>66</v>
      </c>
      <c r="N1164" s="5">
        <v>59.322033898305001</v>
      </c>
      <c r="O1164" s="29">
        <v>11.864406779661</v>
      </c>
    </row>
    <row r="1165" spans="3:15" ht="25.2" x14ac:dyDescent="0.25">
      <c r="C1165" s="112"/>
      <c r="D1165" s="109"/>
      <c r="E1165" s="9" t="s">
        <v>41</v>
      </c>
      <c r="F1165" s="12"/>
      <c r="G1165" s="8">
        <v>351</v>
      </c>
      <c r="H1165" s="20">
        <v>8.5470085470089998</v>
      </c>
      <c r="I1165" s="2">
        <v>63.247863247863002</v>
      </c>
      <c r="J1165" s="2">
        <v>17.663817663818001</v>
      </c>
      <c r="K1165" s="2">
        <v>7.9772079772079998</v>
      </c>
      <c r="L1165" s="2">
        <v>2.564102564103</v>
      </c>
      <c r="M1165" s="15" t="s">
        <v>66</v>
      </c>
      <c r="N1165" s="2">
        <v>71.794871794871995</v>
      </c>
      <c r="O1165" s="17">
        <v>10.541310541311001</v>
      </c>
    </row>
    <row r="1166" spans="3:15" x14ac:dyDescent="0.25">
      <c r="C1166" s="112"/>
      <c r="D1166" s="109"/>
      <c r="E1166" s="9" t="s">
        <v>42</v>
      </c>
      <c r="F1166" s="12"/>
      <c r="G1166" s="13">
        <v>9</v>
      </c>
      <c r="H1166" s="30">
        <v>11.111111111111001</v>
      </c>
      <c r="I1166" s="6">
        <v>77.777777777777999</v>
      </c>
      <c r="J1166" s="7" t="s">
        <v>66</v>
      </c>
      <c r="K1166" s="7" t="s">
        <v>66</v>
      </c>
      <c r="L1166" s="6">
        <v>11.111111111111001</v>
      </c>
      <c r="M1166" s="7" t="s">
        <v>66</v>
      </c>
      <c r="N1166" s="6">
        <v>88.888888888888999</v>
      </c>
      <c r="O1166" s="33">
        <v>11.111111111111001</v>
      </c>
    </row>
    <row r="1167" spans="3:15" x14ac:dyDescent="0.25">
      <c r="C1167" s="112"/>
      <c r="D1167" s="109"/>
      <c r="E1167" s="9" t="s">
        <v>43</v>
      </c>
      <c r="F1167" s="12"/>
      <c r="G1167" s="8">
        <v>64</v>
      </c>
      <c r="H1167" s="20">
        <v>9.375</v>
      </c>
      <c r="I1167" s="2">
        <v>54.6875</v>
      </c>
      <c r="J1167" s="2">
        <v>23.4375</v>
      </c>
      <c r="K1167" s="2">
        <v>9.375</v>
      </c>
      <c r="L1167" s="2">
        <v>3.125</v>
      </c>
      <c r="M1167" s="15" t="s">
        <v>66</v>
      </c>
      <c r="N1167" s="2">
        <v>64.0625</v>
      </c>
      <c r="O1167" s="17">
        <v>12.5</v>
      </c>
    </row>
    <row r="1168" spans="3:15" x14ac:dyDescent="0.25">
      <c r="C1168" s="112"/>
      <c r="D1168" s="109"/>
      <c r="E1168" s="9" t="s">
        <v>44</v>
      </c>
      <c r="F1168" s="12"/>
      <c r="G1168" s="13">
        <v>19</v>
      </c>
      <c r="H1168" s="30">
        <v>5.2631578947369997</v>
      </c>
      <c r="I1168" s="6">
        <v>57.894736842104997</v>
      </c>
      <c r="J1168" s="6">
        <v>26.315789473683999</v>
      </c>
      <c r="K1168" s="6">
        <v>10.526315789473999</v>
      </c>
      <c r="L1168" s="7" t="s">
        <v>66</v>
      </c>
      <c r="M1168" s="7" t="s">
        <v>66</v>
      </c>
      <c r="N1168" s="6">
        <v>63.157894736842003</v>
      </c>
      <c r="O1168" s="33">
        <v>10.526315789473999</v>
      </c>
    </row>
    <row r="1169" spans="3:15" ht="25.2" x14ac:dyDescent="0.25">
      <c r="C1169" s="112"/>
      <c r="D1169" s="109"/>
      <c r="E1169" s="9" t="s">
        <v>45</v>
      </c>
      <c r="F1169" s="12"/>
      <c r="G1169" s="13">
        <v>30</v>
      </c>
      <c r="H1169" s="30">
        <v>3.333333333333</v>
      </c>
      <c r="I1169" s="6">
        <v>56.666666666666998</v>
      </c>
      <c r="J1169" s="6">
        <v>26.666666666666998</v>
      </c>
      <c r="K1169" s="6">
        <v>13.333333333333</v>
      </c>
      <c r="L1169" s="7" t="s">
        <v>66</v>
      </c>
      <c r="M1169" s="7" t="s">
        <v>66</v>
      </c>
      <c r="N1169" s="6">
        <v>60</v>
      </c>
      <c r="O1169" s="33">
        <v>13.333333333333</v>
      </c>
    </row>
    <row r="1170" spans="3:15" x14ac:dyDescent="0.25">
      <c r="C1170" s="112"/>
      <c r="D1170" s="109"/>
      <c r="E1170" s="9" t="s">
        <v>38</v>
      </c>
      <c r="F1170" s="12"/>
      <c r="G1170" s="13">
        <v>23</v>
      </c>
      <c r="H1170" s="30">
        <v>4.3478260869570002</v>
      </c>
      <c r="I1170" s="6">
        <v>52.173913043478002</v>
      </c>
      <c r="J1170" s="6">
        <v>30.434782608696</v>
      </c>
      <c r="K1170" s="6">
        <v>8.6956521739130004</v>
      </c>
      <c r="L1170" s="6">
        <v>4.3478260869570002</v>
      </c>
      <c r="M1170" s="7" t="s">
        <v>66</v>
      </c>
      <c r="N1170" s="6">
        <v>56.521739130435002</v>
      </c>
      <c r="O1170" s="33">
        <v>13.04347826087</v>
      </c>
    </row>
    <row r="1171" spans="3:15" ht="25.2" x14ac:dyDescent="0.25">
      <c r="C1171" s="112"/>
      <c r="D1171" s="108" t="s">
        <v>23</v>
      </c>
      <c r="E1171" s="10" t="s">
        <v>40</v>
      </c>
      <c r="F1171" s="11"/>
      <c r="G1171" s="14">
        <v>202</v>
      </c>
      <c r="H1171" s="28">
        <v>7.9207920792079998</v>
      </c>
      <c r="I1171" s="5">
        <v>53.960396039603999</v>
      </c>
      <c r="J1171" s="5">
        <v>25.742574257426</v>
      </c>
      <c r="K1171" s="5">
        <v>9.9009900990100004</v>
      </c>
      <c r="L1171" s="5">
        <v>1.9801980198019999</v>
      </c>
      <c r="M1171" s="5">
        <v>0.49504950495</v>
      </c>
      <c r="N1171" s="5">
        <v>61.881188118811998</v>
      </c>
      <c r="O1171" s="29">
        <v>11.881188118812</v>
      </c>
    </row>
    <row r="1172" spans="3:15" ht="25.2" x14ac:dyDescent="0.25">
      <c r="C1172" s="112"/>
      <c r="D1172" s="109"/>
      <c r="E1172" s="9" t="s">
        <v>41</v>
      </c>
      <c r="F1172" s="12"/>
      <c r="G1172" s="8">
        <v>253</v>
      </c>
      <c r="H1172" s="20">
        <v>10.276679841897</v>
      </c>
      <c r="I1172" s="2">
        <v>60.869565217390999</v>
      </c>
      <c r="J1172" s="2">
        <v>20.948616600790999</v>
      </c>
      <c r="K1172" s="2">
        <v>7.1146245059290001</v>
      </c>
      <c r="L1172" s="2">
        <v>0.79051383399200004</v>
      </c>
      <c r="M1172" s="15" t="s">
        <v>66</v>
      </c>
      <c r="N1172" s="2">
        <v>71.146245059289001</v>
      </c>
      <c r="O1172" s="17">
        <v>7.9051383399209998</v>
      </c>
    </row>
    <row r="1173" spans="3:15" x14ac:dyDescent="0.25">
      <c r="C1173" s="112"/>
      <c r="D1173" s="109"/>
      <c r="E1173" s="9" t="s">
        <v>42</v>
      </c>
      <c r="F1173" s="12"/>
      <c r="G1173" s="13">
        <v>11</v>
      </c>
      <c r="H1173" s="30">
        <v>9.0909090909089993</v>
      </c>
      <c r="I1173" s="6">
        <v>18.181818181817999</v>
      </c>
      <c r="J1173" s="6">
        <v>63.636363636364003</v>
      </c>
      <c r="K1173" s="6">
        <v>9.0909090909089993</v>
      </c>
      <c r="L1173" s="7" t="s">
        <v>66</v>
      </c>
      <c r="M1173" s="7" t="s">
        <v>66</v>
      </c>
      <c r="N1173" s="6">
        <v>27.272727272727</v>
      </c>
      <c r="O1173" s="33">
        <v>9.0909090909089993</v>
      </c>
    </row>
    <row r="1174" spans="3:15" x14ac:dyDescent="0.25">
      <c r="C1174" s="112"/>
      <c r="D1174" s="109"/>
      <c r="E1174" s="9" t="s">
        <v>43</v>
      </c>
      <c r="F1174" s="12"/>
      <c r="G1174" s="8">
        <v>98</v>
      </c>
      <c r="H1174" s="20">
        <v>6.1224489795919999</v>
      </c>
      <c r="I1174" s="2">
        <v>50</v>
      </c>
      <c r="J1174" s="2">
        <v>35.714285714286</v>
      </c>
      <c r="K1174" s="2">
        <v>8.1632653061219997</v>
      </c>
      <c r="L1174" s="15" t="s">
        <v>66</v>
      </c>
      <c r="M1174" s="15" t="s">
        <v>66</v>
      </c>
      <c r="N1174" s="2">
        <v>56.122448979592001</v>
      </c>
      <c r="O1174" s="17">
        <v>8.1632653061219997</v>
      </c>
    </row>
    <row r="1175" spans="3:15" x14ac:dyDescent="0.25">
      <c r="C1175" s="112"/>
      <c r="D1175" s="109"/>
      <c r="E1175" s="9" t="s">
        <v>44</v>
      </c>
      <c r="F1175" s="12"/>
      <c r="G1175" s="13">
        <v>31</v>
      </c>
      <c r="H1175" s="30">
        <v>3.2258064516129998</v>
      </c>
      <c r="I1175" s="6">
        <v>41.935483870968</v>
      </c>
      <c r="J1175" s="6">
        <v>38.709677419355003</v>
      </c>
      <c r="K1175" s="6">
        <v>16.129032258064999</v>
      </c>
      <c r="L1175" s="7" t="s">
        <v>66</v>
      </c>
      <c r="M1175" s="7" t="s">
        <v>66</v>
      </c>
      <c r="N1175" s="6">
        <v>45.161290322581003</v>
      </c>
      <c r="O1175" s="33">
        <v>16.129032258064999</v>
      </c>
    </row>
    <row r="1176" spans="3:15" ht="25.2" x14ac:dyDescent="0.25">
      <c r="C1176" s="112"/>
      <c r="D1176" s="109"/>
      <c r="E1176" s="9" t="s">
        <v>45</v>
      </c>
      <c r="F1176" s="12"/>
      <c r="G1176" s="13">
        <v>23</v>
      </c>
      <c r="H1176" s="30">
        <v>4.3478260869570002</v>
      </c>
      <c r="I1176" s="6">
        <v>52.173913043478002</v>
      </c>
      <c r="J1176" s="6">
        <v>26.086956521739001</v>
      </c>
      <c r="K1176" s="6">
        <v>17.391304347826001</v>
      </c>
      <c r="L1176" s="7" t="s">
        <v>66</v>
      </c>
      <c r="M1176" s="7" t="s">
        <v>66</v>
      </c>
      <c r="N1176" s="6">
        <v>56.521739130435002</v>
      </c>
      <c r="O1176" s="33">
        <v>17.391304347826001</v>
      </c>
    </row>
    <row r="1177" spans="3:15" x14ac:dyDescent="0.25">
      <c r="C1177" s="112"/>
      <c r="D1177" s="109"/>
      <c r="E1177" s="9" t="s">
        <v>38</v>
      </c>
      <c r="F1177" s="12"/>
      <c r="G1177" s="13">
        <v>14</v>
      </c>
      <c r="H1177" s="30">
        <v>14.285714285714</v>
      </c>
      <c r="I1177" s="6">
        <v>50</v>
      </c>
      <c r="J1177" s="6">
        <v>21.428571428571001</v>
      </c>
      <c r="K1177" s="6">
        <v>14.285714285714</v>
      </c>
      <c r="L1177" s="7" t="s">
        <v>66</v>
      </c>
      <c r="M1177" s="7" t="s">
        <v>66</v>
      </c>
      <c r="N1177" s="6">
        <v>64.285714285713993</v>
      </c>
      <c r="O1177" s="33">
        <v>14.285714285714</v>
      </c>
    </row>
    <row r="1178" spans="3:15" x14ac:dyDescent="0.25">
      <c r="C1178" s="108" t="s">
        <v>46</v>
      </c>
      <c r="D1178" s="106" t="s">
        <v>21</v>
      </c>
      <c r="E1178" s="10" t="s">
        <v>47</v>
      </c>
      <c r="F1178" s="11"/>
      <c r="G1178" s="14">
        <v>815</v>
      </c>
      <c r="H1178" s="28">
        <v>9.0797546012270001</v>
      </c>
      <c r="I1178" s="5">
        <v>60.368098159509003</v>
      </c>
      <c r="J1178" s="5">
        <v>21.226993865031002</v>
      </c>
      <c r="K1178" s="5">
        <v>7.3619631901840004</v>
      </c>
      <c r="L1178" s="5">
        <v>1.963190184049</v>
      </c>
      <c r="M1178" s="34" t="s">
        <v>66</v>
      </c>
      <c r="N1178" s="5">
        <v>69.447852760735998</v>
      </c>
      <c r="O1178" s="29">
        <v>9.3251533742330004</v>
      </c>
    </row>
    <row r="1179" spans="3:15" ht="25.2" x14ac:dyDescent="0.25">
      <c r="C1179" s="112"/>
      <c r="D1179" s="107"/>
      <c r="E1179" s="9" t="s">
        <v>48</v>
      </c>
      <c r="F1179" s="12"/>
      <c r="G1179" s="8">
        <v>86</v>
      </c>
      <c r="H1179" s="20">
        <v>5.8139534883720003</v>
      </c>
      <c r="I1179" s="2">
        <v>58.139534883720998</v>
      </c>
      <c r="J1179" s="2">
        <v>25.581395348836999</v>
      </c>
      <c r="K1179" s="2">
        <v>8.1395348837209998</v>
      </c>
      <c r="L1179" s="2">
        <v>1.1627906976739999</v>
      </c>
      <c r="M1179" s="2">
        <v>1.1627906976739999</v>
      </c>
      <c r="N1179" s="2">
        <v>63.953488372092998</v>
      </c>
      <c r="O1179" s="17">
        <v>9.3023255813949994</v>
      </c>
    </row>
    <row r="1180" spans="3:15" x14ac:dyDescent="0.25">
      <c r="C1180" s="112"/>
      <c r="D1180" s="107"/>
      <c r="E1180" s="9" t="s">
        <v>49</v>
      </c>
      <c r="F1180" s="12"/>
      <c r="G1180" s="13">
        <v>46</v>
      </c>
      <c r="H1180" s="30">
        <v>8.6956521739130004</v>
      </c>
      <c r="I1180" s="6">
        <v>47.826086956521998</v>
      </c>
      <c r="J1180" s="6">
        <v>32.608695652173999</v>
      </c>
      <c r="K1180" s="6">
        <v>8.6956521739130004</v>
      </c>
      <c r="L1180" s="6">
        <v>2.1739130434780001</v>
      </c>
      <c r="M1180" s="7" t="s">
        <v>66</v>
      </c>
      <c r="N1180" s="6">
        <v>56.521739130435002</v>
      </c>
      <c r="O1180" s="33">
        <v>10.869565217390999</v>
      </c>
    </row>
    <row r="1181" spans="3:15" ht="25.2" x14ac:dyDescent="0.25">
      <c r="C1181" s="112"/>
      <c r="D1181" s="107"/>
      <c r="E1181" s="9" t="s">
        <v>50</v>
      </c>
      <c r="F1181" s="12"/>
      <c r="G1181" s="8">
        <v>95</v>
      </c>
      <c r="H1181" s="20">
        <v>9.4736842105260006</v>
      </c>
      <c r="I1181" s="2">
        <v>46.315789473683999</v>
      </c>
      <c r="J1181" s="2">
        <v>25.263157894736999</v>
      </c>
      <c r="K1181" s="2">
        <v>17.894736842105001</v>
      </c>
      <c r="L1181" s="2">
        <v>1.052631578947</v>
      </c>
      <c r="M1181" s="15" t="s">
        <v>66</v>
      </c>
      <c r="N1181" s="2">
        <v>55.789473684211004</v>
      </c>
      <c r="O1181" s="17">
        <v>18.947368421053</v>
      </c>
    </row>
    <row r="1182" spans="3:15" ht="25.2" x14ac:dyDescent="0.25">
      <c r="C1182" s="112"/>
      <c r="D1182" s="107"/>
      <c r="E1182" s="9" t="s">
        <v>51</v>
      </c>
      <c r="F1182" s="12"/>
      <c r="G1182" s="13">
        <v>30</v>
      </c>
      <c r="H1182" s="30">
        <v>3.333333333333</v>
      </c>
      <c r="I1182" s="6">
        <v>40</v>
      </c>
      <c r="J1182" s="6">
        <v>33.333333333333002</v>
      </c>
      <c r="K1182" s="6">
        <v>13.333333333333</v>
      </c>
      <c r="L1182" s="6">
        <v>10</v>
      </c>
      <c r="M1182" s="7" t="s">
        <v>66</v>
      </c>
      <c r="N1182" s="6">
        <v>43.333333333333002</v>
      </c>
      <c r="O1182" s="33">
        <v>23.333333333333002</v>
      </c>
    </row>
    <row r="1183" spans="3:15" x14ac:dyDescent="0.25">
      <c r="C1183" s="112"/>
      <c r="D1183" s="107"/>
      <c r="E1183" s="9" t="s">
        <v>52</v>
      </c>
      <c r="F1183" s="12"/>
      <c r="G1183" s="13">
        <v>8</v>
      </c>
      <c r="H1183" s="39" t="s">
        <v>66</v>
      </c>
      <c r="I1183" s="6">
        <v>50</v>
      </c>
      <c r="J1183" s="6">
        <v>50</v>
      </c>
      <c r="K1183" s="7" t="s">
        <v>66</v>
      </c>
      <c r="L1183" s="7" t="s">
        <v>66</v>
      </c>
      <c r="M1183" s="7" t="s">
        <v>66</v>
      </c>
      <c r="N1183" s="6">
        <v>50</v>
      </c>
      <c r="O1183" s="37" t="s">
        <v>66</v>
      </c>
    </row>
    <row r="1184" spans="3:15" x14ac:dyDescent="0.25">
      <c r="C1184" s="112"/>
      <c r="D1184" s="107"/>
      <c r="E1184" s="9" t="s">
        <v>53</v>
      </c>
      <c r="F1184" s="12"/>
      <c r="G1184" s="13">
        <v>23</v>
      </c>
      <c r="H1184" s="30">
        <v>8.6956521739130004</v>
      </c>
      <c r="I1184" s="6">
        <v>47.826086956521998</v>
      </c>
      <c r="J1184" s="6">
        <v>26.086956521739001</v>
      </c>
      <c r="K1184" s="6">
        <v>13.04347826087</v>
      </c>
      <c r="L1184" s="6">
        <v>4.3478260869570002</v>
      </c>
      <c r="M1184" s="7" t="s">
        <v>66</v>
      </c>
      <c r="N1184" s="6">
        <v>56.521739130435002</v>
      </c>
      <c r="O1184" s="33">
        <v>17.391304347826001</v>
      </c>
    </row>
    <row r="1185" spans="2:15" x14ac:dyDescent="0.25">
      <c r="C1185" s="112"/>
      <c r="D1185" s="107"/>
      <c r="E1185" s="9" t="s">
        <v>38</v>
      </c>
      <c r="F1185" s="12"/>
      <c r="G1185" s="13">
        <v>1</v>
      </c>
      <c r="H1185" s="39" t="s">
        <v>66</v>
      </c>
      <c r="I1185" s="6">
        <v>100</v>
      </c>
      <c r="J1185" s="7" t="s">
        <v>66</v>
      </c>
      <c r="K1185" s="7" t="s">
        <v>66</v>
      </c>
      <c r="L1185" s="7" t="s">
        <v>66</v>
      </c>
      <c r="M1185" s="7" t="s">
        <v>66</v>
      </c>
      <c r="N1185" s="6">
        <v>100</v>
      </c>
      <c r="O1185" s="37" t="s">
        <v>66</v>
      </c>
    </row>
    <row r="1186" spans="2:15" x14ac:dyDescent="0.25">
      <c r="C1186" s="112"/>
      <c r="D1186" s="107"/>
      <c r="E1186" s="9" t="s">
        <v>54</v>
      </c>
      <c r="F1186" s="12"/>
      <c r="G1186" s="8">
        <v>901</v>
      </c>
      <c r="H1186" s="20">
        <v>8.7680355160930006</v>
      </c>
      <c r="I1186" s="2">
        <v>60.155382907880004</v>
      </c>
      <c r="J1186" s="2">
        <v>21.642619311876</v>
      </c>
      <c r="K1186" s="2">
        <v>7.4361820199780002</v>
      </c>
      <c r="L1186" s="2">
        <v>1.88679245283</v>
      </c>
      <c r="M1186" s="2">
        <v>0.11098779134300001</v>
      </c>
      <c r="N1186" s="2">
        <v>68.923418423973004</v>
      </c>
      <c r="O1186" s="17">
        <v>9.3229744728079993</v>
      </c>
    </row>
    <row r="1187" spans="2:15" x14ac:dyDescent="0.25">
      <c r="C1187" s="112"/>
      <c r="D1187" s="107"/>
      <c r="E1187" s="9" t="s">
        <v>55</v>
      </c>
      <c r="F1187" s="12"/>
      <c r="G1187" s="8">
        <v>171</v>
      </c>
      <c r="H1187" s="20">
        <v>8.1871345029239997</v>
      </c>
      <c r="I1187" s="2">
        <v>45.614035087719003</v>
      </c>
      <c r="J1187" s="2">
        <v>28.654970760234001</v>
      </c>
      <c r="K1187" s="2">
        <v>14.619883040935999</v>
      </c>
      <c r="L1187" s="2">
        <v>2.923976608187</v>
      </c>
      <c r="M1187" s="15" t="s">
        <v>66</v>
      </c>
      <c r="N1187" s="2">
        <v>53.801169590642999</v>
      </c>
      <c r="O1187" s="17">
        <v>17.543859649123</v>
      </c>
    </row>
    <row r="1188" spans="2:15" x14ac:dyDescent="0.25">
      <c r="C1188" s="108" t="s">
        <v>56</v>
      </c>
      <c r="D1188" s="106" t="s">
        <v>21</v>
      </c>
      <c r="E1188" s="10" t="s">
        <v>57</v>
      </c>
      <c r="F1188" s="11"/>
      <c r="G1188" s="14">
        <v>465</v>
      </c>
      <c r="H1188" s="28">
        <v>10.967741935484</v>
      </c>
      <c r="I1188" s="5">
        <v>53.763440860214999</v>
      </c>
      <c r="J1188" s="5">
        <v>24.301075268817002</v>
      </c>
      <c r="K1188" s="5">
        <v>8.6021505376339995</v>
      </c>
      <c r="L1188" s="5">
        <v>2.3655913978490002</v>
      </c>
      <c r="M1188" s="34" t="s">
        <v>66</v>
      </c>
      <c r="N1188" s="5">
        <v>64.731182795698999</v>
      </c>
      <c r="O1188" s="29">
        <v>10.967741935484</v>
      </c>
    </row>
    <row r="1189" spans="2:15" x14ac:dyDescent="0.25">
      <c r="C1189" s="112"/>
      <c r="D1189" s="107"/>
      <c r="E1189" s="9" t="s">
        <v>58</v>
      </c>
      <c r="F1189" s="12"/>
      <c r="G1189" s="8">
        <v>396</v>
      </c>
      <c r="H1189" s="20">
        <v>7.3232323232320002</v>
      </c>
      <c r="I1189" s="2">
        <v>59.595959595959997</v>
      </c>
      <c r="J1189" s="2">
        <v>22.979797979798001</v>
      </c>
      <c r="K1189" s="2">
        <v>8.0808080808079996</v>
      </c>
      <c r="L1189" s="2">
        <v>1.767676767677</v>
      </c>
      <c r="M1189" s="2">
        <v>0.25252525252500002</v>
      </c>
      <c r="N1189" s="2">
        <v>66.919191919192002</v>
      </c>
      <c r="O1189" s="17">
        <v>9.8484848484850005</v>
      </c>
    </row>
    <row r="1190" spans="2:15" x14ac:dyDescent="0.25">
      <c r="C1190" s="112"/>
      <c r="D1190" s="107"/>
      <c r="E1190" s="9" t="s">
        <v>59</v>
      </c>
      <c r="F1190" s="12"/>
      <c r="G1190" s="8">
        <v>90</v>
      </c>
      <c r="H1190" s="20">
        <v>8.8888888888889994</v>
      </c>
      <c r="I1190" s="2">
        <v>57.777777777777999</v>
      </c>
      <c r="J1190" s="2">
        <v>25.555555555556001</v>
      </c>
      <c r="K1190" s="2">
        <v>6.666666666667</v>
      </c>
      <c r="L1190" s="2">
        <v>1.1111111111109999</v>
      </c>
      <c r="M1190" s="15" t="s">
        <v>66</v>
      </c>
      <c r="N1190" s="2">
        <v>66.666666666666998</v>
      </c>
      <c r="O1190" s="17">
        <v>7.7777777777779997</v>
      </c>
    </row>
    <row r="1191" spans="2:15" x14ac:dyDescent="0.25">
      <c r="C1191" s="112"/>
      <c r="D1191" s="107"/>
      <c r="E1191" s="9" t="s">
        <v>60</v>
      </c>
      <c r="F1191" s="12"/>
      <c r="G1191" s="8">
        <v>153</v>
      </c>
      <c r="H1191" s="20">
        <v>4.5751633986930003</v>
      </c>
      <c r="I1191" s="2">
        <v>64.052287581699005</v>
      </c>
      <c r="J1191" s="2">
        <v>17.647058823529001</v>
      </c>
      <c r="K1191" s="2">
        <v>11.111111111111001</v>
      </c>
      <c r="L1191" s="2">
        <v>2.6143790849670001</v>
      </c>
      <c r="M1191" s="15" t="s">
        <v>66</v>
      </c>
      <c r="N1191" s="2">
        <v>68.627450980391998</v>
      </c>
      <c r="O1191" s="17">
        <v>13.725490196078001</v>
      </c>
    </row>
    <row r="1192" spans="2:15" x14ac:dyDescent="0.25">
      <c r="C1192" s="108" t="s">
        <v>61</v>
      </c>
      <c r="D1192" s="106" t="s">
        <v>21</v>
      </c>
      <c r="E1192" s="10" t="s">
        <v>62</v>
      </c>
      <c r="F1192" s="11"/>
      <c r="G1192" s="14">
        <v>205</v>
      </c>
      <c r="H1192" s="28">
        <v>9.2682926829269991</v>
      </c>
      <c r="I1192" s="5">
        <v>56.585365853658999</v>
      </c>
      <c r="J1192" s="5">
        <v>22.926829268293002</v>
      </c>
      <c r="K1192" s="5">
        <v>8.2926829268290003</v>
      </c>
      <c r="L1192" s="5">
        <v>2.9268292682929999</v>
      </c>
      <c r="M1192" s="34" t="s">
        <v>66</v>
      </c>
      <c r="N1192" s="5">
        <v>65.853658536585002</v>
      </c>
      <c r="O1192" s="29">
        <v>11.219512195122</v>
      </c>
    </row>
    <row r="1193" spans="2:15" x14ac:dyDescent="0.25">
      <c r="C1193" s="109"/>
      <c r="D1193" s="107"/>
      <c r="E1193" s="9" t="s">
        <v>63</v>
      </c>
      <c r="F1193" s="12"/>
      <c r="G1193" s="8">
        <v>256</v>
      </c>
      <c r="H1193" s="20">
        <v>8.59375</v>
      </c>
      <c r="I1193" s="2">
        <v>56.25</v>
      </c>
      <c r="J1193" s="2">
        <v>24.609375</v>
      </c>
      <c r="K1193" s="2">
        <v>8.203125</v>
      </c>
      <c r="L1193" s="2">
        <v>1.953125</v>
      </c>
      <c r="M1193" s="2">
        <v>0.390625</v>
      </c>
      <c r="N1193" s="2">
        <v>64.84375</v>
      </c>
      <c r="O1193" s="17">
        <v>10.15625</v>
      </c>
    </row>
    <row r="1194" spans="2:15" x14ac:dyDescent="0.25">
      <c r="C1194" s="109"/>
      <c r="D1194" s="107"/>
      <c r="E1194" s="9" t="s">
        <v>64</v>
      </c>
      <c r="F1194" s="12"/>
      <c r="G1194" s="8">
        <v>404</v>
      </c>
      <c r="H1194" s="20">
        <v>9.4059405940590004</v>
      </c>
      <c r="I1194" s="2">
        <v>59.653465346535</v>
      </c>
      <c r="J1194" s="2">
        <v>21.287128712870999</v>
      </c>
      <c r="K1194" s="2">
        <v>8.1683168316830006</v>
      </c>
      <c r="L1194" s="2">
        <v>1.485148514851</v>
      </c>
      <c r="M1194" s="15" t="s">
        <v>66</v>
      </c>
      <c r="N1194" s="2">
        <v>69.059405940594004</v>
      </c>
      <c r="O1194" s="17">
        <v>9.6534653465350004</v>
      </c>
    </row>
    <row r="1195" spans="2:15" x14ac:dyDescent="0.25">
      <c r="C1195" s="113"/>
      <c r="D1195" s="110"/>
      <c r="E1195" s="56" t="s">
        <v>65</v>
      </c>
      <c r="F1195" s="48"/>
      <c r="G1195" s="61">
        <v>239</v>
      </c>
      <c r="H1195" s="69">
        <v>6.694560669456</v>
      </c>
      <c r="I1195" s="36">
        <v>56.485355648536</v>
      </c>
      <c r="J1195" s="36">
        <v>24.267782426777998</v>
      </c>
      <c r="K1195" s="36">
        <v>10.041841004184</v>
      </c>
      <c r="L1195" s="36">
        <v>2.5104602510460001</v>
      </c>
      <c r="M1195" s="72" t="s">
        <v>66</v>
      </c>
      <c r="N1195" s="36">
        <v>63.179916317992003</v>
      </c>
      <c r="O1195" s="68">
        <v>12.552301255230001</v>
      </c>
    </row>
    <row r="1197" spans="2:15" x14ac:dyDescent="0.25">
      <c r="B1197" s="54" t="str">
        <f xml:space="preserve"> HYPERLINK("#'目次'!B21", "[15]")</f>
        <v>[15]</v>
      </c>
      <c r="C1197" s="42" t="s">
        <v>206</v>
      </c>
    </row>
    <row r="1200" spans="2:15" x14ac:dyDescent="0.25">
      <c r="C1200" s="42" t="s">
        <v>14</v>
      </c>
    </row>
    <row r="1201" spans="3:18" ht="63" x14ac:dyDescent="0.25">
      <c r="C1201" s="102"/>
      <c r="D1201" s="103"/>
      <c r="E1201" s="103"/>
      <c r="F1201" s="103"/>
      <c r="G1201" s="53" t="s">
        <v>15</v>
      </c>
      <c r="H1201" s="50" t="s">
        <v>207</v>
      </c>
      <c r="I1201" s="21" t="s">
        <v>208</v>
      </c>
      <c r="J1201" s="21" t="s">
        <v>209</v>
      </c>
      <c r="K1201" s="21" t="s">
        <v>210</v>
      </c>
      <c r="L1201" s="21" t="s">
        <v>211</v>
      </c>
      <c r="M1201" s="21" t="s">
        <v>212</v>
      </c>
      <c r="N1201" s="21" t="s">
        <v>213</v>
      </c>
      <c r="O1201" s="21" t="s">
        <v>214</v>
      </c>
      <c r="P1201" s="21" t="s">
        <v>215</v>
      </c>
      <c r="Q1201" s="21" t="s">
        <v>38</v>
      </c>
      <c r="R1201" s="57" t="s">
        <v>216</v>
      </c>
    </row>
    <row r="1202" spans="3:18" x14ac:dyDescent="0.25">
      <c r="C1202" s="104"/>
      <c r="D1202" s="105"/>
      <c r="E1202" s="105"/>
      <c r="F1202" s="105"/>
      <c r="G1202" s="47"/>
      <c r="H1202" s="60"/>
      <c r="I1202" s="22"/>
      <c r="J1202" s="22"/>
      <c r="K1202" s="22"/>
      <c r="L1202" s="22"/>
      <c r="M1202" s="22"/>
      <c r="N1202" s="22"/>
      <c r="O1202" s="22"/>
      <c r="P1202" s="22"/>
      <c r="Q1202" s="22"/>
      <c r="R1202" s="55"/>
    </row>
    <row r="1203" spans="3:18" x14ac:dyDescent="0.25">
      <c r="C1203" s="52"/>
      <c r="D1203" s="49"/>
      <c r="E1203" s="46" t="s">
        <v>15</v>
      </c>
      <c r="F1203" s="51"/>
      <c r="G1203" s="59">
        <v>1104</v>
      </c>
      <c r="H1203" s="32">
        <v>29.528985507245999</v>
      </c>
      <c r="I1203" s="32">
        <v>17.481884057971001</v>
      </c>
      <c r="J1203" s="32">
        <v>19.384057971013998</v>
      </c>
      <c r="K1203" s="32">
        <v>7.1557971014490001</v>
      </c>
      <c r="L1203" s="32">
        <v>7.7898550724640003</v>
      </c>
      <c r="M1203" s="32">
        <v>6.0688405797099998</v>
      </c>
      <c r="N1203" s="32">
        <v>5.5253623188410002</v>
      </c>
      <c r="O1203" s="32">
        <v>4.4384057971009998</v>
      </c>
      <c r="P1203" s="32">
        <v>60.144927536231997</v>
      </c>
      <c r="Q1203" s="32">
        <v>1.5398550724640001</v>
      </c>
      <c r="R1203" s="64">
        <v>38.315217391304003</v>
      </c>
    </row>
    <row r="1204" spans="3:18" x14ac:dyDescent="0.25">
      <c r="C1204" s="111" t="s">
        <v>20</v>
      </c>
      <c r="D1204" s="106" t="s">
        <v>21</v>
      </c>
      <c r="E1204" s="10" t="s">
        <v>22</v>
      </c>
      <c r="F1204" s="11"/>
      <c r="G1204" s="14">
        <v>543</v>
      </c>
      <c r="H1204" s="28">
        <v>21.915285451197001</v>
      </c>
      <c r="I1204" s="5">
        <v>13.627992633517</v>
      </c>
      <c r="J1204" s="5">
        <v>14.548802946593</v>
      </c>
      <c r="K1204" s="5">
        <v>4.9723756906079997</v>
      </c>
      <c r="L1204" s="5">
        <v>5.8931860036829997</v>
      </c>
      <c r="M1204" s="5">
        <v>5.3406998158379997</v>
      </c>
      <c r="N1204" s="5">
        <v>4.4198895027620004</v>
      </c>
      <c r="O1204" s="5">
        <v>3.6832412523019999</v>
      </c>
      <c r="P1204" s="5">
        <v>69.613259668507993</v>
      </c>
      <c r="Q1204" s="5">
        <v>1.1049723756909999</v>
      </c>
      <c r="R1204" s="29">
        <v>29.281767955801001</v>
      </c>
    </row>
    <row r="1205" spans="3:18" x14ac:dyDescent="0.25">
      <c r="C1205" s="112"/>
      <c r="D1205" s="107"/>
      <c r="E1205" s="9" t="s">
        <v>23</v>
      </c>
      <c r="F1205" s="12"/>
      <c r="G1205" s="8">
        <v>561</v>
      </c>
      <c r="H1205" s="20">
        <v>36.898395721924999</v>
      </c>
      <c r="I1205" s="2">
        <v>21.212121212121001</v>
      </c>
      <c r="J1205" s="2">
        <v>24.064171122994999</v>
      </c>
      <c r="K1205" s="2">
        <v>9.2691622103389992</v>
      </c>
      <c r="L1205" s="2">
        <v>9.6256684491980007</v>
      </c>
      <c r="M1205" s="2">
        <v>6.7736185383240004</v>
      </c>
      <c r="N1205" s="2">
        <v>6.5953654188949997</v>
      </c>
      <c r="O1205" s="2">
        <v>5.169340463458</v>
      </c>
      <c r="P1205" s="2">
        <v>50.980392156862997</v>
      </c>
      <c r="Q1205" s="2">
        <v>1.9607843137250001</v>
      </c>
      <c r="R1205" s="17">
        <v>47.058823529412003</v>
      </c>
    </row>
    <row r="1206" spans="3:18" x14ac:dyDescent="0.25">
      <c r="C1206" s="108" t="s">
        <v>24</v>
      </c>
      <c r="D1206" s="108" t="s">
        <v>25</v>
      </c>
      <c r="E1206" s="10" t="s">
        <v>26</v>
      </c>
      <c r="F1206" s="11"/>
      <c r="G1206" s="14">
        <v>261</v>
      </c>
      <c r="H1206" s="28">
        <v>26.819923371647999</v>
      </c>
      <c r="I1206" s="5">
        <v>17.241379310345</v>
      </c>
      <c r="J1206" s="5">
        <v>20.306513409962001</v>
      </c>
      <c r="K1206" s="5">
        <v>9.1954022988510005</v>
      </c>
      <c r="L1206" s="5">
        <v>8.4291187739459996</v>
      </c>
      <c r="M1206" s="5">
        <v>7.6628352490419998</v>
      </c>
      <c r="N1206" s="5">
        <v>6.130268199234</v>
      </c>
      <c r="O1206" s="5">
        <v>5.3639846743300001</v>
      </c>
      <c r="P1206" s="5">
        <v>64.367816091953998</v>
      </c>
      <c r="Q1206" s="5">
        <v>1.149425287356</v>
      </c>
      <c r="R1206" s="29">
        <v>34.482758620689999</v>
      </c>
    </row>
    <row r="1207" spans="3:18" x14ac:dyDescent="0.25">
      <c r="C1207" s="112"/>
      <c r="D1207" s="109"/>
      <c r="E1207" s="9" t="s">
        <v>27</v>
      </c>
      <c r="F1207" s="12"/>
      <c r="G1207" s="8">
        <v>267</v>
      </c>
      <c r="H1207" s="20">
        <v>19.850187265917999</v>
      </c>
      <c r="I1207" s="2">
        <v>10.112359550561999</v>
      </c>
      <c r="J1207" s="2">
        <v>14.98127340824</v>
      </c>
      <c r="K1207" s="2">
        <v>4.1198501872659996</v>
      </c>
      <c r="L1207" s="2">
        <v>4.1198501872659996</v>
      </c>
      <c r="M1207" s="2">
        <v>2.9962546816479998</v>
      </c>
      <c r="N1207" s="2">
        <v>4.1198501872659996</v>
      </c>
      <c r="O1207" s="2">
        <v>1.87265917603</v>
      </c>
      <c r="P1207" s="2">
        <v>70.786516853932994</v>
      </c>
      <c r="Q1207" s="2">
        <v>1.87265917603</v>
      </c>
      <c r="R1207" s="17">
        <v>27.340823970037</v>
      </c>
    </row>
    <row r="1208" spans="3:18" x14ac:dyDescent="0.25">
      <c r="C1208" s="112"/>
      <c r="D1208" s="109"/>
      <c r="E1208" s="9" t="s">
        <v>28</v>
      </c>
      <c r="F1208" s="12"/>
      <c r="G1208" s="8">
        <v>261</v>
      </c>
      <c r="H1208" s="20">
        <v>30.268199233716</v>
      </c>
      <c r="I1208" s="2">
        <v>17.241379310345</v>
      </c>
      <c r="J1208" s="2">
        <v>16.858237547893001</v>
      </c>
      <c r="K1208" s="2">
        <v>7.2796934865900003</v>
      </c>
      <c r="L1208" s="2">
        <v>7.6628352490419998</v>
      </c>
      <c r="M1208" s="2">
        <v>6.5134099616860004</v>
      </c>
      <c r="N1208" s="2">
        <v>6.5134099616860004</v>
      </c>
      <c r="O1208" s="2">
        <v>4.9808429118769997</v>
      </c>
      <c r="P1208" s="2">
        <v>61.685823754788998</v>
      </c>
      <c r="Q1208" s="2">
        <v>0.76628352490399998</v>
      </c>
      <c r="R1208" s="17">
        <v>37.547892720306997</v>
      </c>
    </row>
    <row r="1209" spans="3:18" x14ac:dyDescent="0.25">
      <c r="C1209" s="112"/>
      <c r="D1209" s="109"/>
      <c r="E1209" s="9" t="s">
        <v>29</v>
      </c>
      <c r="F1209" s="12"/>
      <c r="G1209" s="8">
        <v>195</v>
      </c>
      <c r="H1209" s="20">
        <v>32.820512820513002</v>
      </c>
      <c r="I1209" s="2">
        <v>17.435897435897001</v>
      </c>
      <c r="J1209" s="2">
        <v>17.435897435897001</v>
      </c>
      <c r="K1209" s="2">
        <v>5.1282051282049999</v>
      </c>
      <c r="L1209" s="2">
        <v>6.1538461538459996</v>
      </c>
      <c r="M1209" s="2">
        <v>4.1025641025640001</v>
      </c>
      <c r="N1209" s="2">
        <v>3.0769230769229998</v>
      </c>
      <c r="O1209" s="2">
        <v>2.564102564103</v>
      </c>
      <c r="P1209" s="2">
        <v>54.358974358974002</v>
      </c>
      <c r="Q1209" s="2">
        <v>3.0769230769229998</v>
      </c>
      <c r="R1209" s="17">
        <v>42.564102564103003</v>
      </c>
    </row>
    <row r="1210" spans="3:18" x14ac:dyDescent="0.25">
      <c r="C1210" s="112"/>
      <c r="D1210" s="109"/>
      <c r="E1210" s="9" t="s">
        <v>30</v>
      </c>
      <c r="F1210" s="12"/>
      <c r="G1210" s="8">
        <v>120</v>
      </c>
      <c r="H1210" s="20">
        <v>50</v>
      </c>
      <c r="I1210" s="2">
        <v>35</v>
      </c>
      <c r="J1210" s="2">
        <v>35.833333333333002</v>
      </c>
      <c r="K1210" s="2">
        <v>12.5</v>
      </c>
      <c r="L1210" s="2">
        <v>17.5</v>
      </c>
      <c r="M1210" s="2">
        <v>11.666666666667</v>
      </c>
      <c r="N1210" s="2">
        <v>9.166666666667</v>
      </c>
      <c r="O1210" s="2">
        <v>10</v>
      </c>
      <c r="P1210" s="2">
        <v>33.333333333333002</v>
      </c>
      <c r="Q1210" s="2">
        <v>0.83333333333299997</v>
      </c>
      <c r="R1210" s="17">
        <v>65.833333333333002</v>
      </c>
    </row>
    <row r="1211" spans="3:18" x14ac:dyDescent="0.25">
      <c r="C1211" s="112"/>
      <c r="D1211" s="109"/>
      <c r="E1211" s="9" t="s">
        <v>31</v>
      </c>
      <c r="F1211" s="12"/>
      <c r="G1211" s="8">
        <v>843</v>
      </c>
      <c r="H1211" s="20">
        <v>30.367734282324999</v>
      </c>
      <c r="I1211" s="2">
        <v>17.556346381969</v>
      </c>
      <c r="J1211" s="2">
        <v>19.098457888493002</v>
      </c>
      <c r="K1211" s="2">
        <v>6.5243179122179997</v>
      </c>
      <c r="L1211" s="2">
        <v>7.5919335705810003</v>
      </c>
      <c r="M1211" s="2">
        <v>5.5753262158960002</v>
      </c>
      <c r="N1211" s="2">
        <v>5.338078291815</v>
      </c>
      <c r="O1211" s="2">
        <v>4.1518386714120004</v>
      </c>
      <c r="P1211" s="2">
        <v>58.837485172005003</v>
      </c>
      <c r="Q1211" s="2">
        <v>1.660735468565</v>
      </c>
      <c r="R1211" s="17">
        <v>39.501779359430998</v>
      </c>
    </row>
    <row r="1212" spans="3:18" x14ac:dyDescent="0.25">
      <c r="C1212" s="112"/>
      <c r="D1212" s="109"/>
      <c r="E1212" s="9" t="s">
        <v>32</v>
      </c>
      <c r="F1212" s="12"/>
      <c r="G1212" s="8">
        <v>315</v>
      </c>
      <c r="H1212" s="20">
        <v>39.365079365078998</v>
      </c>
      <c r="I1212" s="2">
        <v>24.126984126983999</v>
      </c>
      <c r="J1212" s="2">
        <v>24.444444444443999</v>
      </c>
      <c r="K1212" s="2">
        <v>7.9365079365079998</v>
      </c>
      <c r="L1212" s="2">
        <v>10.47619047619</v>
      </c>
      <c r="M1212" s="2">
        <v>6.9841269841270002</v>
      </c>
      <c r="N1212" s="2">
        <v>5.3968253968250002</v>
      </c>
      <c r="O1212" s="2">
        <v>5.3968253968250002</v>
      </c>
      <c r="P1212" s="2">
        <v>46.349206349206</v>
      </c>
      <c r="Q1212" s="2">
        <v>2.2222222222219998</v>
      </c>
      <c r="R1212" s="17">
        <v>51.428571428570997</v>
      </c>
    </row>
    <row r="1213" spans="3:18" x14ac:dyDescent="0.25">
      <c r="C1213" s="112"/>
      <c r="D1213" s="108" t="s">
        <v>22</v>
      </c>
      <c r="E1213" s="10" t="s">
        <v>26</v>
      </c>
      <c r="F1213" s="11"/>
      <c r="G1213" s="14">
        <v>120</v>
      </c>
      <c r="H1213" s="28">
        <v>15.833333333333</v>
      </c>
      <c r="I1213" s="5">
        <v>12.5</v>
      </c>
      <c r="J1213" s="5">
        <v>10.833333333333</v>
      </c>
      <c r="K1213" s="5">
        <v>5</v>
      </c>
      <c r="L1213" s="5">
        <v>4.166666666667</v>
      </c>
      <c r="M1213" s="5">
        <v>5.833333333333</v>
      </c>
      <c r="N1213" s="5">
        <v>2.5</v>
      </c>
      <c r="O1213" s="5">
        <v>3.333333333333</v>
      </c>
      <c r="P1213" s="5">
        <v>76.666666666666998</v>
      </c>
      <c r="Q1213" s="5">
        <v>0.83333333333299997</v>
      </c>
      <c r="R1213" s="29">
        <v>22.5</v>
      </c>
    </row>
    <row r="1214" spans="3:18" x14ac:dyDescent="0.25">
      <c r="C1214" s="112"/>
      <c r="D1214" s="109"/>
      <c r="E1214" s="9" t="s">
        <v>27</v>
      </c>
      <c r="F1214" s="12"/>
      <c r="G1214" s="8">
        <v>159</v>
      </c>
      <c r="H1214" s="20">
        <v>19.496855345912</v>
      </c>
      <c r="I1214" s="2">
        <v>11.320754716981</v>
      </c>
      <c r="J1214" s="2">
        <v>15.723270440252</v>
      </c>
      <c r="K1214" s="2">
        <v>5.0314465408810003</v>
      </c>
      <c r="L1214" s="2">
        <v>5.660377358491</v>
      </c>
      <c r="M1214" s="2">
        <v>3.7735849056599999</v>
      </c>
      <c r="N1214" s="2">
        <v>3.7735849056599999</v>
      </c>
      <c r="O1214" s="2">
        <v>1.88679245283</v>
      </c>
      <c r="P1214" s="2">
        <v>71.698113207546996</v>
      </c>
      <c r="Q1214" s="2">
        <v>1.2578616352200001</v>
      </c>
      <c r="R1214" s="17">
        <v>27.044025157233001</v>
      </c>
    </row>
    <row r="1215" spans="3:18" x14ac:dyDescent="0.25">
      <c r="C1215" s="112"/>
      <c r="D1215" s="109"/>
      <c r="E1215" s="9" t="s">
        <v>28</v>
      </c>
      <c r="F1215" s="12"/>
      <c r="G1215" s="8">
        <v>113</v>
      </c>
      <c r="H1215" s="20">
        <v>17.699115044248</v>
      </c>
      <c r="I1215" s="2">
        <v>9.7345132743360008</v>
      </c>
      <c r="J1215" s="2">
        <v>8.8495575221239999</v>
      </c>
      <c r="K1215" s="2">
        <v>4.424778761062</v>
      </c>
      <c r="L1215" s="2">
        <v>5.3097345132739999</v>
      </c>
      <c r="M1215" s="2">
        <v>4.424778761062</v>
      </c>
      <c r="N1215" s="2">
        <v>5.3097345132739999</v>
      </c>
      <c r="O1215" s="2">
        <v>4.424778761062</v>
      </c>
      <c r="P1215" s="2">
        <v>76.106194690264999</v>
      </c>
      <c r="Q1215" s="15" t="s">
        <v>66</v>
      </c>
      <c r="R1215" s="17">
        <v>23.893805309735001</v>
      </c>
    </row>
    <row r="1216" spans="3:18" x14ac:dyDescent="0.25">
      <c r="C1216" s="112"/>
      <c r="D1216" s="109"/>
      <c r="E1216" s="9" t="s">
        <v>29</v>
      </c>
      <c r="F1216" s="12"/>
      <c r="G1216" s="8">
        <v>94</v>
      </c>
      <c r="H1216" s="20">
        <v>26.595744680850999</v>
      </c>
      <c r="I1216" s="2">
        <v>12.765957446809001</v>
      </c>
      <c r="J1216" s="2">
        <v>15.957446808511</v>
      </c>
      <c r="K1216" s="2">
        <v>4.2553191489359996</v>
      </c>
      <c r="L1216" s="2">
        <v>5.3191489361700004</v>
      </c>
      <c r="M1216" s="2">
        <v>4.2553191489359996</v>
      </c>
      <c r="N1216" s="2">
        <v>4.2553191489359996</v>
      </c>
      <c r="O1216" s="2">
        <v>3.1914893617020001</v>
      </c>
      <c r="P1216" s="2">
        <v>65.957446808510994</v>
      </c>
      <c r="Q1216" s="2">
        <v>2.1276595744679998</v>
      </c>
      <c r="R1216" s="17">
        <v>31.914893617021001</v>
      </c>
    </row>
    <row r="1217" spans="3:18" x14ac:dyDescent="0.25">
      <c r="C1217" s="112"/>
      <c r="D1217" s="109"/>
      <c r="E1217" s="9" t="s">
        <v>30</v>
      </c>
      <c r="F1217" s="12"/>
      <c r="G1217" s="8">
        <v>57</v>
      </c>
      <c r="H1217" s="20">
        <v>42.105263157895003</v>
      </c>
      <c r="I1217" s="2">
        <v>31.578947368421002</v>
      </c>
      <c r="J1217" s="2">
        <v>28.070175438595999</v>
      </c>
      <c r="K1217" s="2">
        <v>7.0175438596489998</v>
      </c>
      <c r="L1217" s="2">
        <v>12.280701754386</v>
      </c>
      <c r="M1217" s="2">
        <v>12.280701754386</v>
      </c>
      <c r="N1217" s="2">
        <v>8.7719298245609991</v>
      </c>
      <c r="O1217" s="2">
        <v>8.7719298245609991</v>
      </c>
      <c r="P1217" s="2">
        <v>42.105263157895003</v>
      </c>
      <c r="Q1217" s="2">
        <v>1.7543859649119999</v>
      </c>
      <c r="R1217" s="17">
        <v>56.140350877193001</v>
      </c>
    </row>
    <row r="1218" spans="3:18" x14ac:dyDescent="0.25">
      <c r="C1218" s="112"/>
      <c r="D1218" s="109"/>
      <c r="E1218" s="9" t="s">
        <v>31</v>
      </c>
      <c r="F1218" s="12"/>
      <c r="G1218" s="8">
        <v>423</v>
      </c>
      <c r="H1218" s="20">
        <v>23.640661938533999</v>
      </c>
      <c r="I1218" s="2">
        <v>13.947990543734999</v>
      </c>
      <c r="J1218" s="2">
        <v>15.602836879432999</v>
      </c>
      <c r="K1218" s="2">
        <v>4.9645390070920001</v>
      </c>
      <c r="L1218" s="2">
        <v>6.3829787234040003</v>
      </c>
      <c r="M1218" s="2">
        <v>5.2009456264780001</v>
      </c>
      <c r="N1218" s="2">
        <v>4.9645390070920001</v>
      </c>
      <c r="O1218" s="2">
        <v>3.7825059101649998</v>
      </c>
      <c r="P1218" s="2">
        <v>67.612293144207996</v>
      </c>
      <c r="Q1218" s="2">
        <v>1.1820330969270001</v>
      </c>
      <c r="R1218" s="17">
        <v>31.205673758865</v>
      </c>
    </row>
    <row r="1219" spans="3:18" x14ac:dyDescent="0.25">
      <c r="C1219" s="112"/>
      <c r="D1219" s="109"/>
      <c r="E1219" s="9" t="s">
        <v>32</v>
      </c>
      <c r="F1219" s="12"/>
      <c r="G1219" s="8">
        <v>151</v>
      </c>
      <c r="H1219" s="20">
        <v>32.450331125828001</v>
      </c>
      <c r="I1219" s="2">
        <v>19.867549668873998</v>
      </c>
      <c r="J1219" s="2">
        <v>20.529801324503001</v>
      </c>
      <c r="K1219" s="2">
        <v>5.2980132450330002</v>
      </c>
      <c r="L1219" s="2">
        <v>7.9470198675499999</v>
      </c>
      <c r="M1219" s="2">
        <v>7.2847682119210004</v>
      </c>
      <c r="N1219" s="2">
        <v>5.9602649006619997</v>
      </c>
      <c r="O1219" s="2">
        <v>5.2980132450330002</v>
      </c>
      <c r="P1219" s="2">
        <v>56.953642384105997</v>
      </c>
      <c r="Q1219" s="2">
        <v>1.9867549668869999</v>
      </c>
      <c r="R1219" s="17">
        <v>41.059602649006997</v>
      </c>
    </row>
    <row r="1220" spans="3:18" x14ac:dyDescent="0.25">
      <c r="C1220" s="112"/>
      <c r="D1220" s="108" t="s">
        <v>23</v>
      </c>
      <c r="E1220" s="10" t="s">
        <v>26</v>
      </c>
      <c r="F1220" s="11"/>
      <c r="G1220" s="14">
        <v>141</v>
      </c>
      <c r="H1220" s="28">
        <v>36.170212765956997</v>
      </c>
      <c r="I1220" s="5">
        <v>21.276595744681</v>
      </c>
      <c r="J1220" s="5">
        <v>28.368794326241002</v>
      </c>
      <c r="K1220" s="5">
        <v>12.765957446809001</v>
      </c>
      <c r="L1220" s="5">
        <v>12.056737588652</v>
      </c>
      <c r="M1220" s="5">
        <v>9.2198581560279997</v>
      </c>
      <c r="N1220" s="5">
        <v>9.2198581560279997</v>
      </c>
      <c r="O1220" s="5">
        <v>7.0921985815599999</v>
      </c>
      <c r="P1220" s="5">
        <v>53.900709219858001</v>
      </c>
      <c r="Q1220" s="5">
        <v>1.4184397163119999</v>
      </c>
      <c r="R1220" s="29">
        <v>44.680851063829998</v>
      </c>
    </row>
    <row r="1221" spans="3:18" x14ac:dyDescent="0.25">
      <c r="C1221" s="112"/>
      <c r="D1221" s="109"/>
      <c r="E1221" s="9" t="s">
        <v>27</v>
      </c>
      <c r="F1221" s="12"/>
      <c r="G1221" s="8">
        <v>108</v>
      </c>
      <c r="H1221" s="20">
        <v>20.370370370370001</v>
      </c>
      <c r="I1221" s="2">
        <v>8.333333333333</v>
      </c>
      <c r="J1221" s="2">
        <v>13.888888888888999</v>
      </c>
      <c r="K1221" s="2">
        <v>2.7777777777780002</v>
      </c>
      <c r="L1221" s="2">
        <v>1.851851851852</v>
      </c>
      <c r="M1221" s="2">
        <v>1.851851851852</v>
      </c>
      <c r="N1221" s="2">
        <v>4.6296296296300001</v>
      </c>
      <c r="O1221" s="2">
        <v>1.851851851852</v>
      </c>
      <c r="P1221" s="2">
        <v>69.444444444444002</v>
      </c>
      <c r="Q1221" s="2">
        <v>2.7777777777780002</v>
      </c>
      <c r="R1221" s="17">
        <v>27.777777777777999</v>
      </c>
    </row>
    <row r="1222" spans="3:18" x14ac:dyDescent="0.25">
      <c r="C1222" s="112"/>
      <c r="D1222" s="109"/>
      <c r="E1222" s="9" t="s">
        <v>28</v>
      </c>
      <c r="F1222" s="12"/>
      <c r="G1222" s="8">
        <v>148</v>
      </c>
      <c r="H1222" s="20">
        <v>39.864864864864998</v>
      </c>
      <c r="I1222" s="2">
        <v>22.972972972973</v>
      </c>
      <c r="J1222" s="2">
        <v>22.972972972973</v>
      </c>
      <c r="K1222" s="2">
        <v>9.4594594594589996</v>
      </c>
      <c r="L1222" s="2">
        <v>9.4594594594589996</v>
      </c>
      <c r="M1222" s="2">
        <v>8.1081081081080004</v>
      </c>
      <c r="N1222" s="2">
        <v>7.4324324324319999</v>
      </c>
      <c r="O1222" s="2">
        <v>5.4054054054050003</v>
      </c>
      <c r="P1222" s="2">
        <v>50.675675675675997</v>
      </c>
      <c r="Q1222" s="2">
        <v>1.351351351351</v>
      </c>
      <c r="R1222" s="17">
        <v>47.972972972972997</v>
      </c>
    </row>
    <row r="1223" spans="3:18" x14ac:dyDescent="0.25">
      <c r="C1223" s="112"/>
      <c r="D1223" s="109"/>
      <c r="E1223" s="9" t="s">
        <v>29</v>
      </c>
      <c r="F1223" s="12"/>
      <c r="G1223" s="8">
        <v>101</v>
      </c>
      <c r="H1223" s="20">
        <v>38.613861386139</v>
      </c>
      <c r="I1223" s="2">
        <v>21.782178217822</v>
      </c>
      <c r="J1223" s="2">
        <v>18.811881188118999</v>
      </c>
      <c r="K1223" s="2">
        <v>5.940594059406</v>
      </c>
      <c r="L1223" s="2">
        <v>6.9306930693069999</v>
      </c>
      <c r="M1223" s="2">
        <v>3.9603960396039999</v>
      </c>
      <c r="N1223" s="2">
        <v>1.9801980198019999</v>
      </c>
      <c r="O1223" s="2">
        <v>1.9801980198019999</v>
      </c>
      <c r="P1223" s="2">
        <v>43.564356435644001</v>
      </c>
      <c r="Q1223" s="2">
        <v>3.9603960396039999</v>
      </c>
      <c r="R1223" s="17">
        <v>52.475247524752</v>
      </c>
    </row>
    <row r="1224" spans="3:18" x14ac:dyDescent="0.25">
      <c r="C1224" s="112"/>
      <c r="D1224" s="109"/>
      <c r="E1224" s="9" t="s">
        <v>30</v>
      </c>
      <c r="F1224" s="12"/>
      <c r="G1224" s="8">
        <v>63</v>
      </c>
      <c r="H1224" s="20">
        <v>57.142857142856997</v>
      </c>
      <c r="I1224" s="2">
        <v>38.095238095238003</v>
      </c>
      <c r="J1224" s="2">
        <v>42.857142857143003</v>
      </c>
      <c r="K1224" s="2">
        <v>17.460317460317</v>
      </c>
      <c r="L1224" s="2">
        <v>22.222222222222001</v>
      </c>
      <c r="M1224" s="2">
        <v>11.111111111111001</v>
      </c>
      <c r="N1224" s="2">
        <v>9.5238095238099998</v>
      </c>
      <c r="O1224" s="2">
        <v>11.111111111111001</v>
      </c>
      <c r="P1224" s="2">
        <v>25.396825396825001</v>
      </c>
      <c r="Q1224" s="15" t="s">
        <v>66</v>
      </c>
      <c r="R1224" s="17">
        <v>74.603174603175006</v>
      </c>
    </row>
    <row r="1225" spans="3:18" x14ac:dyDescent="0.25">
      <c r="C1225" s="112"/>
      <c r="D1225" s="109"/>
      <c r="E1225" s="9" t="s">
        <v>31</v>
      </c>
      <c r="F1225" s="12"/>
      <c r="G1225" s="8">
        <v>420</v>
      </c>
      <c r="H1225" s="20">
        <v>37.142857142856997</v>
      </c>
      <c r="I1225" s="2">
        <v>21.190476190476002</v>
      </c>
      <c r="J1225" s="2">
        <v>22.619047619048001</v>
      </c>
      <c r="K1225" s="2">
        <v>8.0952380952380008</v>
      </c>
      <c r="L1225" s="2">
        <v>8.8095238095240003</v>
      </c>
      <c r="M1225" s="2">
        <v>5.9523809523809996</v>
      </c>
      <c r="N1225" s="2">
        <v>5.7142857142860004</v>
      </c>
      <c r="O1225" s="2">
        <v>4.5238095238099998</v>
      </c>
      <c r="P1225" s="2">
        <v>50</v>
      </c>
      <c r="Q1225" s="2">
        <v>2.1428571428569998</v>
      </c>
      <c r="R1225" s="17">
        <v>47.857142857143003</v>
      </c>
    </row>
    <row r="1226" spans="3:18" x14ac:dyDescent="0.25">
      <c r="C1226" s="112"/>
      <c r="D1226" s="109"/>
      <c r="E1226" s="9" t="s">
        <v>32</v>
      </c>
      <c r="F1226" s="12"/>
      <c r="G1226" s="8">
        <v>164</v>
      </c>
      <c r="H1226" s="20">
        <v>45.731707317073003</v>
      </c>
      <c r="I1226" s="2">
        <v>28.048780487805001</v>
      </c>
      <c r="J1226" s="2">
        <v>28.048780487805001</v>
      </c>
      <c r="K1226" s="2">
        <v>10.365853658537</v>
      </c>
      <c r="L1226" s="2">
        <v>12.804878048779999</v>
      </c>
      <c r="M1226" s="2">
        <v>6.7073170731709997</v>
      </c>
      <c r="N1226" s="2">
        <v>4.8780487804880002</v>
      </c>
      <c r="O1226" s="2">
        <v>5.4878048780490003</v>
      </c>
      <c r="P1226" s="2">
        <v>36.585365853658999</v>
      </c>
      <c r="Q1226" s="2">
        <v>2.4390243902440001</v>
      </c>
      <c r="R1226" s="17">
        <v>60.975609756098002</v>
      </c>
    </row>
    <row r="1227" spans="3:18" ht="25.2" x14ac:dyDescent="0.25">
      <c r="C1227" s="108" t="s">
        <v>33</v>
      </c>
      <c r="D1227" s="108" t="s">
        <v>25</v>
      </c>
      <c r="E1227" s="10" t="s">
        <v>34</v>
      </c>
      <c r="F1227" s="11"/>
      <c r="G1227" s="14">
        <v>93</v>
      </c>
      <c r="H1227" s="28">
        <v>34.408602150538002</v>
      </c>
      <c r="I1227" s="5">
        <v>26.881720430108</v>
      </c>
      <c r="J1227" s="5">
        <v>27.956989247311999</v>
      </c>
      <c r="K1227" s="5">
        <v>11.827956989246999</v>
      </c>
      <c r="L1227" s="5">
        <v>12.903225806451999</v>
      </c>
      <c r="M1227" s="5">
        <v>15.053763440859999</v>
      </c>
      <c r="N1227" s="5">
        <v>11.827956989246999</v>
      </c>
      <c r="O1227" s="5">
        <v>8.6021505376339995</v>
      </c>
      <c r="P1227" s="5">
        <v>50.537634408602003</v>
      </c>
      <c r="Q1227" s="5">
        <v>1.0752688172039999</v>
      </c>
      <c r="R1227" s="29">
        <v>48.387096774193999</v>
      </c>
    </row>
    <row r="1228" spans="3:18" ht="25.2" x14ac:dyDescent="0.25">
      <c r="C1228" s="112"/>
      <c r="D1228" s="109"/>
      <c r="E1228" s="9" t="s">
        <v>35</v>
      </c>
      <c r="F1228" s="12"/>
      <c r="G1228" s="8">
        <v>623</v>
      </c>
      <c r="H1228" s="20">
        <v>23.113964686997999</v>
      </c>
      <c r="I1228" s="2">
        <v>13.964686998395001</v>
      </c>
      <c r="J1228" s="2">
        <v>14.446227929374</v>
      </c>
      <c r="K1228" s="2">
        <v>6.0995184590690004</v>
      </c>
      <c r="L1228" s="2">
        <v>6.7415730337079998</v>
      </c>
      <c r="M1228" s="2">
        <v>4.3338683788120003</v>
      </c>
      <c r="N1228" s="2">
        <v>3.691813804173</v>
      </c>
      <c r="O1228" s="2">
        <v>3.0497592295349998</v>
      </c>
      <c r="P1228" s="2">
        <v>67.576243980737999</v>
      </c>
      <c r="Q1228" s="2">
        <v>2.2471910112360001</v>
      </c>
      <c r="R1228" s="17">
        <v>30.176565008026</v>
      </c>
    </row>
    <row r="1229" spans="3:18" ht="25.2" x14ac:dyDescent="0.25">
      <c r="C1229" s="112"/>
      <c r="D1229" s="109"/>
      <c r="E1229" s="9" t="s">
        <v>36</v>
      </c>
      <c r="F1229" s="12"/>
      <c r="G1229" s="8">
        <v>207</v>
      </c>
      <c r="H1229" s="20">
        <v>39.130434782609001</v>
      </c>
      <c r="I1229" s="2">
        <v>18.840579710145001</v>
      </c>
      <c r="J1229" s="2">
        <v>20.772946859903001</v>
      </c>
      <c r="K1229" s="2">
        <v>6.2801932367150002</v>
      </c>
      <c r="L1229" s="2">
        <v>5.7971014492749999</v>
      </c>
      <c r="M1229" s="2">
        <v>3.864734299517</v>
      </c>
      <c r="N1229" s="2">
        <v>5.3140096618359998</v>
      </c>
      <c r="O1229" s="2">
        <v>3.864734299517</v>
      </c>
      <c r="P1229" s="2">
        <v>53.623188405797002</v>
      </c>
      <c r="Q1229" s="2">
        <v>0.96618357487899997</v>
      </c>
      <c r="R1229" s="17">
        <v>45.410628019324001</v>
      </c>
    </row>
    <row r="1230" spans="3:18" ht="25.2" x14ac:dyDescent="0.25">
      <c r="C1230" s="112"/>
      <c r="D1230" s="109"/>
      <c r="E1230" s="9" t="s">
        <v>37</v>
      </c>
      <c r="F1230" s="12"/>
      <c r="G1230" s="8">
        <v>178</v>
      </c>
      <c r="H1230" s="20">
        <v>37.640449438201998</v>
      </c>
      <c r="I1230" s="2">
        <v>23.033707865168999</v>
      </c>
      <c r="J1230" s="2">
        <v>29.213483146066999</v>
      </c>
      <c r="K1230" s="2">
        <v>8.9887640449440003</v>
      </c>
      <c r="L1230" s="2">
        <v>10.674157303371</v>
      </c>
      <c r="M1230" s="2">
        <v>9.5505617977529997</v>
      </c>
      <c r="N1230" s="2">
        <v>8.4269662921350008</v>
      </c>
      <c r="O1230" s="2">
        <v>7.8651685393259996</v>
      </c>
      <c r="P1230" s="2">
        <v>47.752808988764002</v>
      </c>
      <c r="Q1230" s="15" t="s">
        <v>66</v>
      </c>
      <c r="R1230" s="17">
        <v>52.247191011235998</v>
      </c>
    </row>
    <row r="1231" spans="3:18" x14ac:dyDescent="0.25">
      <c r="C1231" s="112"/>
      <c r="D1231" s="109"/>
      <c r="E1231" s="9" t="s">
        <v>38</v>
      </c>
      <c r="F1231" s="12"/>
      <c r="G1231" s="13">
        <v>3</v>
      </c>
      <c r="H1231" s="30">
        <v>66.666666666666998</v>
      </c>
      <c r="I1231" s="6">
        <v>33.333333333333002</v>
      </c>
      <c r="J1231" s="6">
        <v>100</v>
      </c>
      <c r="K1231" s="6">
        <v>33.333333333333002</v>
      </c>
      <c r="L1231" s="6">
        <v>33.333333333333002</v>
      </c>
      <c r="M1231" s="6">
        <v>33.333333333333002</v>
      </c>
      <c r="N1231" s="6">
        <v>33.333333333333002</v>
      </c>
      <c r="O1231" s="7" t="s">
        <v>66</v>
      </c>
      <c r="P1231" s="7" t="s">
        <v>66</v>
      </c>
      <c r="Q1231" s="7" t="s">
        <v>66</v>
      </c>
      <c r="R1231" s="33">
        <v>100</v>
      </c>
    </row>
    <row r="1232" spans="3:18" ht="25.2" x14ac:dyDescent="0.25">
      <c r="C1232" s="112"/>
      <c r="D1232" s="108" t="s">
        <v>22</v>
      </c>
      <c r="E1232" s="10" t="s">
        <v>34</v>
      </c>
      <c r="F1232" s="11"/>
      <c r="G1232" s="40">
        <v>48</v>
      </c>
      <c r="H1232" s="58">
        <v>25</v>
      </c>
      <c r="I1232" s="23">
        <v>16.666666666666998</v>
      </c>
      <c r="J1232" s="23">
        <v>18.75</v>
      </c>
      <c r="K1232" s="23">
        <v>8.333333333333</v>
      </c>
      <c r="L1232" s="23">
        <v>10.416666666667</v>
      </c>
      <c r="M1232" s="23">
        <v>12.5</v>
      </c>
      <c r="N1232" s="23">
        <v>8.333333333333</v>
      </c>
      <c r="O1232" s="23">
        <v>8.333333333333</v>
      </c>
      <c r="P1232" s="23">
        <v>56.25</v>
      </c>
      <c r="Q1232" s="41" t="s">
        <v>66</v>
      </c>
      <c r="R1232" s="63">
        <v>43.75</v>
      </c>
    </row>
    <row r="1233" spans="3:18" ht="25.2" x14ac:dyDescent="0.25">
      <c r="C1233" s="112"/>
      <c r="D1233" s="109"/>
      <c r="E1233" s="9" t="s">
        <v>35</v>
      </c>
      <c r="F1233" s="12"/>
      <c r="G1233" s="8">
        <v>365</v>
      </c>
      <c r="H1233" s="20">
        <v>19.726027397260001</v>
      </c>
      <c r="I1233" s="2">
        <v>12.054794520548</v>
      </c>
      <c r="J1233" s="2">
        <v>12.054794520548</v>
      </c>
      <c r="K1233" s="2">
        <v>5.2054794520550001</v>
      </c>
      <c r="L1233" s="2">
        <v>6.301369863014</v>
      </c>
      <c r="M1233" s="2">
        <v>4.6575342465749996</v>
      </c>
      <c r="N1233" s="2">
        <v>4.1095890410960001</v>
      </c>
      <c r="O1233" s="2">
        <v>3.0136986301370001</v>
      </c>
      <c r="P1233" s="2">
        <v>73.150684931507001</v>
      </c>
      <c r="Q1233" s="2">
        <v>1.369863013699</v>
      </c>
      <c r="R1233" s="17">
        <v>25.479452054795001</v>
      </c>
    </row>
    <row r="1234" spans="3:18" ht="25.2" x14ac:dyDescent="0.25">
      <c r="C1234" s="112"/>
      <c r="D1234" s="109"/>
      <c r="E1234" s="9" t="s">
        <v>36</v>
      </c>
      <c r="F1234" s="12"/>
      <c r="G1234" s="8">
        <v>80</v>
      </c>
      <c r="H1234" s="20">
        <v>27.5</v>
      </c>
      <c r="I1234" s="2">
        <v>17.5</v>
      </c>
      <c r="J1234" s="2">
        <v>20</v>
      </c>
      <c r="K1234" s="2">
        <v>3.75</v>
      </c>
      <c r="L1234" s="2">
        <v>3.75</v>
      </c>
      <c r="M1234" s="2">
        <v>3.75</v>
      </c>
      <c r="N1234" s="2">
        <v>5</v>
      </c>
      <c r="O1234" s="2">
        <v>3.75</v>
      </c>
      <c r="P1234" s="2">
        <v>63.75</v>
      </c>
      <c r="Q1234" s="2">
        <v>1.25</v>
      </c>
      <c r="R1234" s="17">
        <v>35</v>
      </c>
    </row>
    <row r="1235" spans="3:18" ht="25.2" x14ac:dyDescent="0.25">
      <c r="C1235" s="112"/>
      <c r="D1235" s="109"/>
      <c r="E1235" s="9" t="s">
        <v>37</v>
      </c>
      <c r="F1235" s="12"/>
      <c r="G1235" s="13">
        <v>49</v>
      </c>
      <c r="H1235" s="30">
        <v>26.530612244897998</v>
      </c>
      <c r="I1235" s="6">
        <v>16.326530612245001</v>
      </c>
      <c r="J1235" s="6">
        <v>18.367346938775999</v>
      </c>
      <c r="K1235" s="6">
        <v>2.040816326531</v>
      </c>
      <c r="L1235" s="6">
        <v>2.040816326531</v>
      </c>
      <c r="M1235" s="6">
        <v>6.1224489795919999</v>
      </c>
      <c r="N1235" s="6">
        <v>2.040816326531</v>
      </c>
      <c r="O1235" s="6">
        <v>4.0816326530609999</v>
      </c>
      <c r="P1235" s="6">
        <v>67.346938775509997</v>
      </c>
      <c r="Q1235" s="7" t="s">
        <v>66</v>
      </c>
      <c r="R1235" s="33">
        <v>32.653061224490003</v>
      </c>
    </row>
    <row r="1236" spans="3:18" x14ac:dyDescent="0.25">
      <c r="C1236" s="112"/>
      <c r="D1236" s="109"/>
      <c r="E1236" s="9" t="s">
        <v>38</v>
      </c>
      <c r="F1236" s="12"/>
      <c r="G1236" s="13">
        <v>1</v>
      </c>
      <c r="H1236" s="39" t="s">
        <v>66</v>
      </c>
      <c r="I1236" s="7" t="s">
        <v>66</v>
      </c>
      <c r="J1236" s="6">
        <v>100</v>
      </c>
      <c r="K1236" s="7" t="s">
        <v>66</v>
      </c>
      <c r="L1236" s="7" t="s">
        <v>66</v>
      </c>
      <c r="M1236" s="7" t="s">
        <v>66</v>
      </c>
      <c r="N1236" s="7" t="s">
        <v>66</v>
      </c>
      <c r="O1236" s="7" t="s">
        <v>66</v>
      </c>
      <c r="P1236" s="7" t="s">
        <v>66</v>
      </c>
      <c r="Q1236" s="7" t="s">
        <v>66</v>
      </c>
      <c r="R1236" s="33">
        <v>100</v>
      </c>
    </row>
    <row r="1237" spans="3:18" ht="25.2" x14ac:dyDescent="0.25">
      <c r="C1237" s="112"/>
      <c r="D1237" s="108" t="s">
        <v>23</v>
      </c>
      <c r="E1237" s="10" t="s">
        <v>34</v>
      </c>
      <c r="F1237" s="11"/>
      <c r="G1237" s="40">
        <v>45</v>
      </c>
      <c r="H1237" s="58">
        <v>44.444444444444002</v>
      </c>
      <c r="I1237" s="23">
        <v>37.777777777777999</v>
      </c>
      <c r="J1237" s="23">
        <v>37.777777777777999</v>
      </c>
      <c r="K1237" s="23">
        <v>15.555555555555999</v>
      </c>
      <c r="L1237" s="23">
        <v>15.555555555555999</v>
      </c>
      <c r="M1237" s="23">
        <v>17.777777777777999</v>
      </c>
      <c r="N1237" s="23">
        <v>15.555555555555999</v>
      </c>
      <c r="O1237" s="23">
        <v>8.8888888888889994</v>
      </c>
      <c r="P1237" s="23">
        <v>44.444444444444002</v>
      </c>
      <c r="Q1237" s="23">
        <v>2.2222222222219998</v>
      </c>
      <c r="R1237" s="63">
        <v>53.333333333333002</v>
      </c>
    </row>
    <row r="1238" spans="3:18" ht="25.2" x14ac:dyDescent="0.25">
      <c r="C1238" s="112"/>
      <c r="D1238" s="109"/>
      <c r="E1238" s="9" t="s">
        <v>35</v>
      </c>
      <c r="F1238" s="12"/>
      <c r="G1238" s="8">
        <v>258</v>
      </c>
      <c r="H1238" s="20">
        <v>27.906976744186</v>
      </c>
      <c r="I1238" s="2">
        <v>16.666666666666998</v>
      </c>
      <c r="J1238" s="2">
        <v>17.829457364341</v>
      </c>
      <c r="K1238" s="2">
        <v>7.3643410852709996</v>
      </c>
      <c r="L1238" s="2">
        <v>7.3643410852709996</v>
      </c>
      <c r="M1238" s="2">
        <v>3.8759689922480001</v>
      </c>
      <c r="N1238" s="2">
        <v>3.1007751937979999</v>
      </c>
      <c r="O1238" s="2">
        <v>3.1007751937979999</v>
      </c>
      <c r="P1238" s="2">
        <v>59.689922480619998</v>
      </c>
      <c r="Q1238" s="2">
        <v>3.488372093023</v>
      </c>
      <c r="R1238" s="17">
        <v>36.821705426356999</v>
      </c>
    </row>
    <row r="1239" spans="3:18" ht="25.2" x14ac:dyDescent="0.25">
      <c r="C1239" s="112"/>
      <c r="D1239" s="109"/>
      <c r="E1239" s="9" t="s">
        <v>36</v>
      </c>
      <c r="F1239" s="12"/>
      <c r="G1239" s="8">
        <v>127</v>
      </c>
      <c r="H1239" s="20">
        <v>46.456692913386</v>
      </c>
      <c r="I1239" s="2">
        <v>19.685039370079</v>
      </c>
      <c r="J1239" s="2">
        <v>21.259842519685002</v>
      </c>
      <c r="K1239" s="2">
        <v>7.8740157480309998</v>
      </c>
      <c r="L1239" s="2">
        <v>7.0866141732279999</v>
      </c>
      <c r="M1239" s="2">
        <v>3.9370078740159999</v>
      </c>
      <c r="N1239" s="2">
        <v>5.5118110236220001</v>
      </c>
      <c r="O1239" s="2">
        <v>3.9370078740159999</v>
      </c>
      <c r="P1239" s="2">
        <v>47.244094488188999</v>
      </c>
      <c r="Q1239" s="2">
        <v>0.78740157480299999</v>
      </c>
      <c r="R1239" s="17">
        <v>51.968503937008002</v>
      </c>
    </row>
    <row r="1240" spans="3:18" ht="25.2" x14ac:dyDescent="0.25">
      <c r="C1240" s="112"/>
      <c r="D1240" s="109"/>
      <c r="E1240" s="9" t="s">
        <v>37</v>
      </c>
      <c r="F1240" s="12"/>
      <c r="G1240" s="8">
        <v>129</v>
      </c>
      <c r="H1240" s="20">
        <v>41.860465116279002</v>
      </c>
      <c r="I1240" s="2">
        <v>25.581395348836999</v>
      </c>
      <c r="J1240" s="2">
        <v>33.333333333333002</v>
      </c>
      <c r="K1240" s="2">
        <v>11.627906976744001</v>
      </c>
      <c r="L1240" s="2">
        <v>13.953488372093</v>
      </c>
      <c r="M1240" s="2">
        <v>10.852713178295</v>
      </c>
      <c r="N1240" s="2">
        <v>10.852713178295</v>
      </c>
      <c r="O1240" s="2">
        <v>9.3023255813949994</v>
      </c>
      <c r="P1240" s="2">
        <v>40.310077519380002</v>
      </c>
      <c r="Q1240" s="15" t="s">
        <v>66</v>
      </c>
      <c r="R1240" s="17">
        <v>59.689922480619998</v>
      </c>
    </row>
    <row r="1241" spans="3:18" x14ac:dyDescent="0.25">
      <c r="C1241" s="112"/>
      <c r="D1241" s="109"/>
      <c r="E1241" s="9" t="s">
        <v>38</v>
      </c>
      <c r="F1241" s="12"/>
      <c r="G1241" s="13">
        <v>2</v>
      </c>
      <c r="H1241" s="30">
        <v>100</v>
      </c>
      <c r="I1241" s="6">
        <v>50</v>
      </c>
      <c r="J1241" s="6">
        <v>100</v>
      </c>
      <c r="K1241" s="6">
        <v>50</v>
      </c>
      <c r="L1241" s="6">
        <v>50</v>
      </c>
      <c r="M1241" s="6">
        <v>50</v>
      </c>
      <c r="N1241" s="6">
        <v>50</v>
      </c>
      <c r="O1241" s="7" t="s">
        <v>66</v>
      </c>
      <c r="P1241" s="7" t="s">
        <v>66</v>
      </c>
      <c r="Q1241" s="7" t="s">
        <v>66</v>
      </c>
      <c r="R1241" s="33">
        <v>100</v>
      </c>
    </row>
    <row r="1242" spans="3:18" ht="25.2" x14ac:dyDescent="0.25">
      <c r="C1242" s="108" t="s">
        <v>39</v>
      </c>
      <c r="D1242" s="108" t="s">
        <v>25</v>
      </c>
      <c r="E1242" s="10" t="s">
        <v>40</v>
      </c>
      <c r="F1242" s="11"/>
      <c r="G1242" s="14">
        <v>320</v>
      </c>
      <c r="H1242" s="28">
        <v>36.5625</v>
      </c>
      <c r="I1242" s="5">
        <v>21.25</v>
      </c>
      <c r="J1242" s="5">
        <v>26.5625</v>
      </c>
      <c r="K1242" s="5">
        <v>7.5</v>
      </c>
      <c r="L1242" s="5">
        <v>7.5</v>
      </c>
      <c r="M1242" s="5">
        <v>6.875</v>
      </c>
      <c r="N1242" s="5">
        <v>5.625</v>
      </c>
      <c r="O1242" s="5">
        <v>5</v>
      </c>
      <c r="P1242" s="5">
        <v>52.1875</v>
      </c>
      <c r="Q1242" s="5">
        <v>0.625</v>
      </c>
      <c r="R1242" s="29">
        <v>47.1875</v>
      </c>
    </row>
    <row r="1243" spans="3:18" ht="25.2" x14ac:dyDescent="0.25">
      <c r="C1243" s="112"/>
      <c r="D1243" s="109"/>
      <c r="E1243" s="9" t="s">
        <v>41</v>
      </c>
      <c r="F1243" s="12"/>
      <c r="G1243" s="8">
        <v>604</v>
      </c>
      <c r="H1243" s="20">
        <v>23.013245033113002</v>
      </c>
      <c r="I1243" s="2">
        <v>14.403973509934</v>
      </c>
      <c r="J1243" s="2">
        <v>14.072847682119001</v>
      </c>
      <c r="K1243" s="2">
        <v>6.12582781457</v>
      </c>
      <c r="L1243" s="2">
        <v>6.622516556291</v>
      </c>
      <c r="M1243" s="2">
        <v>4.3046357615890001</v>
      </c>
      <c r="N1243" s="2">
        <v>3.8079470198680001</v>
      </c>
      <c r="O1243" s="2">
        <v>3.1456953642380001</v>
      </c>
      <c r="P1243" s="2">
        <v>68.211920529801006</v>
      </c>
      <c r="Q1243" s="2">
        <v>2.3178807947019999</v>
      </c>
      <c r="R1243" s="17">
        <v>29.470198675496999</v>
      </c>
    </row>
    <row r="1244" spans="3:18" x14ac:dyDescent="0.25">
      <c r="C1244" s="112"/>
      <c r="D1244" s="109"/>
      <c r="E1244" s="9" t="s">
        <v>42</v>
      </c>
      <c r="F1244" s="12"/>
      <c r="G1244" s="13">
        <v>20</v>
      </c>
      <c r="H1244" s="30">
        <v>35</v>
      </c>
      <c r="I1244" s="6">
        <v>25</v>
      </c>
      <c r="J1244" s="6">
        <v>20</v>
      </c>
      <c r="K1244" s="6">
        <v>10</v>
      </c>
      <c r="L1244" s="6">
        <v>5</v>
      </c>
      <c r="M1244" s="6">
        <v>15</v>
      </c>
      <c r="N1244" s="6">
        <v>10</v>
      </c>
      <c r="O1244" s="6">
        <v>10</v>
      </c>
      <c r="P1244" s="6">
        <v>55</v>
      </c>
      <c r="Q1244" s="7" t="s">
        <v>66</v>
      </c>
      <c r="R1244" s="33">
        <v>45</v>
      </c>
    </row>
    <row r="1245" spans="3:18" x14ac:dyDescent="0.25">
      <c r="C1245" s="112"/>
      <c r="D1245" s="109"/>
      <c r="E1245" s="9" t="s">
        <v>43</v>
      </c>
      <c r="F1245" s="12"/>
      <c r="G1245" s="8">
        <v>162</v>
      </c>
      <c r="H1245" s="20">
        <v>33.950617283950997</v>
      </c>
      <c r="I1245" s="2">
        <v>18.518518518518999</v>
      </c>
      <c r="J1245" s="2">
        <v>17.901234567901</v>
      </c>
      <c r="K1245" s="2">
        <v>6.1728395061730001</v>
      </c>
      <c r="L1245" s="2">
        <v>8.0246913580250006</v>
      </c>
      <c r="M1245" s="2">
        <v>3.7037037037039999</v>
      </c>
      <c r="N1245" s="2">
        <v>6.1728395061730001</v>
      </c>
      <c r="O1245" s="2">
        <v>3.7037037037039999</v>
      </c>
      <c r="P1245" s="2">
        <v>55.555555555555998</v>
      </c>
      <c r="Q1245" s="2">
        <v>1.2345679012349999</v>
      </c>
      <c r="R1245" s="17">
        <v>43.209876543210001</v>
      </c>
    </row>
    <row r="1246" spans="3:18" x14ac:dyDescent="0.25">
      <c r="C1246" s="112"/>
      <c r="D1246" s="109"/>
      <c r="E1246" s="9" t="s">
        <v>44</v>
      </c>
      <c r="F1246" s="12"/>
      <c r="G1246" s="8">
        <v>50</v>
      </c>
      <c r="H1246" s="20">
        <v>28</v>
      </c>
      <c r="I1246" s="2">
        <v>16</v>
      </c>
      <c r="J1246" s="2">
        <v>18</v>
      </c>
      <c r="K1246" s="2">
        <v>10</v>
      </c>
      <c r="L1246" s="2">
        <v>8</v>
      </c>
      <c r="M1246" s="2">
        <v>2</v>
      </c>
      <c r="N1246" s="2">
        <v>2</v>
      </c>
      <c r="O1246" s="2">
        <v>6</v>
      </c>
      <c r="P1246" s="2">
        <v>62</v>
      </c>
      <c r="Q1246" s="2">
        <v>2</v>
      </c>
      <c r="R1246" s="17">
        <v>36</v>
      </c>
    </row>
    <row r="1247" spans="3:18" ht="25.2" x14ac:dyDescent="0.25">
      <c r="C1247" s="112"/>
      <c r="D1247" s="109"/>
      <c r="E1247" s="9" t="s">
        <v>45</v>
      </c>
      <c r="F1247" s="12"/>
      <c r="G1247" s="8">
        <v>53</v>
      </c>
      <c r="H1247" s="20">
        <v>35.849056603774002</v>
      </c>
      <c r="I1247" s="2">
        <v>20.754716981131999</v>
      </c>
      <c r="J1247" s="2">
        <v>22.641509433962</v>
      </c>
      <c r="K1247" s="2">
        <v>9.4339622641510008</v>
      </c>
      <c r="L1247" s="2">
        <v>11.320754716981</v>
      </c>
      <c r="M1247" s="2">
        <v>13.207547169811001</v>
      </c>
      <c r="N1247" s="2">
        <v>11.320754716981</v>
      </c>
      <c r="O1247" s="2">
        <v>13.207547169811001</v>
      </c>
      <c r="P1247" s="2">
        <v>49.056603773585003</v>
      </c>
      <c r="Q1247" s="2">
        <v>1.88679245283</v>
      </c>
      <c r="R1247" s="17">
        <v>49.056603773585003</v>
      </c>
    </row>
    <row r="1248" spans="3:18" x14ac:dyDescent="0.25">
      <c r="C1248" s="112"/>
      <c r="D1248" s="109"/>
      <c r="E1248" s="9" t="s">
        <v>38</v>
      </c>
      <c r="F1248" s="12"/>
      <c r="G1248" s="13">
        <v>37</v>
      </c>
      <c r="H1248" s="30">
        <v>32.432432432432002</v>
      </c>
      <c r="I1248" s="6">
        <v>13.513513513514001</v>
      </c>
      <c r="J1248" s="6">
        <v>29.72972972973</v>
      </c>
      <c r="K1248" s="6">
        <v>13.513513513514001</v>
      </c>
      <c r="L1248" s="6">
        <v>16.216216216216001</v>
      </c>
      <c r="M1248" s="6">
        <v>10.810810810811001</v>
      </c>
      <c r="N1248" s="6">
        <v>10.810810810811001</v>
      </c>
      <c r="O1248" s="6">
        <v>5.4054054054050003</v>
      </c>
      <c r="P1248" s="6">
        <v>51.351351351350999</v>
      </c>
      <c r="Q1248" s="7" t="s">
        <v>66</v>
      </c>
      <c r="R1248" s="33">
        <v>48.648648648649001</v>
      </c>
    </row>
    <row r="1249" spans="3:18" ht="25.2" x14ac:dyDescent="0.25">
      <c r="C1249" s="112"/>
      <c r="D1249" s="108" t="s">
        <v>22</v>
      </c>
      <c r="E1249" s="10" t="s">
        <v>40</v>
      </c>
      <c r="F1249" s="11"/>
      <c r="G1249" s="14">
        <v>118</v>
      </c>
      <c r="H1249" s="28">
        <v>26.271186440678001</v>
      </c>
      <c r="I1249" s="5">
        <v>14.406779661017</v>
      </c>
      <c r="J1249" s="5">
        <v>20.338983050846998</v>
      </c>
      <c r="K1249" s="5">
        <v>3.3898305084749998</v>
      </c>
      <c r="L1249" s="5">
        <v>3.3898305084749998</v>
      </c>
      <c r="M1249" s="5">
        <v>4.2372881355930003</v>
      </c>
      <c r="N1249" s="5">
        <v>4.2372881355930003</v>
      </c>
      <c r="O1249" s="5">
        <v>3.3898305084749998</v>
      </c>
      <c r="P1249" s="5">
        <v>64.406779661016998</v>
      </c>
      <c r="Q1249" s="34" t="s">
        <v>66</v>
      </c>
      <c r="R1249" s="29">
        <v>35.593220338983002</v>
      </c>
    </row>
    <row r="1250" spans="3:18" ht="25.2" x14ac:dyDescent="0.25">
      <c r="C1250" s="112"/>
      <c r="D1250" s="109"/>
      <c r="E1250" s="9" t="s">
        <v>41</v>
      </c>
      <c r="F1250" s="12"/>
      <c r="G1250" s="8">
        <v>351</v>
      </c>
      <c r="H1250" s="20">
        <v>18.803418803419</v>
      </c>
      <c r="I1250" s="2">
        <v>12.250712250712001</v>
      </c>
      <c r="J1250" s="2">
        <v>11.111111111111001</v>
      </c>
      <c r="K1250" s="2">
        <v>5.1282051282049999</v>
      </c>
      <c r="L1250" s="2">
        <v>5.6980056980059999</v>
      </c>
      <c r="M1250" s="2">
        <v>4.5584045584049999</v>
      </c>
      <c r="N1250" s="2">
        <v>3.9886039886039999</v>
      </c>
      <c r="O1250" s="2">
        <v>3.1339031339029999</v>
      </c>
      <c r="P1250" s="2">
        <v>74.358974358973995</v>
      </c>
      <c r="Q1250" s="2">
        <v>1.4245014245009999</v>
      </c>
      <c r="R1250" s="17">
        <v>24.216524216524</v>
      </c>
    </row>
    <row r="1251" spans="3:18" x14ac:dyDescent="0.25">
      <c r="C1251" s="112"/>
      <c r="D1251" s="109"/>
      <c r="E1251" s="9" t="s">
        <v>42</v>
      </c>
      <c r="F1251" s="12"/>
      <c r="G1251" s="13">
        <v>9</v>
      </c>
      <c r="H1251" s="30">
        <v>22.222222222222001</v>
      </c>
      <c r="I1251" s="6">
        <v>22.222222222222001</v>
      </c>
      <c r="J1251" s="7" t="s">
        <v>66</v>
      </c>
      <c r="K1251" s="7" t="s">
        <v>66</v>
      </c>
      <c r="L1251" s="7" t="s">
        <v>66</v>
      </c>
      <c r="M1251" s="6">
        <v>11.111111111111001</v>
      </c>
      <c r="N1251" s="7" t="s">
        <v>66</v>
      </c>
      <c r="O1251" s="7" t="s">
        <v>66</v>
      </c>
      <c r="P1251" s="6">
        <v>77.777777777777999</v>
      </c>
      <c r="Q1251" s="7" t="s">
        <v>66</v>
      </c>
      <c r="R1251" s="33">
        <v>22.222222222222001</v>
      </c>
    </row>
    <row r="1252" spans="3:18" x14ac:dyDescent="0.25">
      <c r="C1252" s="112"/>
      <c r="D1252" s="109"/>
      <c r="E1252" s="9" t="s">
        <v>43</v>
      </c>
      <c r="F1252" s="12"/>
      <c r="G1252" s="8">
        <v>64</v>
      </c>
      <c r="H1252" s="20">
        <v>23.4375</v>
      </c>
      <c r="I1252" s="2">
        <v>17.1875</v>
      </c>
      <c r="J1252" s="2">
        <v>14.0625</v>
      </c>
      <c r="K1252" s="2">
        <v>4.6875</v>
      </c>
      <c r="L1252" s="2">
        <v>6.25</v>
      </c>
      <c r="M1252" s="2">
        <v>3.125</v>
      </c>
      <c r="N1252" s="2">
        <v>3.125</v>
      </c>
      <c r="O1252" s="2">
        <v>3.125</v>
      </c>
      <c r="P1252" s="2">
        <v>68.75</v>
      </c>
      <c r="Q1252" s="15" t="s">
        <v>66</v>
      </c>
      <c r="R1252" s="17">
        <v>31.25</v>
      </c>
    </row>
    <row r="1253" spans="3:18" x14ac:dyDescent="0.25">
      <c r="C1253" s="112"/>
      <c r="D1253" s="109"/>
      <c r="E1253" s="9" t="s">
        <v>44</v>
      </c>
      <c r="F1253" s="12"/>
      <c r="G1253" s="13">
        <v>19</v>
      </c>
      <c r="H1253" s="30">
        <v>21.052631578947</v>
      </c>
      <c r="I1253" s="6">
        <v>15.789473684211</v>
      </c>
      <c r="J1253" s="6">
        <v>15.789473684211</v>
      </c>
      <c r="K1253" s="7" t="s">
        <v>66</v>
      </c>
      <c r="L1253" s="6">
        <v>5.2631578947369997</v>
      </c>
      <c r="M1253" s="7" t="s">
        <v>66</v>
      </c>
      <c r="N1253" s="7" t="s">
        <v>66</v>
      </c>
      <c r="O1253" s="6">
        <v>5.2631578947369997</v>
      </c>
      <c r="P1253" s="6">
        <v>73.684210526315994</v>
      </c>
      <c r="Q1253" s="7" t="s">
        <v>66</v>
      </c>
      <c r="R1253" s="33">
        <v>26.315789473683999</v>
      </c>
    </row>
    <row r="1254" spans="3:18" ht="25.2" x14ac:dyDescent="0.25">
      <c r="C1254" s="112"/>
      <c r="D1254" s="109"/>
      <c r="E1254" s="9" t="s">
        <v>45</v>
      </c>
      <c r="F1254" s="12"/>
      <c r="G1254" s="13">
        <v>30</v>
      </c>
      <c r="H1254" s="30">
        <v>33.333333333333002</v>
      </c>
      <c r="I1254" s="6">
        <v>23.333333333333002</v>
      </c>
      <c r="J1254" s="6">
        <v>20</v>
      </c>
      <c r="K1254" s="6">
        <v>10</v>
      </c>
      <c r="L1254" s="6">
        <v>13.333333333333</v>
      </c>
      <c r="M1254" s="6">
        <v>16.666666666666998</v>
      </c>
      <c r="N1254" s="6">
        <v>10</v>
      </c>
      <c r="O1254" s="6">
        <v>13.333333333333</v>
      </c>
      <c r="P1254" s="6">
        <v>50</v>
      </c>
      <c r="Q1254" s="6">
        <v>3.333333333333</v>
      </c>
      <c r="R1254" s="33">
        <v>46.666666666666998</v>
      </c>
    </row>
    <row r="1255" spans="3:18" x14ac:dyDescent="0.25">
      <c r="C1255" s="112"/>
      <c r="D1255" s="109"/>
      <c r="E1255" s="9" t="s">
        <v>38</v>
      </c>
      <c r="F1255" s="12"/>
      <c r="G1255" s="13">
        <v>23</v>
      </c>
      <c r="H1255" s="30">
        <v>26.086956521739001</v>
      </c>
      <c r="I1255" s="6">
        <v>4.3478260869570002</v>
      </c>
      <c r="J1255" s="6">
        <v>30.434782608696</v>
      </c>
      <c r="K1255" s="6">
        <v>4.3478260869570002</v>
      </c>
      <c r="L1255" s="6">
        <v>13.04347826087</v>
      </c>
      <c r="M1255" s="6">
        <v>4.3478260869570002</v>
      </c>
      <c r="N1255" s="6">
        <v>4.3478260869570002</v>
      </c>
      <c r="O1255" s="7" t="s">
        <v>66</v>
      </c>
      <c r="P1255" s="6">
        <v>60.869565217390999</v>
      </c>
      <c r="Q1255" s="7" t="s">
        <v>66</v>
      </c>
      <c r="R1255" s="33">
        <v>39.130434782609001</v>
      </c>
    </row>
    <row r="1256" spans="3:18" ht="25.2" x14ac:dyDescent="0.25">
      <c r="C1256" s="112"/>
      <c r="D1256" s="108" t="s">
        <v>23</v>
      </c>
      <c r="E1256" s="10" t="s">
        <v>40</v>
      </c>
      <c r="F1256" s="11"/>
      <c r="G1256" s="14">
        <v>202</v>
      </c>
      <c r="H1256" s="28">
        <v>42.574257425742999</v>
      </c>
      <c r="I1256" s="5">
        <v>25.247524752475002</v>
      </c>
      <c r="J1256" s="5">
        <v>30.198019801979999</v>
      </c>
      <c r="K1256" s="5">
        <v>9.9009900990100004</v>
      </c>
      <c r="L1256" s="5">
        <v>9.9009900990100004</v>
      </c>
      <c r="M1256" s="5">
        <v>8.4158415841580005</v>
      </c>
      <c r="N1256" s="5">
        <v>6.4356435643559999</v>
      </c>
      <c r="O1256" s="5">
        <v>5.940594059406</v>
      </c>
      <c r="P1256" s="5">
        <v>45.049504950494999</v>
      </c>
      <c r="Q1256" s="5">
        <v>0.99009900990099997</v>
      </c>
      <c r="R1256" s="29">
        <v>53.960396039603999</v>
      </c>
    </row>
    <row r="1257" spans="3:18" ht="25.2" x14ac:dyDescent="0.25">
      <c r="C1257" s="112"/>
      <c r="D1257" s="109"/>
      <c r="E1257" s="9" t="s">
        <v>41</v>
      </c>
      <c r="F1257" s="12"/>
      <c r="G1257" s="8">
        <v>253</v>
      </c>
      <c r="H1257" s="20">
        <v>28.853754940710999</v>
      </c>
      <c r="I1257" s="2">
        <v>17.391304347826001</v>
      </c>
      <c r="J1257" s="2">
        <v>18.181818181817999</v>
      </c>
      <c r="K1257" s="2">
        <v>7.5098814229249999</v>
      </c>
      <c r="L1257" s="2">
        <v>7.9051383399209998</v>
      </c>
      <c r="M1257" s="2">
        <v>3.9525691699599999</v>
      </c>
      <c r="N1257" s="2">
        <v>3.557312252964</v>
      </c>
      <c r="O1257" s="2">
        <v>3.1620553359680001</v>
      </c>
      <c r="P1257" s="2">
        <v>59.683794466403</v>
      </c>
      <c r="Q1257" s="2">
        <v>3.557312252964</v>
      </c>
      <c r="R1257" s="17">
        <v>36.758893280632002</v>
      </c>
    </row>
    <row r="1258" spans="3:18" x14ac:dyDescent="0.25">
      <c r="C1258" s="112"/>
      <c r="D1258" s="109"/>
      <c r="E1258" s="9" t="s">
        <v>42</v>
      </c>
      <c r="F1258" s="12"/>
      <c r="G1258" s="13">
        <v>11</v>
      </c>
      <c r="H1258" s="30">
        <v>45.454545454544999</v>
      </c>
      <c r="I1258" s="6">
        <v>27.272727272727</v>
      </c>
      <c r="J1258" s="6">
        <v>36.363636363635997</v>
      </c>
      <c r="K1258" s="6">
        <v>18.181818181817999</v>
      </c>
      <c r="L1258" s="6">
        <v>9.0909090909089993</v>
      </c>
      <c r="M1258" s="6">
        <v>18.181818181817999</v>
      </c>
      <c r="N1258" s="6">
        <v>18.181818181817999</v>
      </c>
      <c r="O1258" s="6">
        <v>18.181818181817999</v>
      </c>
      <c r="P1258" s="6">
        <v>36.363636363635997</v>
      </c>
      <c r="Q1258" s="7" t="s">
        <v>66</v>
      </c>
      <c r="R1258" s="33">
        <v>63.636363636364003</v>
      </c>
    </row>
    <row r="1259" spans="3:18" x14ac:dyDescent="0.25">
      <c r="C1259" s="112"/>
      <c r="D1259" s="109"/>
      <c r="E1259" s="9" t="s">
        <v>43</v>
      </c>
      <c r="F1259" s="12"/>
      <c r="G1259" s="8">
        <v>98</v>
      </c>
      <c r="H1259" s="20">
        <v>40.816326530612002</v>
      </c>
      <c r="I1259" s="2">
        <v>19.387755102041002</v>
      </c>
      <c r="J1259" s="2">
        <v>20.408163265306001</v>
      </c>
      <c r="K1259" s="2">
        <v>7.1428571428570002</v>
      </c>
      <c r="L1259" s="2">
        <v>9.1836734693879993</v>
      </c>
      <c r="M1259" s="2">
        <v>4.0816326530609999</v>
      </c>
      <c r="N1259" s="2">
        <v>8.1632653061219997</v>
      </c>
      <c r="O1259" s="2">
        <v>4.0816326530609999</v>
      </c>
      <c r="P1259" s="2">
        <v>46.938775510204003</v>
      </c>
      <c r="Q1259" s="2">
        <v>2.040816326531</v>
      </c>
      <c r="R1259" s="17">
        <v>51.020408163265003</v>
      </c>
    </row>
    <row r="1260" spans="3:18" x14ac:dyDescent="0.25">
      <c r="C1260" s="112"/>
      <c r="D1260" s="109"/>
      <c r="E1260" s="9" t="s">
        <v>44</v>
      </c>
      <c r="F1260" s="12"/>
      <c r="G1260" s="13">
        <v>31</v>
      </c>
      <c r="H1260" s="30">
        <v>32.258064516128997</v>
      </c>
      <c r="I1260" s="6">
        <v>16.129032258064999</v>
      </c>
      <c r="J1260" s="6">
        <v>19.354838709677001</v>
      </c>
      <c r="K1260" s="6">
        <v>16.129032258064999</v>
      </c>
      <c r="L1260" s="6">
        <v>9.6774193548389995</v>
      </c>
      <c r="M1260" s="6">
        <v>3.2258064516129998</v>
      </c>
      <c r="N1260" s="6">
        <v>3.2258064516129998</v>
      </c>
      <c r="O1260" s="6">
        <v>6.4516129032259997</v>
      </c>
      <c r="P1260" s="6">
        <v>54.838709677418997</v>
      </c>
      <c r="Q1260" s="6">
        <v>3.2258064516129998</v>
      </c>
      <c r="R1260" s="33">
        <v>41.935483870968</v>
      </c>
    </row>
    <row r="1261" spans="3:18" ht="25.2" x14ac:dyDescent="0.25">
      <c r="C1261" s="112"/>
      <c r="D1261" s="109"/>
      <c r="E1261" s="9" t="s">
        <v>45</v>
      </c>
      <c r="F1261" s="12"/>
      <c r="G1261" s="13">
        <v>23</v>
      </c>
      <c r="H1261" s="30">
        <v>39.130434782609001</v>
      </c>
      <c r="I1261" s="6">
        <v>17.391304347826001</v>
      </c>
      <c r="J1261" s="6">
        <v>26.086956521739001</v>
      </c>
      <c r="K1261" s="6">
        <v>8.6956521739130004</v>
      </c>
      <c r="L1261" s="6">
        <v>8.6956521739130004</v>
      </c>
      <c r="M1261" s="6">
        <v>8.6956521739130004</v>
      </c>
      <c r="N1261" s="6">
        <v>13.04347826087</v>
      </c>
      <c r="O1261" s="6">
        <v>13.04347826087</v>
      </c>
      <c r="P1261" s="6">
        <v>47.826086956521998</v>
      </c>
      <c r="Q1261" s="7" t="s">
        <v>66</v>
      </c>
      <c r="R1261" s="33">
        <v>52.173913043478002</v>
      </c>
    </row>
    <row r="1262" spans="3:18" x14ac:dyDescent="0.25">
      <c r="C1262" s="112"/>
      <c r="D1262" s="109"/>
      <c r="E1262" s="9" t="s">
        <v>38</v>
      </c>
      <c r="F1262" s="12"/>
      <c r="G1262" s="13">
        <v>14</v>
      </c>
      <c r="H1262" s="30">
        <v>42.857142857143003</v>
      </c>
      <c r="I1262" s="6">
        <v>28.571428571428999</v>
      </c>
      <c r="J1262" s="6">
        <v>28.571428571428999</v>
      </c>
      <c r="K1262" s="6">
        <v>28.571428571428999</v>
      </c>
      <c r="L1262" s="6">
        <v>21.428571428571001</v>
      </c>
      <c r="M1262" s="6">
        <v>21.428571428571001</v>
      </c>
      <c r="N1262" s="6">
        <v>21.428571428571001</v>
      </c>
      <c r="O1262" s="6">
        <v>14.285714285714</v>
      </c>
      <c r="P1262" s="6">
        <v>35.714285714286</v>
      </c>
      <c r="Q1262" s="7" t="s">
        <v>66</v>
      </c>
      <c r="R1262" s="33">
        <v>64.285714285713993</v>
      </c>
    </row>
    <row r="1263" spans="3:18" x14ac:dyDescent="0.25">
      <c r="C1263" s="108" t="s">
        <v>46</v>
      </c>
      <c r="D1263" s="106" t="s">
        <v>21</v>
      </c>
      <c r="E1263" s="10" t="s">
        <v>47</v>
      </c>
      <c r="F1263" s="11"/>
      <c r="G1263" s="14">
        <v>815</v>
      </c>
      <c r="H1263" s="28">
        <v>25.398773006134999</v>
      </c>
      <c r="I1263" s="5">
        <v>14.846625766871</v>
      </c>
      <c r="J1263" s="5">
        <v>16.319018404908</v>
      </c>
      <c r="K1263" s="5">
        <v>6.1349693251530004</v>
      </c>
      <c r="L1263" s="5">
        <v>6.5030674846630001</v>
      </c>
      <c r="M1263" s="5">
        <v>5.2760736196320002</v>
      </c>
      <c r="N1263" s="5">
        <v>4.7852760736200004</v>
      </c>
      <c r="O1263" s="5">
        <v>3.8036809815949999</v>
      </c>
      <c r="P1263" s="5">
        <v>64.417177914109999</v>
      </c>
      <c r="Q1263" s="5">
        <v>1.8404907975460001</v>
      </c>
      <c r="R1263" s="29">
        <v>33.742331288343998</v>
      </c>
    </row>
    <row r="1264" spans="3:18" ht="25.2" x14ac:dyDescent="0.25">
      <c r="C1264" s="112"/>
      <c r="D1264" s="107"/>
      <c r="E1264" s="9" t="s">
        <v>48</v>
      </c>
      <c r="F1264" s="12"/>
      <c r="G1264" s="8">
        <v>86</v>
      </c>
      <c r="H1264" s="20">
        <v>38.372093023255999</v>
      </c>
      <c r="I1264" s="2">
        <v>17.441860465116001</v>
      </c>
      <c r="J1264" s="2">
        <v>22.093023255814</v>
      </c>
      <c r="K1264" s="2">
        <v>3.488372093023</v>
      </c>
      <c r="L1264" s="2">
        <v>4.6511627906979998</v>
      </c>
      <c r="M1264" s="2">
        <v>3.488372093023</v>
      </c>
      <c r="N1264" s="2">
        <v>2.3255813953489999</v>
      </c>
      <c r="O1264" s="2">
        <v>2.3255813953489999</v>
      </c>
      <c r="P1264" s="2">
        <v>52.325581395348998</v>
      </c>
      <c r="Q1264" s="2">
        <v>1.1627906976739999</v>
      </c>
      <c r="R1264" s="17">
        <v>46.511627906976997</v>
      </c>
    </row>
    <row r="1265" spans="3:18" x14ac:dyDescent="0.25">
      <c r="C1265" s="112"/>
      <c r="D1265" s="107"/>
      <c r="E1265" s="9" t="s">
        <v>49</v>
      </c>
      <c r="F1265" s="12"/>
      <c r="G1265" s="13">
        <v>46</v>
      </c>
      <c r="H1265" s="30">
        <v>39.130434782609001</v>
      </c>
      <c r="I1265" s="6">
        <v>15.217391304348</v>
      </c>
      <c r="J1265" s="6">
        <v>23.913043478260999</v>
      </c>
      <c r="K1265" s="6">
        <v>13.04347826087</v>
      </c>
      <c r="L1265" s="6">
        <v>15.217391304348</v>
      </c>
      <c r="M1265" s="6">
        <v>10.869565217390999</v>
      </c>
      <c r="N1265" s="6">
        <v>15.217391304348</v>
      </c>
      <c r="O1265" s="6">
        <v>8.6956521739130004</v>
      </c>
      <c r="P1265" s="6">
        <v>52.173913043478002</v>
      </c>
      <c r="Q1265" s="7" t="s">
        <v>66</v>
      </c>
      <c r="R1265" s="33">
        <v>47.826086956521998</v>
      </c>
    </row>
    <row r="1266" spans="3:18" ht="25.2" x14ac:dyDescent="0.25">
      <c r="C1266" s="112"/>
      <c r="D1266" s="107"/>
      <c r="E1266" s="9" t="s">
        <v>50</v>
      </c>
      <c r="F1266" s="12"/>
      <c r="G1266" s="8">
        <v>95</v>
      </c>
      <c r="H1266" s="20">
        <v>35.789473684211004</v>
      </c>
      <c r="I1266" s="2">
        <v>27.368421052632002</v>
      </c>
      <c r="J1266" s="2">
        <v>26.315789473683999</v>
      </c>
      <c r="K1266" s="2">
        <v>12.631578947368</v>
      </c>
      <c r="L1266" s="2">
        <v>13.684210526316001</v>
      </c>
      <c r="M1266" s="2">
        <v>7.3684210526319998</v>
      </c>
      <c r="N1266" s="2">
        <v>8.4210526315790002</v>
      </c>
      <c r="O1266" s="2">
        <v>7.3684210526319998</v>
      </c>
      <c r="P1266" s="2">
        <v>49.473684210526002</v>
      </c>
      <c r="Q1266" s="2">
        <v>1.052631578947</v>
      </c>
      <c r="R1266" s="17">
        <v>49.473684210526002</v>
      </c>
    </row>
    <row r="1267" spans="3:18" ht="25.2" x14ac:dyDescent="0.25">
      <c r="C1267" s="112"/>
      <c r="D1267" s="107"/>
      <c r="E1267" s="9" t="s">
        <v>51</v>
      </c>
      <c r="F1267" s="12"/>
      <c r="G1267" s="13">
        <v>30</v>
      </c>
      <c r="H1267" s="30">
        <v>66.666666666666998</v>
      </c>
      <c r="I1267" s="6">
        <v>40</v>
      </c>
      <c r="J1267" s="6">
        <v>53.333333333333002</v>
      </c>
      <c r="K1267" s="6">
        <v>13.333333333333</v>
      </c>
      <c r="L1267" s="6">
        <v>13.333333333333</v>
      </c>
      <c r="M1267" s="6">
        <v>10</v>
      </c>
      <c r="N1267" s="6">
        <v>3.333333333333</v>
      </c>
      <c r="O1267" s="6">
        <v>3.333333333333</v>
      </c>
      <c r="P1267" s="6">
        <v>26.666666666666998</v>
      </c>
      <c r="Q1267" s="7" t="s">
        <v>66</v>
      </c>
      <c r="R1267" s="33">
        <v>73.333333333333002</v>
      </c>
    </row>
    <row r="1268" spans="3:18" x14ac:dyDescent="0.25">
      <c r="C1268" s="112"/>
      <c r="D1268" s="107"/>
      <c r="E1268" s="9" t="s">
        <v>52</v>
      </c>
      <c r="F1268" s="12"/>
      <c r="G1268" s="13">
        <v>8</v>
      </c>
      <c r="H1268" s="30">
        <v>75</v>
      </c>
      <c r="I1268" s="6">
        <v>75</v>
      </c>
      <c r="J1268" s="6">
        <v>62.5</v>
      </c>
      <c r="K1268" s="6">
        <v>12.5</v>
      </c>
      <c r="L1268" s="6">
        <v>25</v>
      </c>
      <c r="M1268" s="6">
        <v>37.5</v>
      </c>
      <c r="N1268" s="6">
        <v>25</v>
      </c>
      <c r="O1268" s="6">
        <v>25</v>
      </c>
      <c r="P1268" s="6">
        <v>12.5</v>
      </c>
      <c r="Q1268" s="7" t="s">
        <v>66</v>
      </c>
      <c r="R1268" s="33">
        <v>87.5</v>
      </c>
    </row>
    <row r="1269" spans="3:18" x14ac:dyDescent="0.25">
      <c r="C1269" s="112"/>
      <c r="D1269" s="107"/>
      <c r="E1269" s="9" t="s">
        <v>53</v>
      </c>
      <c r="F1269" s="12"/>
      <c r="G1269" s="13">
        <v>23</v>
      </c>
      <c r="H1269" s="30">
        <v>34.782608695652002</v>
      </c>
      <c r="I1269" s="6">
        <v>26.086956521739001</v>
      </c>
      <c r="J1269" s="6">
        <v>21.739130434783</v>
      </c>
      <c r="K1269" s="6">
        <v>13.04347826087</v>
      </c>
      <c r="L1269" s="6">
        <v>13.04347826087</v>
      </c>
      <c r="M1269" s="6">
        <v>13.04347826087</v>
      </c>
      <c r="N1269" s="6">
        <v>8.6956521739130004</v>
      </c>
      <c r="O1269" s="6">
        <v>8.6956521739130004</v>
      </c>
      <c r="P1269" s="6">
        <v>56.521739130435002</v>
      </c>
      <c r="Q1269" s="7" t="s">
        <v>66</v>
      </c>
      <c r="R1269" s="33">
        <v>43.478260869564998</v>
      </c>
    </row>
    <row r="1270" spans="3:18" x14ac:dyDescent="0.25">
      <c r="C1270" s="112"/>
      <c r="D1270" s="107"/>
      <c r="E1270" s="9" t="s">
        <v>38</v>
      </c>
      <c r="F1270" s="12"/>
      <c r="G1270" s="13">
        <v>1</v>
      </c>
      <c r="H1270" s="39" t="s">
        <v>66</v>
      </c>
      <c r="I1270" s="7" t="s">
        <v>66</v>
      </c>
      <c r="J1270" s="7" t="s">
        <v>66</v>
      </c>
      <c r="K1270" s="7" t="s">
        <v>66</v>
      </c>
      <c r="L1270" s="7" t="s">
        <v>66</v>
      </c>
      <c r="M1270" s="7" t="s">
        <v>66</v>
      </c>
      <c r="N1270" s="7" t="s">
        <v>66</v>
      </c>
      <c r="O1270" s="7" t="s">
        <v>66</v>
      </c>
      <c r="P1270" s="6">
        <v>100</v>
      </c>
      <c r="Q1270" s="7" t="s">
        <v>66</v>
      </c>
      <c r="R1270" s="37" t="s">
        <v>66</v>
      </c>
    </row>
    <row r="1271" spans="3:18" x14ac:dyDescent="0.25">
      <c r="C1271" s="112"/>
      <c r="D1271" s="107"/>
      <c r="E1271" s="9" t="s">
        <v>54</v>
      </c>
      <c r="F1271" s="12"/>
      <c r="G1271" s="8">
        <v>901</v>
      </c>
      <c r="H1271" s="20">
        <v>26.637069922308999</v>
      </c>
      <c r="I1271" s="2">
        <v>15.094339622642</v>
      </c>
      <c r="J1271" s="2">
        <v>16.870144284129001</v>
      </c>
      <c r="K1271" s="2">
        <v>5.8823529411760003</v>
      </c>
      <c r="L1271" s="2">
        <v>6.3263041065480001</v>
      </c>
      <c r="M1271" s="2">
        <v>5.1054384017760004</v>
      </c>
      <c r="N1271" s="2">
        <v>4.5504994450609999</v>
      </c>
      <c r="O1271" s="2">
        <v>3.6625971143170002</v>
      </c>
      <c r="P1271" s="2">
        <v>63.263041065483002</v>
      </c>
      <c r="Q1271" s="2">
        <v>1.775804661487</v>
      </c>
      <c r="R1271" s="17">
        <v>34.961154273029997</v>
      </c>
    </row>
    <row r="1272" spans="3:18" x14ac:dyDescent="0.25">
      <c r="C1272" s="112"/>
      <c r="D1272" s="107"/>
      <c r="E1272" s="9" t="s">
        <v>55</v>
      </c>
      <c r="F1272" s="12"/>
      <c r="G1272" s="8">
        <v>171</v>
      </c>
      <c r="H1272" s="20">
        <v>42.105263157895003</v>
      </c>
      <c r="I1272" s="2">
        <v>26.315789473683999</v>
      </c>
      <c r="J1272" s="2">
        <v>30.409356725146001</v>
      </c>
      <c r="K1272" s="2">
        <v>12.865497076023001</v>
      </c>
      <c r="L1272" s="2">
        <v>14.035087719298</v>
      </c>
      <c r="M1272" s="2">
        <v>8.7719298245609991</v>
      </c>
      <c r="N1272" s="2">
        <v>9.3567251461990004</v>
      </c>
      <c r="O1272" s="2">
        <v>7.0175438596489998</v>
      </c>
      <c r="P1272" s="2">
        <v>46.198830409357001</v>
      </c>
      <c r="Q1272" s="2">
        <v>0.58479532163699999</v>
      </c>
      <c r="R1272" s="17">
        <v>53.216374269006003</v>
      </c>
    </row>
    <row r="1273" spans="3:18" x14ac:dyDescent="0.25">
      <c r="C1273" s="108" t="s">
        <v>56</v>
      </c>
      <c r="D1273" s="106" t="s">
        <v>21</v>
      </c>
      <c r="E1273" s="10" t="s">
        <v>57</v>
      </c>
      <c r="F1273" s="11"/>
      <c r="G1273" s="14">
        <v>465</v>
      </c>
      <c r="H1273" s="28">
        <v>29.462365591398001</v>
      </c>
      <c r="I1273" s="5">
        <v>19.139784946237</v>
      </c>
      <c r="J1273" s="5">
        <v>20.215053763440999</v>
      </c>
      <c r="K1273" s="5">
        <v>7.7419354838709999</v>
      </c>
      <c r="L1273" s="5">
        <v>8.3870967741939992</v>
      </c>
      <c r="M1273" s="5">
        <v>5.591397849462</v>
      </c>
      <c r="N1273" s="5">
        <v>5.591397849462</v>
      </c>
      <c r="O1273" s="5">
        <v>4.7311827956989996</v>
      </c>
      <c r="P1273" s="5">
        <v>59.784946236559001</v>
      </c>
      <c r="Q1273" s="5">
        <v>1.505376344086</v>
      </c>
      <c r="R1273" s="29">
        <v>38.709677419355003</v>
      </c>
    </row>
    <row r="1274" spans="3:18" x14ac:dyDescent="0.25">
      <c r="C1274" s="112"/>
      <c r="D1274" s="107"/>
      <c r="E1274" s="9" t="s">
        <v>58</v>
      </c>
      <c r="F1274" s="12"/>
      <c r="G1274" s="8">
        <v>396</v>
      </c>
      <c r="H1274" s="20">
        <v>29.545454545455001</v>
      </c>
      <c r="I1274" s="2">
        <v>17.424242424241999</v>
      </c>
      <c r="J1274" s="2">
        <v>17.676767676768002</v>
      </c>
      <c r="K1274" s="2">
        <v>6.8181818181820004</v>
      </c>
      <c r="L1274" s="2">
        <v>7.5757575757579998</v>
      </c>
      <c r="M1274" s="2">
        <v>5.5555555555560003</v>
      </c>
      <c r="N1274" s="2">
        <v>5.3030303030299999</v>
      </c>
      <c r="O1274" s="2">
        <v>3.7878787878789999</v>
      </c>
      <c r="P1274" s="2">
        <v>60.606060606061</v>
      </c>
      <c r="Q1274" s="2">
        <v>1.5151515151520001</v>
      </c>
      <c r="R1274" s="17">
        <v>37.878787878788003</v>
      </c>
    </row>
    <row r="1275" spans="3:18" x14ac:dyDescent="0.25">
      <c r="C1275" s="112"/>
      <c r="D1275" s="107"/>
      <c r="E1275" s="9" t="s">
        <v>59</v>
      </c>
      <c r="F1275" s="12"/>
      <c r="G1275" s="8">
        <v>90</v>
      </c>
      <c r="H1275" s="20">
        <v>27.777777777777999</v>
      </c>
      <c r="I1275" s="2">
        <v>10</v>
      </c>
      <c r="J1275" s="2">
        <v>13.333333333333</v>
      </c>
      <c r="K1275" s="2">
        <v>3.333333333333</v>
      </c>
      <c r="L1275" s="2">
        <v>4.4444444444439997</v>
      </c>
      <c r="M1275" s="2">
        <v>5.5555555555560003</v>
      </c>
      <c r="N1275" s="2">
        <v>1.1111111111109999</v>
      </c>
      <c r="O1275" s="2">
        <v>1.1111111111109999</v>
      </c>
      <c r="P1275" s="2">
        <v>65.555555555555998</v>
      </c>
      <c r="Q1275" s="2">
        <v>1.1111111111109999</v>
      </c>
      <c r="R1275" s="17">
        <v>33.333333333333002</v>
      </c>
    </row>
    <row r="1276" spans="3:18" x14ac:dyDescent="0.25">
      <c r="C1276" s="112"/>
      <c r="D1276" s="107"/>
      <c r="E1276" s="9" t="s">
        <v>60</v>
      </c>
      <c r="F1276" s="12"/>
      <c r="G1276" s="8">
        <v>153</v>
      </c>
      <c r="H1276" s="20">
        <v>30.718954248366</v>
      </c>
      <c r="I1276" s="2">
        <v>16.993464052288001</v>
      </c>
      <c r="J1276" s="2">
        <v>24.836601307190001</v>
      </c>
      <c r="K1276" s="2">
        <v>8.4967320261440005</v>
      </c>
      <c r="L1276" s="2">
        <v>8.4967320261440005</v>
      </c>
      <c r="M1276" s="2">
        <v>9.1503267973860005</v>
      </c>
      <c r="N1276" s="2">
        <v>8.4967320261440005</v>
      </c>
      <c r="O1276" s="2">
        <v>7.1895424836600004</v>
      </c>
      <c r="P1276" s="2">
        <v>56.862745098038999</v>
      </c>
      <c r="Q1276" s="2">
        <v>1.9607843137250001</v>
      </c>
      <c r="R1276" s="17">
        <v>41.176470588234999</v>
      </c>
    </row>
    <row r="1277" spans="3:18" x14ac:dyDescent="0.25">
      <c r="C1277" s="108" t="s">
        <v>61</v>
      </c>
      <c r="D1277" s="106" t="s">
        <v>21</v>
      </c>
      <c r="E1277" s="10" t="s">
        <v>62</v>
      </c>
      <c r="F1277" s="11"/>
      <c r="G1277" s="14">
        <v>205</v>
      </c>
      <c r="H1277" s="28">
        <v>29.756097560975999</v>
      </c>
      <c r="I1277" s="5">
        <v>20.487804878049001</v>
      </c>
      <c r="J1277" s="5">
        <v>20.487804878049001</v>
      </c>
      <c r="K1277" s="5">
        <v>6.3414634146340001</v>
      </c>
      <c r="L1277" s="5">
        <v>6.3414634146340001</v>
      </c>
      <c r="M1277" s="5">
        <v>5.3658536585369996</v>
      </c>
      <c r="N1277" s="5">
        <v>4.8780487804880002</v>
      </c>
      <c r="O1277" s="5">
        <v>3.4146341463410002</v>
      </c>
      <c r="P1277" s="5">
        <v>57.560975609755999</v>
      </c>
      <c r="Q1277" s="5">
        <v>2.4390243902440001</v>
      </c>
      <c r="R1277" s="29">
        <v>40</v>
      </c>
    </row>
    <row r="1278" spans="3:18" x14ac:dyDescent="0.25">
      <c r="C1278" s="109"/>
      <c r="D1278" s="107"/>
      <c r="E1278" s="9" t="s">
        <v>63</v>
      </c>
      <c r="F1278" s="12"/>
      <c r="G1278" s="8">
        <v>256</v>
      </c>
      <c r="H1278" s="20">
        <v>26.953125</v>
      </c>
      <c r="I1278" s="2">
        <v>14.84375</v>
      </c>
      <c r="J1278" s="2">
        <v>17.96875</v>
      </c>
      <c r="K1278" s="2">
        <v>5.859375</v>
      </c>
      <c r="L1278" s="2">
        <v>7.421875</v>
      </c>
      <c r="M1278" s="2">
        <v>5.078125</v>
      </c>
      <c r="N1278" s="2">
        <v>5.46875</v>
      </c>
      <c r="O1278" s="2">
        <v>4.6875</v>
      </c>
      <c r="P1278" s="2">
        <v>60.9375</v>
      </c>
      <c r="Q1278" s="2">
        <v>1.953125</v>
      </c>
      <c r="R1278" s="17">
        <v>37.109375</v>
      </c>
    </row>
    <row r="1279" spans="3:18" x14ac:dyDescent="0.25">
      <c r="C1279" s="109"/>
      <c r="D1279" s="107"/>
      <c r="E1279" s="9" t="s">
        <v>64</v>
      </c>
      <c r="F1279" s="12"/>
      <c r="G1279" s="8">
        <v>404</v>
      </c>
      <c r="H1279" s="20">
        <v>30.445544554455001</v>
      </c>
      <c r="I1279" s="2">
        <v>19.554455445544999</v>
      </c>
      <c r="J1279" s="2">
        <v>20.049504950494999</v>
      </c>
      <c r="K1279" s="2">
        <v>8.6633663366340006</v>
      </c>
      <c r="L1279" s="2">
        <v>9.1584158415840005</v>
      </c>
      <c r="M1279" s="2">
        <v>8.1683168316830006</v>
      </c>
      <c r="N1279" s="2">
        <v>6.683168316832</v>
      </c>
      <c r="O1279" s="2">
        <v>4.9504950495050002</v>
      </c>
      <c r="P1279" s="2">
        <v>59.900990099010002</v>
      </c>
      <c r="Q1279" s="2">
        <v>1.485148514851</v>
      </c>
      <c r="R1279" s="17">
        <v>38.613861386139</v>
      </c>
    </row>
    <row r="1280" spans="3:18" x14ac:dyDescent="0.25">
      <c r="C1280" s="113"/>
      <c r="D1280" s="110"/>
      <c r="E1280" s="56" t="s">
        <v>65</v>
      </c>
      <c r="F1280" s="48"/>
      <c r="G1280" s="61">
        <v>239</v>
      </c>
      <c r="H1280" s="69">
        <v>30.543933054393001</v>
      </c>
      <c r="I1280" s="36">
        <v>14.225941422594</v>
      </c>
      <c r="J1280" s="36">
        <v>18.828451882844998</v>
      </c>
      <c r="K1280" s="36">
        <v>6.694560669456</v>
      </c>
      <c r="L1280" s="36">
        <v>7.1129707112969998</v>
      </c>
      <c r="M1280" s="36">
        <v>4.1841004184099999</v>
      </c>
      <c r="N1280" s="36">
        <v>4.1841004184099999</v>
      </c>
      <c r="O1280" s="36">
        <v>4.1841004184099999</v>
      </c>
      <c r="P1280" s="36">
        <v>61.924686192468997</v>
      </c>
      <c r="Q1280" s="36">
        <v>0.418410041841</v>
      </c>
      <c r="R1280" s="68">
        <v>37.656903765689997</v>
      </c>
    </row>
    <row r="1282" spans="2:14" x14ac:dyDescent="0.25">
      <c r="B1282" s="54" t="str">
        <f xml:space="preserve"> HYPERLINK("#'目次'!B22", "[16]")</f>
        <v>[16]</v>
      </c>
      <c r="C1282" s="42" t="s">
        <v>219</v>
      </c>
    </row>
    <row r="1285" spans="2:14" x14ac:dyDescent="0.25">
      <c r="C1285" s="42" t="s">
        <v>14</v>
      </c>
    </row>
    <row r="1286" spans="2:14" ht="63" x14ac:dyDescent="0.25">
      <c r="C1286" s="102"/>
      <c r="D1286" s="103"/>
      <c r="E1286" s="103"/>
      <c r="F1286" s="103"/>
      <c r="G1286" s="53" t="s">
        <v>15</v>
      </c>
      <c r="H1286" s="50" t="s">
        <v>220</v>
      </c>
      <c r="I1286" s="21" t="s">
        <v>221</v>
      </c>
      <c r="J1286" s="21" t="s">
        <v>222</v>
      </c>
      <c r="K1286" s="21" t="s">
        <v>223</v>
      </c>
      <c r="L1286" s="21" t="s">
        <v>38</v>
      </c>
      <c r="M1286" s="21" t="s">
        <v>224</v>
      </c>
      <c r="N1286" s="57" t="s">
        <v>225</v>
      </c>
    </row>
    <row r="1287" spans="2:14" x14ac:dyDescent="0.25">
      <c r="C1287" s="104"/>
      <c r="D1287" s="105"/>
      <c r="E1287" s="105"/>
      <c r="F1287" s="105"/>
      <c r="G1287" s="47"/>
      <c r="H1287" s="60"/>
      <c r="I1287" s="22"/>
      <c r="J1287" s="22"/>
      <c r="K1287" s="22"/>
      <c r="L1287" s="22"/>
      <c r="M1287" s="22"/>
      <c r="N1287" s="55"/>
    </row>
    <row r="1288" spans="2:14" x14ac:dyDescent="0.25">
      <c r="C1288" s="52"/>
      <c r="D1288" s="49"/>
      <c r="E1288" s="46" t="s">
        <v>15</v>
      </c>
      <c r="F1288" s="51"/>
      <c r="G1288" s="59">
        <v>1104</v>
      </c>
      <c r="H1288" s="32">
        <v>79.891304347825994</v>
      </c>
      <c r="I1288" s="32">
        <v>14.039855072464</v>
      </c>
      <c r="J1288" s="32">
        <v>5.4347826086959996</v>
      </c>
      <c r="K1288" s="32">
        <v>0.27173913043499998</v>
      </c>
      <c r="L1288" s="32">
        <v>0.36231884058000002</v>
      </c>
      <c r="M1288" s="32">
        <v>93.931159420290001</v>
      </c>
      <c r="N1288" s="64">
        <v>5.7065217391300003</v>
      </c>
    </row>
    <row r="1289" spans="2:14" x14ac:dyDescent="0.25">
      <c r="C1289" s="111" t="s">
        <v>20</v>
      </c>
      <c r="D1289" s="106" t="s">
        <v>21</v>
      </c>
      <c r="E1289" s="10" t="s">
        <v>22</v>
      </c>
      <c r="F1289" s="11"/>
      <c r="G1289" s="14">
        <v>543</v>
      </c>
      <c r="H1289" s="28">
        <v>81.952117863720005</v>
      </c>
      <c r="I1289" s="5">
        <v>13.996316758748</v>
      </c>
      <c r="J1289" s="5">
        <v>3.3149171270719999</v>
      </c>
      <c r="K1289" s="5">
        <v>0.18416206261500001</v>
      </c>
      <c r="L1289" s="5">
        <v>0.55248618784500003</v>
      </c>
      <c r="M1289" s="5">
        <v>95.948434622468</v>
      </c>
      <c r="N1289" s="29">
        <v>3.4990791896869999</v>
      </c>
    </row>
    <row r="1290" spans="2:14" x14ac:dyDescent="0.25">
      <c r="C1290" s="112"/>
      <c r="D1290" s="107"/>
      <c r="E1290" s="9" t="s">
        <v>23</v>
      </c>
      <c r="F1290" s="12"/>
      <c r="G1290" s="8">
        <v>561</v>
      </c>
      <c r="H1290" s="20">
        <v>77.896613190731003</v>
      </c>
      <c r="I1290" s="2">
        <v>14.081996434938</v>
      </c>
      <c r="J1290" s="2">
        <v>7.4866310160429999</v>
      </c>
      <c r="K1290" s="2">
        <v>0.35650623885900001</v>
      </c>
      <c r="L1290" s="2">
        <v>0.17825311943</v>
      </c>
      <c r="M1290" s="2">
        <v>91.978609625668</v>
      </c>
      <c r="N1290" s="17">
        <v>7.8431372549020004</v>
      </c>
    </row>
    <row r="1291" spans="2:14" x14ac:dyDescent="0.25">
      <c r="C1291" s="108" t="s">
        <v>24</v>
      </c>
      <c r="D1291" s="108" t="s">
        <v>25</v>
      </c>
      <c r="E1291" s="10" t="s">
        <v>26</v>
      </c>
      <c r="F1291" s="11"/>
      <c r="G1291" s="14">
        <v>261</v>
      </c>
      <c r="H1291" s="28">
        <v>77.777777777777999</v>
      </c>
      <c r="I1291" s="5">
        <v>14.176245210728</v>
      </c>
      <c r="J1291" s="5">
        <v>7.2796934865900003</v>
      </c>
      <c r="K1291" s="5">
        <v>0.38314176245199999</v>
      </c>
      <c r="L1291" s="5">
        <v>0.38314176245199999</v>
      </c>
      <c r="M1291" s="5">
        <v>91.954022988505997</v>
      </c>
      <c r="N1291" s="29">
        <v>7.6628352490419998</v>
      </c>
    </row>
    <row r="1292" spans="2:14" x14ac:dyDescent="0.25">
      <c r="C1292" s="112"/>
      <c r="D1292" s="109"/>
      <c r="E1292" s="9" t="s">
        <v>27</v>
      </c>
      <c r="F1292" s="12"/>
      <c r="G1292" s="8">
        <v>267</v>
      </c>
      <c r="H1292" s="20">
        <v>82.771535580524002</v>
      </c>
      <c r="I1292" s="2">
        <v>13.857677902621999</v>
      </c>
      <c r="J1292" s="2">
        <v>2.6217228464420002</v>
      </c>
      <c r="K1292" s="15" t="s">
        <v>66</v>
      </c>
      <c r="L1292" s="2">
        <v>0.74906367041199995</v>
      </c>
      <c r="M1292" s="2">
        <v>96.629213483146003</v>
      </c>
      <c r="N1292" s="17">
        <v>2.6217228464420002</v>
      </c>
    </row>
    <row r="1293" spans="2:14" x14ac:dyDescent="0.25">
      <c r="C1293" s="112"/>
      <c r="D1293" s="109"/>
      <c r="E1293" s="9" t="s">
        <v>28</v>
      </c>
      <c r="F1293" s="12"/>
      <c r="G1293" s="8">
        <v>261</v>
      </c>
      <c r="H1293" s="20">
        <v>79.693486590038006</v>
      </c>
      <c r="I1293" s="2">
        <v>13.793103448276</v>
      </c>
      <c r="J1293" s="2">
        <v>5.7471264367819996</v>
      </c>
      <c r="K1293" s="2">
        <v>0.76628352490399998</v>
      </c>
      <c r="L1293" s="15" t="s">
        <v>66</v>
      </c>
      <c r="M1293" s="2">
        <v>93.486590038314006</v>
      </c>
      <c r="N1293" s="17">
        <v>6.5134099616860004</v>
      </c>
    </row>
    <row r="1294" spans="2:14" x14ac:dyDescent="0.25">
      <c r="C1294" s="112"/>
      <c r="D1294" s="109"/>
      <c r="E1294" s="9" t="s">
        <v>29</v>
      </c>
      <c r="F1294" s="12"/>
      <c r="G1294" s="8">
        <v>195</v>
      </c>
      <c r="H1294" s="20">
        <v>84.102564102564003</v>
      </c>
      <c r="I1294" s="2">
        <v>12.307692307691999</v>
      </c>
      <c r="J1294" s="2">
        <v>3.0769230769229998</v>
      </c>
      <c r="K1294" s="15" t="s">
        <v>66</v>
      </c>
      <c r="L1294" s="2">
        <v>0.51282051282100005</v>
      </c>
      <c r="M1294" s="2">
        <v>96.410256410255997</v>
      </c>
      <c r="N1294" s="17">
        <v>3.0769230769229998</v>
      </c>
    </row>
    <row r="1295" spans="2:14" x14ac:dyDescent="0.25">
      <c r="C1295" s="112"/>
      <c r="D1295" s="109"/>
      <c r="E1295" s="9" t="s">
        <v>30</v>
      </c>
      <c r="F1295" s="12"/>
      <c r="G1295" s="8">
        <v>120</v>
      </c>
      <c r="H1295" s="20">
        <v>71.666666666666998</v>
      </c>
      <c r="I1295" s="2">
        <v>17.5</v>
      </c>
      <c r="J1295" s="2">
        <v>10.833333333333</v>
      </c>
      <c r="K1295" s="15" t="s">
        <v>66</v>
      </c>
      <c r="L1295" s="15" t="s">
        <v>66</v>
      </c>
      <c r="M1295" s="2">
        <v>89.166666666666998</v>
      </c>
      <c r="N1295" s="17">
        <v>10.833333333333</v>
      </c>
    </row>
    <row r="1296" spans="2:14" x14ac:dyDescent="0.25">
      <c r="C1296" s="112"/>
      <c r="D1296" s="109"/>
      <c r="E1296" s="9" t="s">
        <v>31</v>
      </c>
      <c r="F1296" s="12"/>
      <c r="G1296" s="8">
        <v>843</v>
      </c>
      <c r="H1296" s="20">
        <v>80.545670225386004</v>
      </c>
      <c r="I1296" s="2">
        <v>13.997627520759</v>
      </c>
      <c r="J1296" s="2">
        <v>4.8635824436539998</v>
      </c>
      <c r="K1296" s="2">
        <v>0.23724792408100001</v>
      </c>
      <c r="L1296" s="2">
        <v>0.35587188612100001</v>
      </c>
      <c r="M1296" s="2">
        <v>94.543297746145001</v>
      </c>
      <c r="N1296" s="17">
        <v>5.1008303677339999</v>
      </c>
    </row>
    <row r="1297" spans="3:14" x14ac:dyDescent="0.25">
      <c r="C1297" s="112"/>
      <c r="D1297" s="109"/>
      <c r="E1297" s="9" t="s">
        <v>32</v>
      </c>
      <c r="F1297" s="12"/>
      <c r="G1297" s="8">
        <v>315</v>
      </c>
      <c r="H1297" s="20">
        <v>79.365079365078998</v>
      </c>
      <c r="I1297" s="2">
        <v>14.285714285714</v>
      </c>
      <c r="J1297" s="2">
        <v>6.0317460317459997</v>
      </c>
      <c r="K1297" s="15" t="s">
        <v>66</v>
      </c>
      <c r="L1297" s="2">
        <v>0.31746031745999997</v>
      </c>
      <c r="M1297" s="2">
        <v>93.650793650794</v>
      </c>
      <c r="N1297" s="17">
        <v>6.0317460317459997</v>
      </c>
    </row>
    <row r="1298" spans="3:14" x14ac:dyDescent="0.25">
      <c r="C1298" s="112"/>
      <c r="D1298" s="108" t="s">
        <v>22</v>
      </c>
      <c r="E1298" s="10" t="s">
        <v>26</v>
      </c>
      <c r="F1298" s="11"/>
      <c r="G1298" s="14">
        <v>120</v>
      </c>
      <c r="H1298" s="28">
        <v>86.666666666666998</v>
      </c>
      <c r="I1298" s="5">
        <v>10.833333333333</v>
      </c>
      <c r="J1298" s="5">
        <v>1.666666666667</v>
      </c>
      <c r="K1298" s="34" t="s">
        <v>66</v>
      </c>
      <c r="L1298" s="5">
        <v>0.83333333333299997</v>
      </c>
      <c r="M1298" s="5">
        <v>97.5</v>
      </c>
      <c r="N1298" s="29">
        <v>1.666666666667</v>
      </c>
    </row>
    <row r="1299" spans="3:14" x14ac:dyDescent="0.25">
      <c r="C1299" s="112"/>
      <c r="D1299" s="109"/>
      <c r="E1299" s="9" t="s">
        <v>27</v>
      </c>
      <c r="F1299" s="12"/>
      <c r="G1299" s="8">
        <v>159</v>
      </c>
      <c r="H1299" s="20">
        <v>80.503144654088004</v>
      </c>
      <c r="I1299" s="2">
        <v>16.352201257861999</v>
      </c>
      <c r="J1299" s="2">
        <v>2.5157232704400001</v>
      </c>
      <c r="K1299" s="15" t="s">
        <v>66</v>
      </c>
      <c r="L1299" s="2">
        <v>0.62893081761000003</v>
      </c>
      <c r="M1299" s="2">
        <v>96.855345911949996</v>
      </c>
      <c r="N1299" s="17">
        <v>2.5157232704400001</v>
      </c>
    </row>
    <row r="1300" spans="3:14" x14ac:dyDescent="0.25">
      <c r="C1300" s="112"/>
      <c r="D1300" s="109"/>
      <c r="E1300" s="9" t="s">
        <v>28</v>
      </c>
      <c r="F1300" s="12"/>
      <c r="G1300" s="8">
        <v>113</v>
      </c>
      <c r="H1300" s="20">
        <v>84.955752212389001</v>
      </c>
      <c r="I1300" s="2">
        <v>11.504424778761001</v>
      </c>
      <c r="J1300" s="2">
        <v>2.654867256637</v>
      </c>
      <c r="K1300" s="2">
        <v>0.88495575221199996</v>
      </c>
      <c r="L1300" s="15" t="s">
        <v>66</v>
      </c>
      <c r="M1300" s="2">
        <v>96.460176991150007</v>
      </c>
      <c r="N1300" s="17">
        <v>3.53982300885</v>
      </c>
    </row>
    <row r="1301" spans="3:14" x14ac:dyDescent="0.25">
      <c r="C1301" s="112"/>
      <c r="D1301" s="109"/>
      <c r="E1301" s="9" t="s">
        <v>29</v>
      </c>
      <c r="F1301" s="12"/>
      <c r="G1301" s="8">
        <v>94</v>
      </c>
      <c r="H1301" s="20">
        <v>79.787234042552996</v>
      </c>
      <c r="I1301" s="2">
        <v>15.957446808511</v>
      </c>
      <c r="J1301" s="2">
        <v>3.1914893617020001</v>
      </c>
      <c r="K1301" s="15" t="s">
        <v>66</v>
      </c>
      <c r="L1301" s="2">
        <v>1.0638297872339999</v>
      </c>
      <c r="M1301" s="2">
        <v>95.744680851064004</v>
      </c>
      <c r="N1301" s="17">
        <v>3.1914893617020001</v>
      </c>
    </row>
    <row r="1302" spans="3:14" x14ac:dyDescent="0.25">
      <c r="C1302" s="112"/>
      <c r="D1302" s="109"/>
      <c r="E1302" s="9" t="s">
        <v>30</v>
      </c>
      <c r="F1302" s="12"/>
      <c r="G1302" s="8">
        <v>57</v>
      </c>
      <c r="H1302" s="20">
        <v>73.684210526315994</v>
      </c>
      <c r="I1302" s="2">
        <v>15.789473684211</v>
      </c>
      <c r="J1302" s="2">
        <v>10.526315789473999</v>
      </c>
      <c r="K1302" s="15" t="s">
        <v>66</v>
      </c>
      <c r="L1302" s="15" t="s">
        <v>66</v>
      </c>
      <c r="M1302" s="2">
        <v>89.473684210526002</v>
      </c>
      <c r="N1302" s="17">
        <v>10.526315789473999</v>
      </c>
    </row>
    <row r="1303" spans="3:14" x14ac:dyDescent="0.25">
      <c r="C1303" s="112"/>
      <c r="D1303" s="109"/>
      <c r="E1303" s="9" t="s">
        <v>31</v>
      </c>
      <c r="F1303" s="12"/>
      <c r="G1303" s="8">
        <v>423</v>
      </c>
      <c r="H1303" s="20">
        <v>80.614657210402001</v>
      </c>
      <c r="I1303" s="2">
        <v>14.893617021277</v>
      </c>
      <c r="J1303" s="2">
        <v>3.7825059101649998</v>
      </c>
      <c r="K1303" s="2">
        <v>0.23640661938499999</v>
      </c>
      <c r="L1303" s="2">
        <v>0.47281323877100001</v>
      </c>
      <c r="M1303" s="2">
        <v>95.508274231678001</v>
      </c>
      <c r="N1303" s="17">
        <v>4.0189125295509998</v>
      </c>
    </row>
    <row r="1304" spans="3:14" x14ac:dyDescent="0.25">
      <c r="C1304" s="112"/>
      <c r="D1304" s="109"/>
      <c r="E1304" s="9" t="s">
        <v>32</v>
      </c>
      <c r="F1304" s="12"/>
      <c r="G1304" s="8">
        <v>151</v>
      </c>
      <c r="H1304" s="20">
        <v>77.483443708609002</v>
      </c>
      <c r="I1304" s="2">
        <v>15.894039735099</v>
      </c>
      <c r="J1304" s="2">
        <v>5.9602649006619997</v>
      </c>
      <c r="K1304" s="15" t="s">
        <v>66</v>
      </c>
      <c r="L1304" s="2">
        <v>0.66225165562900001</v>
      </c>
      <c r="M1304" s="2">
        <v>93.377483443708996</v>
      </c>
      <c r="N1304" s="17">
        <v>5.9602649006619997</v>
      </c>
    </row>
    <row r="1305" spans="3:14" x14ac:dyDescent="0.25">
      <c r="C1305" s="112"/>
      <c r="D1305" s="108" t="s">
        <v>23</v>
      </c>
      <c r="E1305" s="10" t="s">
        <v>26</v>
      </c>
      <c r="F1305" s="11"/>
      <c r="G1305" s="14">
        <v>141</v>
      </c>
      <c r="H1305" s="28">
        <v>70.212765957447004</v>
      </c>
      <c r="I1305" s="5">
        <v>17.021276595745</v>
      </c>
      <c r="J1305" s="5">
        <v>12.056737588652</v>
      </c>
      <c r="K1305" s="5">
        <v>0.70921985815599997</v>
      </c>
      <c r="L1305" s="34" t="s">
        <v>66</v>
      </c>
      <c r="M1305" s="5">
        <v>87.234042553191003</v>
      </c>
      <c r="N1305" s="29">
        <v>12.765957446809001</v>
      </c>
    </row>
    <row r="1306" spans="3:14" x14ac:dyDescent="0.25">
      <c r="C1306" s="112"/>
      <c r="D1306" s="109"/>
      <c r="E1306" s="9" t="s">
        <v>27</v>
      </c>
      <c r="F1306" s="12"/>
      <c r="G1306" s="8">
        <v>108</v>
      </c>
      <c r="H1306" s="20">
        <v>86.111111111111001</v>
      </c>
      <c r="I1306" s="2">
        <v>10.185185185185</v>
      </c>
      <c r="J1306" s="2">
        <v>2.7777777777780002</v>
      </c>
      <c r="K1306" s="15" t="s">
        <v>66</v>
      </c>
      <c r="L1306" s="2">
        <v>0.92592592592599998</v>
      </c>
      <c r="M1306" s="2">
        <v>96.296296296296006</v>
      </c>
      <c r="N1306" s="17">
        <v>2.7777777777780002</v>
      </c>
    </row>
    <row r="1307" spans="3:14" x14ac:dyDescent="0.25">
      <c r="C1307" s="112"/>
      <c r="D1307" s="109"/>
      <c r="E1307" s="9" t="s">
        <v>28</v>
      </c>
      <c r="F1307" s="12"/>
      <c r="G1307" s="8">
        <v>148</v>
      </c>
      <c r="H1307" s="20">
        <v>75.675675675676004</v>
      </c>
      <c r="I1307" s="2">
        <v>15.540540540541</v>
      </c>
      <c r="J1307" s="2">
        <v>8.1081081081080004</v>
      </c>
      <c r="K1307" s="2">
        <v>0.67567567567599995</v>
      </c>
      <c r="L1307" s="15" t="s">
        <v>66</v>
      </c>
      <c r="M1307" s="2">
        <v>91.216216216215997</v>
      </c>
      <c r="N1307" s="17">
        <v>8.7837837837839992</v>
      </c>
    </row>
    <row r="1308" spans="3:14" x14ac:dyDescent="0.25">
      <c r="C1308" s="112"/>
      <c r="D1308" s="109"/>
      <c r="E1308" s="9" t="s">
        <v>29</v>
      </c>
      <c r="F1308" s="12"/>
      <c r="G1308" s="8">
        <v>101</v>
      </c>
      <c r="H1308" s="20">
        <v>88.118811881187995</v>
      </c>
      <c r="I1308" s="2">
        <v>8.9108910891090005</v>
      </c>
      <c r="J1308" s="2">
        <v>2.970297029703</v>
      </c>
      <c r="K1308" s="15" t="s">
        <v>66</v>
      </c>
      <c r="L1308" s="15" t="s">
        <v>66</v>
      </c>
      <c r="M1308" s="2">
        <v>97.029702970296995</v>
      </c>
      <c r="N1308" s="17">
        <v>2.970297029703</v>
      </c>
    </row>
    <row r="1309" spans="3:14" x14ac:dyDescent="0.25">
      <c r="C1309" s="112"/>
      <c r="D1309" s="109"/>
      <c r="E1309" s="9" t="s">
        <v>30</v>
      </c>
      <c r="F1309" s="12"/>
      <c r="G1309" s="8">
        <v>63</v>
      </c>
      <c r="H1309" s="20">
        <v>69.841269841270005</v>
      </c>
      <c r="I1309" s="2">
        <v>19.047619047619001</v>
      </c>
      <c r="J1309" s="2">
        <v>11.111111111111001</v>
      </c>
      <c r="K1309" s="15" t="s">
        <v>66</v>
      </c>
      <c r="L1309" s="15" t="s">
        <v>66</v>
      </c>
      <c r="M1309" s="2">
        <v>88.888888888888999</v>
      </c>
      <c r="N1309" s="17">
        <v>11.111111111111001</v>
      </c>
    </row>
    <row r="1310" spans="3:14" x14ac:dyDescent="0.25">
      <c r="C1310" s="112"/>
      <c r="D1310" s="109"/>
      <c r="E1310" s="9" t="s">
        <v>31</v>
      </c>
      <c r="F1310" s="12"/>
      <c r="G1310" s="8">
        <v>420</v>
      </c>
      <c r="H1310" s="20">
        <v>80.476190476189998</v>
      </c>
      <c r="I1310" s="2">
        <v>13.095238095238001</v>
      </c>
      <c r="J1310" s="2">
        <v>5.9523809523809996</v>
      </c>
      <c r="K1310" s="2">
        <v>0.23809523809499999</v>
      </c>
      <c r="L1310" s="2">
        <v>0.23809523809499999</v>
      </c>
      <c r="M1310" s="2">
        <v>93.571428571428996</v>
      </c>
      <c r="N1310" s="17">
        <v>6.1904761904759997</v>
      </c>
    </row>
    <row r="1311" spans="3:14" x14ac:dyDescent="0.25">
      <c r="C1311" s="112"/>
      <c r="D1311" s="109"/>
      <c r="E1311" s="9" t="s">
        <v>32</v>
      </c>
      <c r="F1311" s="12"/>
      <c r="G1311" s="8">
        <v>164</v>
      </c>
      <c r="H1311" s="20">
        <v>81.097560975609994</v>
      </c>
      <c r="I1311" s="2">
        <v>12.804878048779999</v>
      </c>
      <c r="J1311" s="2">
        <v>6.0975609756100004</v>
      </c>
      <c r="K1311" s="15" t="s">
        <v>66</v>
      </c>
      <c r="L1311" s="15" t="s">
        <v>66</v>
      </c>
      <c r="M1311" s="2">
        <v>93.902439024390006</v>
      </c>
      <c r="N1311" s="17">
        <v>6.0975609756100004</v>
      </c>
    </row>
    <row r="1312" spans="3:14" ht="25.2" x14ac:dyDescent="0.25">
      <c r="C1312" s="108" t="s">
        <v>33</v>
      </c>
      <c r="D1312" s="108" t="s">
        <v>25</v>
      </c>
      <c r="E1312" s="10" t="s">
        <v>34</v>
      </c>
      <c r="F1312" s="11"/>
      <c r="G1312" s="14">
        <v>93</v>
      </c>
      <c r="H1312" s="28">
        <v>66.666666666666998</v>
      </c>
      <c r="I1312" s="5">
        <v>18.279569892472999</v>
      </c>
      <c r="J1312" s="5">
        <v>12.903225806451999</v>
      </c>
      <c r="K1312" s="5">
        <v>1.0752688172039999</v>
      </c>
      <c r="L1312" s="5">
        <v>1.0752688172039999</v>
      </c>
      <c r="M1312" s="5">
        <v>84.946236559140004</v>
      </c>
      <c r="N1312" s="29">
        <v>13.978494623655999</v>
      </c>
    </row>
    <row r="1313" spans="3:14" ht="25.2" x14ac:dyDescent="0.25">
      <c r="C1313" s="112"/>
      <c r="D1313" s="109"/>
      <c r="E1313" s="9" t="s">
        <v>35</v>
      </c>
      <c r="F1313" s="12"/>
      <c r="G1313" s="8">
        <v>623</v>
      </c>
      <c r="H1313" s="20">
        <v>84.269662921348001</v>
      </c>
      <c r="I1313" s="2">
        <v>11.23595505618</v>
      </c>
      <c r="J1313" s="2">
        <v>4.0128410914929997</v>
      </c>
      <c r="K1313" s="2">
        <v>0.16051364366000001</v>
      </c>
      <c r="L1313" s="2">
        <v>0.32102728731899999</v>
      </c>
      <c r="M1313" s="2">
        <v>95.505617977528004</v>
      </c>
      <c r="N1313" s="17">
        <v>4.1733547351520004</v>
      </c>
    </row>
    <row r="1314" spans="3:14" ht="25.2" x14ac:dyDescent="0.25">
      <c r="C1314" s="112"/>
      <c r="D1314" s="109"/>
      <c r="E1314" s="9" t="s">
        <v>36</v>
      </c>
      <c r="F1314" s="12"/>
      <c r="G1314" s="8">
        <v>207</v>
      </c>
      <c r="H1314" s="20">
        <v>76.328502415458999</v>
      </c>
      <c r="I1314" s="2">
        <v>16.908212560386001</v>
      </c>
      <c r="J1314" s="2">
        <v>6.2801932367150002</v>
      </c>
      <c r="K1314" s="15" t="s">
        <v>66</v>
      </c>
      <c r="L1314" s="2">
        <v>0.48309178743999998</v>
      </c>
      <c r="M1314" s="2">
        <v>93.236714975845004</v>
      </c>
      <c r="N1314" s="17">
        <v>6.2801932367150002</v>
      </c>
    </row>
    <row r="1315" spans="3:14" ht="25.2" x14ac:dyDescent="0.25">
      <c r="C1315" s="112"/>
      <c r="D1315" s="109"/>
      <c r="E1315" s="9" t="s">
        <v>37</v>
      </c>
      <c r="F1315" s="12"/>
      <c r="G1315" s="8">
        <v>178</v>
      </c>
      <c r="H1315" s="20">
        <v>75.842696629212995</v>
      </c>
      <c r="I1315" s="2">
        <v>17.977528089888001</v>
      </c>
      <c r="J1315" s="2">
        <v>5.61797752809</v>
      </c>
      <c r="K1315" s="2">
        <v>0.56179775280900002</v>
      </c>
      <c r="L1315" s="15" t="s">
        <v>66</v>
      </c>
      <c r="M1315" s="2">
        <v>93.820224719101006</v>
      </c>
      <c r="N1315" s="17">
        <v>6.1797752808990003</v>
      </c>
    </row>
    <row r="1316" spans="3:14" x14ac:dyDescent="0.25">
      <c r="C1316" s="112"/>
      <c r="D1316" s="109"/>
      <c r="E1316" s="9" t="s">
        <v>38</v>
      </c>
      <c r="F1316" s="12"/>
      <c r="G1316" s="13">
        <v>3</v>
      </c>
      <c r="H1316" s="30">
        <v>66.666666666666998</v>
      </c>
      <c r="I1316" s="6">
        <v>33.333333333333002</v>
      </c>
      <c r="J1316" s="7" t="s">
        <v>66</v>
      </c>
      <c r="K1316" s="7" t="s">
        <v>66</v>
      </c>
      <c r="L1316" s="7" t="s">
        <v>66</v>
      </c>
      <c r="M1316" s="6">
        <v>100</v>
      </c>
      <c r="N1316" s="37" t="s">
        <v>66</v>
      </c>
    </row>
    <row r="1317" spans="3:14" ht="25.2" x14ac:dyDescent="0.25">
      <c r="C1317" s="112"/>
      <c r="D1317" s="108" t="s">
        <v>22</v>
      </c>
      <c r="E1317" s="10" t="s">
        <v>34</v>
      </c>
      <c r="F1317" s="11"/>
      <c r="G1317" s="40">
        <v>48</v>
      </c>
      <c r="H1317" s="58">
        <v>68.75</v>
      </c>
      <c r="I1317" s="23">
        <v>20.833333333333002</v>
      </c>
      <c r="J1317" s="23">
        <v>8.333333333333</v>
      </c>
      <c r="K1317" s="41" t="s">
        <v>66</v>
      </c>
      <c r="L1317" s="23">
        <v>2.083333333333</v>
      </c>
      <c r="M1317" s="23">
        <v>89.583333333333002</v>
      </c>
      <c r="N1317" s="63">
        <v>8.333333333333</v>
      </c>
    </row>
    <row r="1318" spans="3:14" ht="25.2" x14ac:dyDescent="0.25">
      <c r="C1318" s="112"/>
      <c r="D1318" s="109"/>
      <c r="E1318" s="9" t="s">
        <v>35</v>
      </c>
      <c r="F1318" s="12"/>
      <c r="G1318" s="8">
        <v>365</v>
      </c>
      <c r="H1318" s="20">
        <v>84.657534246574997</v>
      </c>
      <c r="I1318" s="2">
        <v>11.506849315067999</v>
      </c>
      <c r="J1318" s="2">
        <v>3.2876712328769999</v>
      </c>
      <c r="K1318" s="2">
        <v>0.27397260274000002</v>
      </c>
      <c r="L1318" s="2">
        <v>0.27397260274000002</v>
      </c>
      <c r="M1318" s="2">
        <v>96.164383561644001</v>
      </c>
      <c r="N1318" s="17">
        <v>3.5616438356160001</v>
      </c>
    </row>
    <row r="1319" spans="3:14" ht="25.2" x14ac:dyDescent="0.25">
      <c r="C1319" s="112"/>
      <c r="D1319" s="109"/>
      <c r="E1319" s="9" t="s">
        <v>36</v>
      </c>
      <c r="F1319" s="12"/>
      <c r="G1319" s="8">
        <v>80</v>
      </c>
      <c r="H1319" s="20">
        <v>78.75</v>
      </c>
      <c r="I1319" s="2">
        <v>20</v>
      </c>
      <c r="J1319" s="15" t="s">
        <v>66</v>
      </c>
      <c r="K1319" s="15" t="s">
        <v>66</v>
      </c>
      <c r="L1319" s="2">
        <v>1.25</v>
      </c>
      <c r="M1319" s="2">
        <v>98.75</v>
      </c>
      <c r="N1319" s="38" t="s">
        <v>66</v>
      </c>
    </row>
    <row r="1320" spans="3:14" ht="25.2" x14ac:dyDescent="0.25">
      <c r="C1320" s="112"/>
      <c r="D1320" s="109"/>
      <c r="E1320" s="9" t="s">
        <v>37</v>
      </c>
      <c r="F1320" s="12"/>
      <c r="G1320" s="13">
        <v>49</v>
      </c>
      <c r="H1320" s="30">
        <v>81.632653061224005</v>
      </c>
      <c r="I1320" s="6">
        <v>14.285714285714</v>
      </c>
      <c r="J1320" s="6">
        <v>4.0816326530609999</v>
      </c>
      <c r="K1320" s="7" t="s">
        <v>66</v>
      </c>
      <c r="L1320" s="7" t="s">
        <v>66</v>
      </c>
      <c r="M1320" s="6">
        <v>95.918367346938993</v>
      </c>
      <c r="N1320" s="33">
        <v>4.0816326530609999</v>
      </c>
    </row>
    <row r="1321" spans="3:14" x14ac:dyDescent="0.25">
      <c r="C1321" s="112"/>
      <c r="D1321" s="109"/>
      <c r="E1321" s="9" t="s">
        <v>38</v>
      </c>
      <c r="F1321" s="12"/>
      <c r="G1321" s="13">
        <v>1</v>
      </c>
      <c r="H1321" s="39" t="s">
        <v>66</v>
      </c>
      <c r="I1321" s="6">
        <v>100</v>
      </c>
      <c r="J1321" s="7" t="s">
        <v>66</v>
      </c>
      <c r="K1321" s="7" t="s">
        <v>66</v>
      </c>
      <c r="L1321" s="7" t="s">
        <v>66</v>
      </c>
      <c r="M1321" s="6">
        <v>100</v>
      </c>
      <c r="N1321" s="37" t="s">
        <v>66</v>
      </c>
    </row>
    <row r="1322" spans="3:14" ht="25.2" x14ac:dyDescent="0.25">
      <c r="C1322" s="112"/>
      <c r="D1322" s="108" t="s">
        <v>23</v>
      </c>
      <c r="E1322" s="10" t="s">
        <v>34</v>
      </c>
      <c r="F1322" s="11"/>
      <c r="G1322" s="40">
        <v>45</v>
      </c>
      <c r="H1322" s="58">
        <v>64.444444444444002</v>
      </c>
      <c r="I1322" s="23">
        <v>15.555555555555999</v>
      </c>
      <c r="J1322" s="23">
        <v>17.777777777777999</v>
      </c>
      <c r="K1322" s="23">
        <v>2.2222222222219998</v>
      </c>
      <c r="L1322" s="41" t="s">
        <v>66</v>
      </c>
      <c r="M1322" s="23">
        <v>80</v>
      </c>
      <c r="N1322" s="63">
        <v>20</v>
      </c>
    </row>
    <row r="1323" spans="3:14" ht="25.2" x14ac:dyDescent="0.25">
      <c r="C1323" s="112"/>
      <c r="D1323" s="109"/>
      <c r="E1323" s="9" t="s">
        <v>35</v>
      </c>
      <c r="F1323" s="12"/>
      <c r="G1323" s="8">
        <v>258</v>
      </c>
      <c r="H1323" s="20">
        <v>83.720930232558004</v>
      </c>
      <c r="I1323" s="2">
        <v>10.852713178295</v>
      </c>
      <c r="J1323" s="2">
        <v>5.0387596899220002</v>
      </c>
      <c r="K1323" s="15" t="s">
        <v>66</v>
      </c>
      <c r="L1323" s="2">
        <v>0.38759689922500001</v>
      </c>
      <c r="M1323" s="2">
        <v>94.573643410852995</v>
      </c>
      <c r="N1323" s="17">
        <v>5.0387596899220002</v>
      </c>
    </row>
    <row r="1324" spans="3:14" ht="25.2" x14ac:dyDescent="0.25">
      <c r="C1324" s="112"/>
      <c r="D1324" s="109"/>
      <c r="E1324" s="9" t="s">
        <v>36</v>
      </c>
      <c r="F1324" s="12"/>
      <c r="G1324" s="8">
        <v>127</v>
      </c>
      <c r="H1324" s="20">
        <v>74.803149606299002</v>
      </c>
      <c r="I1324" s="2">
        <v>14.960629921260001</v>
      </c>
      <c r="J1324" s="2">
        <v>10.236220472441</v>
      </c>
      <c r="K1324" s="15" t="s">
        <v>66</v>
      </c>
      <c r="L1324" s="15" t="s">
        <v>66</v>
      </c>
      <c r="M1324" s="2">
        <v>89.763779527558995</v>
      </c>
      <c r="N1324" s="17">
        <v>10.236220472441</v>
      </c>
    </row>
    <row r="1325" spans="3:14" ht="25.2" x14ac:dyDescent="0.25">
      <c r="C1325" s="112"/>
      <c r="D1325" s="109"/>
      <c r="E1325" s="9" t="s">
        <v>37</v>
      </c>
      <c r="F1325" s="12"/>
      <c r="G1325" s="8">
        <v>129</v>
      </c>
      <c r="H1325" s="20">
        <v>73.643410852713004</v>
      </c>
      <c r="I1325" s="2">
        <v>19.37984496124</v>
      </c>
      <c r="J1325" s="2">
        <v>6.2015503875969999</v>
      </c>
      <c r="K1325" s="2">
        <v>0.77519379845000003</v>
      </c>
      <c r="L1325" s="15" t="s">
        <v>66</v>
      </c>
      <c r="M1325" s="2">
        <v>93.023255813953</v>
      </c>
      <c r="N1325" s="17">
        <v>6.9767441860470001</v>
      </c>
    </row>
    <row r="1326" spans="3:14" x14ac:dyDescent="0.25">
      <c r="C1326" s="112"/>
      <c r="D1326" s="109"/>
      <c r="E1326" s="9" t="s">
        <v>38</v>
      </c>
      <c r="F1326" s="12"/>
      <c r="G1326" s="13">
        <v>2</v>
      </c>
      <c r="H1326" s="30">
        <v>100</v>
      </c>
      <c r="I1326" s="7" t="s">
        <v>66</v>
      </c>
      <c r="J1326" s="7" t="s">
        <v>66</v>
      </c>
      <c r="K1326" s="7" t="s">
        <v>66</v>
      </c>
      <c r="L1326" s="7" t="s">
        <v>66</v>
      </c>
      <c r="M1326" s="6">
        <v>100</v>
      </c>
      <c r="N1326" s="37" t="s">
        <v>66</v>
      </c>
    </row>
    <row r="1327" spans="3:14" ht="25.2" x14ac:dyDescent="0.25">
      <c r="C1327" s="108" t="s">
        <v>39</v>
      </c>
      <c r="D1327" s="108" t="s">
        <v>25</v>
      </c>
      <c r="E1327" s="10" t="s">
        <v>40</v>
      </c>
      <c r="F1327" s="11"/>
      <c r="G1327" s="14">
        <v>320</v>
      </c>
      <c r="H1327" s="28">
        <v>73.125</v>
      </c>
      <c r="I1327" s="5">
        <v>18.125</v>
      </c>
      <c r="J1327" s="5">
        <v>7.8125</v>
      </c>
      <c r="K1327" s="5">
        <v>0.3125</v>
      </c>
      <c r="L1327" s="5">
        <v>0.625</v>
      </c>
      <c r="M1327" s="5">
        <v>91.25</v>
      </c>
      <c r="N1327" s="29">
        <v>8.125</v>
      </c>
    </row>
    <row r="1328" spans="3:14" ht="25.2" x14ac:dyDescent="0.25">
      <c r="C1328" s="112"/>
      <c r="D1328" s="109"/>
      <c r="E1328" s="9" t="s">
        <v>41</v>
      </c>
      <c r="F1328" s="12"/>
      <c r="G1328" s="8">
        <v>604</v>
      </c>
      <c r="H1328" s="20">
        <v>84.105960264901</v>
      </c>
      <c r="I1328" s="2">
        <v>11.092715231788</v>
      </c>
      <c r="J1328" s="2">
        <v>4.3046357615890001</v>
      </c>
      <c r="K1328" s="2">
        <v>0.16556291390700001</v>
      </c>
      <c r="L1328" s="2">
        <v>0.331125827815</v>
      </c>
      <c r="M1328" s="2">
        <v>95.198675496689006</v>
      </c>
      <c r="N1328" s="17">
        <v>4.4701986754969996</v>
      </c>
    </row>
    <row r="1329" spans="3:14" x14ac:dyDescent="0.25">
      <c r="C1329" s="112"/>
      <c r="D1329" s="109"/>
      <c r="E1329" s="9" t="s">
        <v>42</v>
      </c>
      <c r="F1329" s="12"/>
      <c r="G1329" s="13">
        <v>20</v>
      </c>
      <c r="H1329" s="30">
        <v>70</v>
      </c>
      <c r="I1329" s="6">
        <v>20</v>
      </c>
      <c r="J1329" s="6">
        <v>10</v>
      </c>
      <c r="K1329" s="7" t="s">
        <v>66</v>
      </c>
      <c r="L1329" s="7" t="s">
        <v>66</v>
      </c>
      <c r="M1329" s="6">
        <v>90</v>
      </c>
      <c r="N1329" s="33">
        <v>10</v>
      </c>
    </row>
    <row r="1330" spans="3:14" x14ac:dyDescent="0.25">
      <c r="C1330" s="112"/>
      <c r="D1330" s="109"/>
      <c r="E1330" s="9" t="s">
        <v>43</v>
      </c>
      <c r="F1330" s="12"/>
      <c r="G1330" s="8">
        <v>162</v>
      </c>
      <c r="H1330" s="20">
        <v>81.481481481480998</v>
      </c>
      <c r="I1330" s="2">
        <v>12.962962962962999</v>
      </c>
      <c r="J1330" s="2">
        <v>4.9382716049380004</v>
      </c>
      <c r="K1330" s="15" t="s">
        <v>66</v>
      </c>
      <c r="L1330" s="2">
        <v>0.61728395061700003</v>
      </c>
      <c r="M1330" s="2">
        <v>94.444444444444002</v>
      </c>
      <c r="N1330" s="17">
        <v>4.9382716049380004</v>
      </c>
    </row>
    <row r="1331" spans="3:14" x14ac:dyDescent="0.25">
      <c r="C1331" s="112"/>
      <c r="D1331" s="109"/>
      <c r="E1331" s="9" t="s">
        <v>44</v>
      </c>
      <c r="F1331" s="12"/>
      <c r="G1331" s="8">
        <v>50</v>
      </c>
      <c r="H1331" s="20">
        <v>70</v>
      </c>
      <c r="I1331" s="2">
        <v>24</v>
      </c>
      <c r="J1331" s="2">
        <v>6</v>
      </c>
      <c r="K1331" s="15" t="s">
        <v>66</v>
      </c>
      <c r="L1331" s="15" t="s">
        <v>66</v>
      </c>
      <c r="M1331" s="2">
        <v>94</v>
      </c>
      <c r="N1331" s="17">
        <v>6</v>
      </c>
    </row>
    <row r="1332" spans="3:14" ht="25.2" x14ac:dyDescent="0.25">
      <c r="C1332" s="112"/>
      <c r="D1332" s="109"/>
      <c r="E1332" s="9" t="s">
        <v>45</v>
      </c>
      <c r="F1332" s="12"/>
      <c r="G1332" s="8">
        <v>53</v>
      </c>
      <c r="H1332" s="20">
        <v>71.698113207546996</v>
      </c>
      <c r="I1332" s="2">
        <v>22.641509433962</v>
      </c>
      <c r="J1332" s="2">
        <v>3.7735849056599999</v>
      </c>
      <c r="K1332" s="2">
        <v>1.88679245283</v>
      </c>
      <c r="L1332" s="15" t="s">
        <v>66</v>
      </c>
      <c r="M1332" s="2">
        <v>94.339622641508996</v>
      </c>
      <c r="N1332" s="17">
        <v>5.660377358491</v>
      </c>
    </row>
    <row r="1333" spans="3:14" x14ac:dyDescent="0.25">
      <c r="C1333" s="112"/>
      <c r="D1333" s="109"/>
      <c r="E1333" s="9" t="s">
        <v>38</v>
      </c>
      <c r="F1333" s="12"/>
      <c r="G1333" s="13">
        <v>37</v>
      </c>
      <c r="H1333" s="30">
        <v>86.486486486486001</v>
      </c>
      <c r="I1333" s="6">
        <v>13.513513513514001</v>
      </c>
      <c r="J1333" s="7" t="s">
        <v>66</v>
      </c>
      <c r="K1333" s="7" t="s">
        <v>66</v>
      </c>
      <c r="L1333" s="7" t="s">
        <v>66</v>
      </c>
      <c r="M1333" s="6">
        <v>100</v>
      </c>
      <c r="N1333" s="37" t="s">
        <v>66</v>
      </c>
    </row>
    <row r="1334" spans="3:14" ht="25.2" x14ac:dyDescent="0.25">
      <c r="C1334" s="112"/>
      <c r="D1334" s="108" t="s">
        <v>22</v>
      </c>
      <c r="E1334" s="10" t="s">
        <v>40</v>
      </c>
      <c r="F1334" s="11"/>
      <c r="G1334" s="14">
        <v>118</v>
      </c>
      <c r="H1334" s="28">
        <v>76.271186440677994</v>
      </c>
      <c r="I1334" s="5">
        <v>18.644067796609999</v>
      </c>
      <c r="J1334" s="5">
        <v>3.3898305084749998</v>
      </c>
      <c r="K1334" s="34" t="s">
        <v>66</v>
      </c>
      <c r="L1334" s="5">
        <v>1.6949152542370001</v>
      </c>
      <c r="M1334" s="5">
        <v>94.915254237287996</v>
      </c>
      <c r="N1334" s="29">
        <v>3.3898305084749998</v>
      </c>
    </row>
    <row r="1335" spans="3:14" ht="25.2" x14ac:dyDescent="0.25">
      <c r="C1335" s="112"/>
      <c r="D1335" s="109"/>
      <c r="E1335" s="9" t="s">
        <v>41</v>
      </c>
      <c r="F1335" s="12"/>
      <c r="G1335" s="8">
        <v>351</v>
      </c>
      <c r="H1335" s="20">
        <v>84.900284900285001</v>
      </c>
      <c r="I1335" s="2">
        <v>11.111111111111001</v>
      </c>
      <c r="J1335" s="2">
        <v>3.4188034188029999</v>
      </c>
      <c r="K1335" s="2">
        <v>0.28490028490000002</v>
      </c>
      <c r="L1335" s="2">
        <v>0.28490028490000002</v>
      </c>
      <c r="M1335" s="2">
        <v>96.011396011396002</v>
      </c>
      <c r="N1335" s="17">
        <v>3.7037037037039999</v>
      </c>
    </row>
    <row r="1336" spans="3:14" x14ac:dyDescent="0.25">
      <c r="C1336" s="112"/>
      <c r="D1336" s="109"/>
      <c r="E1336" s="9" t="s">
        <v>42</v>
      </c>
      <c r="F1336" s="12"/>
      <c r="G1336" s="13">
        <v>9</v>
      </c>
      <c r="H1336" s="30">
        <v>77.777777777777999</v>
      </c>
      <c r="I1336" s="6">
        <v>11.111111111111001</v>
      </c>
      <c r="J1336" s="6">
        <v>11.111111111111001</v>
      </c>
      <c r="K1336" s="7" t="s">
        <v>66</v>
      </c>
      <c r="L1336" s="7" t="s">
        <v>66</v>
      </c>
      <c r="M1336" s="6">
        <v>88.888888888888999</v>
      </c>
      <c r="N1336" s="33">
        <v>11.111111111111001</v>
      </c>
    </row>
    <row r="1337" spans="3:14" x14ac:dyDescent="0.25">
      <c r="C1337" s="112"/>
      <c r="D1337" s="109"/>
      <c r="E1337" s="9" t="s">
        <v>43</v>
      </c>
      <c r="F1337" s="12"/>
      <c r="G1337" s="8">
        <v>64</v>
      </c>
      <c r="H1337" s="20">
        <v>82.8125</v>
      </c>
      <c r="I1337" s="2">
        <v>14.0625</v>
      </c>
      <c r="J1337" s="2">
        <v>1.5625</v>
      </c>
      <c r="K1337" s="15" t="s">
        <v>66</v>
      </c>
      <c r="L1337" s="2">
        <v>1.5625</v>
      </c>
      <c r="M1337" s="2">
        <v>96.875</v>
      </c>
      <c r="N1337" s="17">
        <v>1.5625</v>
      </c>
    </row>
    <row r="1338" spans="3:14" x14ac:dyDescent="0.25">
      <c r="C1338" s="112"/>
      <c r="D1338" s="109"/>
      <c r="E1338" s="9" t="s">
        <v>44</v>
      </c>
      <c r="F1338" s="12"/>
      <c r="G1338" s="13">
        <v>19</v>
      </c>
      <c r="H1338" s="30">
        <v>78.947368421053</v>
      </c>
      <c r="I1338" s="6">
        <v>21.052631578947</v>
      </c>
      <c r="J1338" s="7" t="s">
        <v>66</v>
      </c>
      <c r="K1338" s="7" t="s">
        <v>66</v>
      </c>
      <c r="L1338" s="7" t="s">
        <v>66</v>
      </c>
      <c r="M1338" s="6">
        <v>100</v>
      </c>
      <c r="N1338" s="37" t="s">
        <v>66</v>
      </c>
    </row>
    <row r="1339" spans="3:14" ht="25.2" x14ac:dyDescent="0.25">
      <c r="C1339" s="112"/>
      <c r="D1339" s="109"/>
      <c r="E1339" s="9" t="s">
        <v>45</v>
      </c>
      <c r="F1339" s="12"/>
      <c r="G1339" s="13">
        <v>30</v>
      </c>
      <c r="H1339" s="30">
        <v>66.666666666666998</v>
      </c>
      <c r="I1339" s="6">
        <v>30</v>
      </c>
      <c r="J1339" s="6">
        <v>3.333333333333</v>
      </c>
      <c r="K1339" s="7" t="s">
        <v>66</v>
      </c>
      <c r="L1339" s="7" t="s">
        <v>66</v>
      </c>
      <c r="M1339" s="6">
        <v>96.666666666666998</v>
      </c>
      <c r="N1339" s="33">
        <v>3.333333333333</v>
      </c>
    </row>
    <row r="1340" spans="3:14" x14ac:dyDescent="0.25">
      <c r="C1340" s="112"/>
      <c r="D1340" s="109"/>
      <c r="E1340" s="9" t="s">
        <v>38</v>
      </c>
      <c r="F1340" s="12"/>
      <c r="G1340" s="13">
        <v>23</v>
      </c>
      <c r="H1340" s="30">
        <v>82.608695652174006</v>
      </c>
      <c r="I1340" s="6">
        <v>17.391304347826001</v>
      </c>
      <c r="J1340" s="7" t="s">
        <v>66</v>
      </c>
      <c r="K1340" s="7" t="s">
        <v>66</v>
      </c>
      <c r="L1340" s="7" t="s">
        <v>66</v>
      </c>
      <c r="M1340" s="6">
        <v>100</v>
      </c>
      <c r="N1340" s="37" t="s">
        <v>66</v>
      </c>
    </row>
    <row r="1341" spans="3:14" ht="25.2" x14ac:dyDescent="0.25">
      <c r="C1341" s="112"/>
      <c r="D1341" s="108" t="s">
        <v>23</v>
      </c>
      <c r="E1341" s="10" t="s">
        <v>40</v>
      </c>
      <c r="F1341" s="11"/>
      <c r="G1341" s="14">
        <v>202</v>
      </c>
      <c r="H1341" s="28">
        <v>71.287128712870995</v>
      </c>
      <c r="I1341" s="5">
        <v>17.821782178218001</v>
      </c>
      <c r="J1341" s="5">
        <v>10.39603960396</v>
      </c>
      <c r="K1341" s="5">
        <v>0.49504950495</v>
      </c>
      <c r="L1341" s="34" t="s">
        <v>66</v>
      </c>
      <c r="M1341" s="5">
        <v>89.108910891088996</v>
      </c>
      <c r="N1341" s="29">
        <v>10.891089108911</v>
      </c>
    </row>
    <row r="1342" spans="3:14" ht="25.2" x14ac:dyDescent="0.25">
      <c r="C1342" s="112"/>
      <c r="D1342" s="109"/>
      <c r="E1342" s="9" t="s">
        <v>41</v>
      </c>
      <c r="F1342" s="12"/>
      <c r="G1342" s="8">
        <v>253</v>
      </c>
      <c r="H1342" s="20">
        <v>83.003952569169996</v>
      </c>
      <c r="I1342" s="2">
        <v>11.067193675888999</v>
      </c>
      <c r="J1342" s="2">
        <v>5.5335968379449998</v>
      </c>
      <c r="K1342" s="15" t="s">
        <v>66</v>
      </c>
      <c r="L1342" s="2">
        <v>0.39525691699600002</v>
      </c>
      <c r="M1342" s="2">
        <v>94.071146245058998</v>
      </c>
      <c r="N1342" s="17">
        <v>5.5335968379449998</v>
      </c>
    </row>
    <row r="1343" spans="3:14" x14ac:dyDescent="0.25">
      <c r="C1343" s="112"/>
      <c r="D1343" s="109"/>
      <c r="E1343" s="9" t="s">
        <v>42</v>
      </c>
      <c r="F1343" s="12"/>
      <c r="G1343" s="13">
        <v>11</v>
      </c>
      <c r="H1343" s="30">
        <v>63.636363636364003</v>
      </c>
      <c r="I1343" s="6">
        <v>27.272727272727</v>
      </c>
      <c r="J1343" s="6">
        <v>9.0909090909089993</v>
      </c>
      <c r="K1343" s="7" t="s">
        <v>66</v>
      </c>
      <c r="L1343" s="7" t="s">
        <v>66</v>
      </c>
      <c r="M1343" s="6">
        <v>90.909090909091006</v>
      </c>
      <c r="N1343" s="33">
        <v>9.0909090909089993</v>
      </c>
    </row>
    <row r="1344" spans="3:14" x14ac:dyDescent="0.25">
      <c r="C1344" s="112"/>
      <c r="D1344" s="109"/>
      <c r="E1344" s="9" t="s">
        <v>43</v>
      </c>
      <c r="F1344" s="12"/>
      <c r="G1344" s="8">
        <v>98</v>
      </c>
      <c r="H1344" s="20">
        <v>80.612244897959002</v>
      </c>
      <c r="I1344" s="2">
        <v>12.244897959184</v>
      </c>
      <c r="J1344" s="2">
        <v>7.1428571428570002</v>
      </c>
      <c r="K1344" s="15" t="s">
        <v>66</v>
      </c>
      <c r="L1344" s="15" t="s">
        <v>66</v>
      </c>
      <c r="M1344" s="2">
        <v>92.857142857143003</v>
      </c>
      <c r="N1344" s="17">
        <v>7.1428571428570002</v>
      </c>
    </row>
    <row r="1345" spans="3:14" x14ac:dyDescent="0.25">
      <c r="C1345" s="112"/>
      <c r="D1345" s="109"/>
      <c r="E1345" s="9" t="s">
        <v>44</v>
      </c>
      <c r="F1345" s="12"/>
      <c r="G1345" s="13">
        <v>31</v>
      </c>
      <c r="H1345" s="30">
        <v>64.516129032257993</v>
      </c>
      <c r="I1345" s="6">
        <v>25.806451612903</v>
      </c>
      <c r="J1345" s="6">
        <v>9.6774193548389995</v>
      </c>
      <c r="K1345" s="7" t="s">
        <v>66</v>
      </c>
      <c r="L1345" s="7" t="s">
        <v>66</v>
      </c>
      <c r="M1345" s="6">
        <v>90.322580645160997</v>
      </c>
      <c r="N1345" s="33">
        <v>9.6774193548389995</v>
      </c>
    </row>
    <row r="1346" spans="3:14" ht="25.2" x14ac:dyDescent="0.25">
      <c r="C1346" s="112"/>
      <c r="D1346" s="109"/>
      <c r="E1346" s="9" t="s">
        <v>45</v>
      </c>
      <c r="F1346" s="12"/>
      <c r="G1346" s="13">
        <v>23</v>
      </c>
      <c r="H1346" s="30">
        <v>78.260869565217007</v>
      </c>
      <c r="I1346" s="6">
        <v>13.04347826087</v>
      </c>
      <c r="J1346" s="6">
        <v>4.3478260869570002</v>
      </c>
      <c r="K1346" s="6">
        <v>4.3478260869570002</v>
      </c>
      <c r="L1346" s="7" t="s">
        <v>66</v>
      </c>
      <c r="M1346" s="6">
        <v>91.304347826086996</v>
      </c>
      <c r="N1346" s="33">
        <v>8.6956521739130004</v>
      </c>
    </row>
    <row r="1347" spans="3:14" x14ac:dyDescent="0.25">
      <c r="C1347" s="112"/>
      <c r="D1347" s="109"/>
      <c r="E1347" s="9" t="s">
        <v>38</v>
      </c>
      <c r="F1347" s="12"/>
      <c r="G1347" s="13">
        <v>14</v>
      </c>
      <c r="H1347" s="30">
        <v>92.857142857143003</v>
      </c>
      <c r="I1347" s="6">
        <v>7.1428571428570002</v>
      </c>
      <c r="J1347" s="7" t="s">
        <v>66</v>
      </c>
      <c r="K1347" s="7" t="s">
        <v>66</v>
      </c>
      <c r="L1347" s="7" t="s">
        <v>66</v>
      </c>
      <c r="M1347" s="6">
        <v>100</v>
      </c>
      <c r="N1347" s="37" t="s">
        <v>66</v>
      </c>
    </row>
    <row r="1348" spans="3:14" x14ac:dyDescent="0.25">
      <c r="C1348" s="108" t="s">
        <v>46</v>
      </c>
      <c r="D1348" s="106" t="s">
        <v>21</v>
      </c>
      <c r="E1348" s="10" t="s">
        <v>47</v>
      </c>
      <c r="F1348" s="11"/>
      <c r="G1348" s="14">
        <v>815</v>
      </c>
      <c r="H1348" s="28">
        <v>84.171779141103997</v>
      </c>
      <c r="I1348" s="5">
        <v>11.288343558282</v>
      </c>
      <c r="J1348" s="5">
        <v>4.0490797546010002</v>
      </c>
      <c r="K1348" s="34" t="s">
        <v>66</v>
      </c>
      <c r="L1348" s="5">
        <v>0.49079754601199999</v>
      </c>
      <c r="M1348" s="5">
        <v>95.460122699387</v>
      </c>
      <c r="N1348" s="29">
        <v>4.0490797546010002</v>
      </c>
    </row>
    <row r="1349" spans="3:14" ht="25.2" x14ac:dyDescent="0.25">
      <c r="C1349" s="112"/>
      <c r="D1349" s="107"/>
      <c r="E1349" s="9" t="s">
        <v>48</v>
      </c>
      <c r="F1349" s="12"/>
      <c r="G1349" s="8">
        <v>86</v>
      </c>
      <c r="H1349" s="20">
        <v>74.418604651162994</v>
      </c>
      <c r="I1349" s="2">
        <v>16.279069767442</v>
      </c>
      <c r="J1349" s="2">
        <v>9.3023255813949994</v>
      </c>
      <c r="K1349" s="15" t="s">
        <v>66</v>
      </c>
      <c r="L1349" s="15" t="s">
        <v>66</v>
      </c>
      <c r="M1349" s="2">
        <v>90.697674418605004</v>
      </c>
      <c r="N1349" s="17">
        <v>9.3023255813949994</v>
      </c>
    </row>
    <row r="1350" spans="3:14" x14ac:dyDescent="0.25">
      <c r="C1350" s="112"/>
      <c r="D1350" s="107"/>
      <c r="E1350" s="9" t="s">
        <v>49</v>
      </c>
      <c r="F1350" s="12"/>
      <c r="G1350" s="13">
        <v>46</v>
      </c>
      <c r="H1350" s="30">
        <v>73.913043478261002</v>
      </c>
      <c r="I1350" s="6">
        <v>23.913043478260999</v>
      </c>
      <c r="J1350" s="6">
        <v>2.1739130434780001</v>
      </c>
      <c r="K1350" s="7" t="s">
        <v>66</v>
      </c>
      <c r="L1350" s="7" t="s">
        <v>66</v>
      </c>
      <c r="M1350" s="6">
        <v>97.826086956522005</v>
      </c>
      <c r="N1350" s="33">
        <v>2.1739130434780001</v>
      </c>
    </row>
    <row r="1351" spans="3:14" ht="25.2" x14ac:dyDescent="0.25">
      <c r="C1351" s="112"/>
      <c r="D1351" s="107"/>
      <c r="E1351" s="9" t="s">
        <v>50</v>
      </c>
      <c r="F1351" s="12"/>
      <c r="G1351" s="8">
        <v>95</v>
      </c>
      <c r="H1351" s="20">
        <v>70.526315789473998</v>
      </c>
      <c r="I1351" s="2">
        <v>21.052631578947</v>
      </c>
      <c r="J1351" s="2">
        <v>8.4210526315790002</v>
      </c>
      <c r="K1351" s="15" t="s">
        <v>66</v>
      </c>
      <c r="L1351" s="15" t="s">
        <v>66</v>
      </c>
      <c r="M1351" s="2">
        <v>91.578947368420998</v>
      </c>
      <c r="N1351" s="17">
        <v>8.4210526315790002</v>
      </c>
    </row>
    <row r="1352" spans="3:14" ht="25.2" x14ac:dyDescent="0.25">
      <c r="C1352" s="112"/>
      <c r="D1352" s="107"/>
      <c r="E1352" s="9" t="s">
        <v>51</v>
      </c>
      <c r="F1352" s="12"/>
      <c r="G1352" s="13">
        <v>30</v>
      </c>
      <c r="H1352" s="30">
        <v>33.333333333333002</v>
      </c>
      <c r="I1352" s="6">
        <v>36.666666666666998</v>
      </c>
      <c r="J1352" s="6">
        <v>26.666666666666998</v>
      </c>
      <c r="K1352" s="6">
        <v>3.333333333333</v>
      </c>
      <c r="L1352" s="7" t="s">
        <v>66</v>
      </c>
      <c r="M1352" s="6">
        <v>70</v>
      </c>
      <c r="N1352" s="33">
        <v>30</v>
      </c>
    </row>
    <row r="1353" spans="3:14" x14ac:dyDescent="0.25">
      <c r="C1353" s="112"/>
      <c r="D1353" s="107"/>
      <c r="E1353" s="9" t="s">
        <v>52</v>
      </c>
      <c r="F1353" s="12"/>
      <c r="G1353" s="13">
        <v>8</v>
      </c>
      <c r="H1353" s="30">
        <v>37.5</v>
      </c>
      <c r="I1353" s="6">
        <v>25</v>
      </c>
      <c r="J1353" s="6">
        <v>25</v>
      </c>
      <c r="K1353" s="6">
        <v>12.5</v>
      </c>
      <c r="L1353" s="7" t="s">
        <v>66</v>
      </c>
      <c r="M1353" s="6">
        <v>62.5</v>
      </c>
      <c r="N1353" s="33">
        <v>37.5</v>
      </c>
    </row>
    <row r="1354" spans="3:14" x14ac:dyDescent="0.25">
      <c r="C1354" s="112"/>
      <c r="D1354" s="107"/>
      <c r="E1354" s="9" t="s">
        <v>53</v>
      </c>
      <c r="F1354" s="12"/>
      <c r="G1354" s="13">
        <v>23</v>
      </c>
      <c r="H1354" s="30">
        <v>73.913043478261002</v>
      </c>
      <c r="I1354" s="6">
        <v>21.739130434783</v>
      </c>
      <c r="J1354" s="7" t="s">
        <v>66</v>
      </c>
      <c r="K1354" s="6">
        <v>4.3478260869570002</v>
      </c>
      <c r="L1354" s="7" t="s">
        <v>66</v>
      </c>
      <c r="M1354" s="6">
        <v>95.652173913043001</v>
      </c>
      <c r="N1354" s="33">
        <v>4.3478260869570002</v>
      </c>
    </row>
    <row r="1355" spans="3:14" x14ac:dyDescent="0.25">
      <c r="C1355" s="112"/>
      <c r="D1355" s="107"/>
      <c r="E1355" s="9" t="s">
        <v>38</v>
      </c>
      <c r="F1355" s="12"/>
      <c r="G1355" s="13">
        <v>1</v>
      </c>
      <c r="H1355" s="30">
        <v>100</v>
      </c>
      <c r="I1355" s="7" t="s">
        <v>66</v>
      </c>
      <c r="J1355" s="7" t="s">
        <v>66</v>
      </c>
      <c r="K1355" s="7" t="s">
        <v>66</v>
      </c>
      <c r="L1355" s="7" t="s">
        <v>66</v>
      </c>
      <c r="M1355" s="6">
        <v>100</v>
      </c>
      <c r="N1355" s="37" t="s">
        <v>66</v>
      </c>
    </row>
    <row r="1356" spans="3:14" x14ac:dyDescent="0.25">
      <c r="C1356" s="112"/>
      <c r="D1356" s="107"/>
      <c r="E1356" s="9" t="s">
        <v>54</v>
      </c>
      <c r="F1356" s="12"/>
      <c r="G1356" s="8">
        <v>901</v>
      </c>
      <c r="H1356" s="20">
        <v>83.240843507213995</v>
      </c>
      <c r="I1356" s="2">
        <v>11.764705882353001</v>
      </c>
      <c r="J1356" s="2">
        <v>4.5504994450609999</v>
      </c>
      <c r="K1356" s="15" t="s">
        <v>66</v>
      </c>
      <c r="L1356" s="2">
        <v>0.44395116537200002</v>
      </c>
      <c r="M1356" s="2">
        <v>95.005549389566994</v>
      </c>
      <c r="N1356" s="17">
        <v>4.5504994450609999</v>
      </c>
    </row>
    <row r="1357" spans="3:14" x14ac:dyDescent="0.25">
      <c r="C1357" s="112"/>
      <c r="D1357" s="107"/>
      <c r="E1357" s="9" t="s">
        <v>55</v>
      </c>
      <c r="F1357" s="12"/>
      <c r="G1357" s="8">
        <v>171</v>
      </c>
      <c r="H1357" s="20">
        <v>64.912280701754</v>
      </c>
      <c r="I1357" s="2">
        <v>24.561403508771999</v>
      </c>
      <c r="J1357" s="2">
        <v>9.9415204678359999</v>
      </c>
      <c r="K1357" s="2">
        <v>0.58479532163699999</v>
      </c>
      <c r="L1357" s="15" t="s">
        <v>66</v>
      </c>
      <c r="M1357" s="2">
        <v>89.473684210526002</v>
      </c>
      <c r="N1357" s="17">
        <v>10.526315789473999</v>
      </c>
    </row>
    <row r="1358" spans="3:14" x14ac:dyDescent="0.25">
      <c r="C1358" s="108" t="s">
        <v>56</v>
      </c>
      <c r="D1358" s="106" t="s">
        <v>21</v>
      </c>
      <c r="E1358" s="10" t="s">
        <v>57</v>
      </c>
      <c r="F1358" s="11"/>
      <c r="G1358" s="14">
        <v>465</v>
      </c>
      <c r="H1358" s="28">
        <v>78.279569892473006</v>
      </c>
      <c r="I1358" s="5">
        <v>15.268817204301</v>
      </c>
      <c r="J1358" s="5">
        <v>6.0215053763439998</v>
      </c>
      <c r="K1358" s="34" t="s">
        <v>66</v>
      </c>
      <c r="L1358" s="5">
        <v>0.43010752688199999</v>
      </c>
      <c r="M1358" s="5">
        <v>93.548387096773993</v>
      </c>
      <c r="N1358" s="29">
        <v>6.0215053763439998</v>
      </c>
    </row>
    <row r="1359" spans="3:14" x14ac:dyDescent="0.25">
      <c r="C1359" s="112"/>
      <c r="D1359" s="107"/>
      <c r="E1359" s="9" t="s">
        <v>58</v>
      </c>
      <c r="F1359" s="12"/>
      <c r="G1359" s="8">
        <v>396</v>
      </c>
      <c r="H1359" s="20">
        <v>81.565656565656994</v>
      </c>
      <c r="I1359" s="2">
        <v>12.373737373737001</v>
      </c>
      <c r="J1359" s="2">
        <v>5.3030303030299999</v>
      </c>
      <c r="K1359" s="2">
        <v>0.50505050505100002</v>
      </c>
      <c r="L1359" s="2">
        <v>0.25252525252500002</v>
      </c>
      <c r="M1359" s="2">
        <v>93.939393939393995</v>
      </c>
      <c r="N1359" s="17">
        <v>5.8080808080809998</v>
      </c>
    </row>
    <row r="1360" spans="3:14" x14ac:dyDescent="0.25">
      <c r="C1360" s="112"/>
      <c r="D1360" s="107"/>
      <c r="E1360" s="9" t="s">
        <v>59</v>
      </c>
      <c r="F1360" s="12"/>
      <c r="G1360" s="8">
        <v>90</v>
      </c>
      <c r="H1360" s="20">
        <v>83.333333333333002</v>
      </c>
      <c r="I1360" s="2">
        <v>13.333333333333</v>
      </c>
      <c r="J1360" s="2">
        <v>3.333333333333</v>
      </c>
      <c r="K1360" s="15" t="s">
        <v>66</v>
      </c>
      <c r="L1360" s="15" t="s">
        <v>66</v>
      </c>
      <c r="M1360" s="2">
        <v>96.666666666666998</v>
      </c>
      <c r="N1360" s="17">
        <v>3.333333333333</v>
      </c>
    </row>
    <row r="1361" spans="2:22" x14ac:dyDescent="0.25">
      <c r="C1361" s="112"/>
      <c r="D1361" s="107"/>
      <c r="E1361" s="9" t="s">
        <v>60</v>
      </c>
      <c r="F1361" s="12"/>
      <c r="G1361" s="8">
        <v>153</v>
      </c>
      <c r="H1361" s="20">
        <v>78.431372549019997</v>
      </c>
      <c r="I1361" s="2">
        <v>15.032679738562001</v>
      </c>
      <c r="J1361" s="2">
        <v>5.2287581699350003</v>
      </c>
      <c r="K1361" s="2">
        <v>0.65359477124200005</v>
      </c>
      <c r="L1361" s="2">
        <v>0.65359477124200005</v>
      </c>
      <c r="M1361" s="2">
        <v>93.464052287582007</v>
      </c>
      <c r="N1361" s="17">
        <v>5.8823529411760003</v>
      </c>
    </row>
    <row r="1362" spans="2:22" x14ac:dyDescent="0.25">
      <c r="C1362" s="108" t="s">
        <v>61</v>
      </c>
      <c r="D1362" s="106" t="s">
        <v>21</v>
      </c>
      <c r="E1362" s="10" t="s">
        <v>62</v>
      </c>
      <c r="F1362" s="11"/>
      <c r="G1362" s="14">
        <v>205</v>
      </c>
      <c r="H1362" s="28">
        <v>83.902439024390006</v>
      </c>
      <c r="I1362" s="5">
        <v>11.707317073171</v>
      </c>
      <c r="J1362" s="5">
        <v>3.4146341463410002</v>
      </c>
      <c r="K1362" s="5">
        <v>0.48780487804900002</v>
      </c>
      <c r="L1362" s="5">
        <v>0.48780487804900002</v>
      </c>
      <c r="M1362" s="5">
        <v>95.609756097561004</v>
      </c>
      <c r="N1362" s="29">
        <v>3.90243902439</v>
      </c>
    </row>
    <row r="1363" spans="2:22" x14ac:dyDescent="0.25">
      <c r="C1363" s="109"/>
      <c r="D1363" s="107"/>
      <c r="E1363" s="9" t="s">
        <v>63</v>
      </c>
      <c r="F1363" s="12"/>
      <c r="G1363" s="8">
        <v>256</v>
      </c>
      <c r="H1363" s="20">
        <v>78.515625</v>
      </c>
      <c r="I1363" s="2">
        <v>14.0625</v>
      </c>
      <c r="J1363" s="2">
        <v>5.859375</v>
      </c>
      <c r="K1363" s="2">
        <v>0.78125</v>
      </c>
      <c r="L1363" s="2">
        <v>0.78125</v>
      </c>
      <c r="M1363" s="2">
        <v>92.578125</v>
      </c>
      <c r="N1363" s="17">
        <v>6.640625</v>
      </c>
    </row>
    <row r="1364" spans="2:22" x14ac:dyDescent="0.25">
      <c r="C1364" s="109"/>
      <c r="D1364" s="107"/>
      <c r="E1364" s="9" t="s">
        <v>64</v>
      </c>
      <c r="F1364" s="12"/>
      <c r="G1364" s="8">
        <v>404</v>
      </c>
      <c r="H1364" s="20">
        <v>82.425742574257001</v>
      </c>
      <c r="I1364" s="2">
        <v>12.623762376238</v>
      </c>
      <c r="J1364" s="2">
        <v>4.9504950495050002</v>
      </c>
      <c r="K1364" s="15" t="s">
        <v>66</v>
      </c>
      <c r="L1364" s="15" t="s">
        <v>66</v>
      </c>
      <c r="M1364" s="2">
        <v>95.049504950495006</v>
      </c>
      <c r="N1364" s="17">
        <v>4.9504950495050002</v>
      </c>
    </row>
    <row r="1365" spans="2:22" x14ac:dyDescent="0.25">
      <c r="C1365" s="113"/>
      <c r="D1365" s="110"/>
      <c r="E1365" s="56" t="s">
        <v>65</v>
      </c>
      <c r="F1365" s="48"/>
      <c r="G1365" s="61">
        <v>239</v>
      </c>
      <c r="H1365" s="69">
        <v>73.640167364017003</v>
      </c>
      <c r="I1365" s="36">
        <v>18.410041841003999</v>
      </c>
      <c r="J1365" s="36">
        <v>7.5313807531380004</v>
      </c>
      <c r="K1365" s="72" t="s">
        <v>66</v>
      </c>
      <c r="L1365" s="36">
        <v>0.418410041841</v>
      </c>
      <c r="M1365" s="36">
        <v>92.050209205021005</v>
      </c>
      <c r="N1365" s="68">
        <v>7.5313807531380004</v>
      </c>
    </row>
    <row r="1367" spans="2:22" x14ac:dyDescent="0.25">
      <c r="B1367" s="54" t="str">
        <f xml:space="preserve"> HYPERLINK("#'目次'!B23", "[17]")</f>
        <v>[17]</v>
      </c>
      <c r="C1367" s="42" t="s">
        <v>228</v>
      </c>
    </row>
    <row r="1370" spans="2:22" x14ac:dyDescent="0.25">
      <c r="C1370" s="42" t="s">
        <v>14</v>
      </c>
    </row>
    <row r="1371" spans="2:22" ht="37.799999999999997" x14ac:dyDescent="0.25">
      <c r="C1371" s="102"/>
      <c r="D1371" s="103"/>
      <c r="E1371" s="103"/>
      <c r="F1371" s="103"/>
      <c r="G1371" s="53" t="s">
        <v>15</v>
      </c>
      <c r="H1371" s="50" t="s">
        <v>229</v>
      </c>
      <c r="I1371" s="21" t="s">
        <v>230</v>
      </c>
      <c r="J1371" s="21" t="s">
        <v>231</v>
      </c>
      <c r="K1371" s="21" t="s">
        <v>232</v>
      </c>
      <c r="L1371" s="21" t="s">
        <v>233</v>
      </c>
      <c r="M1371" s="21" t="s">
        <v>234</v>
      </c>
      <c r="N1371" s="21" t="s">
        <v>235</v>
      </c>
      <c r="O1371" s="21" t="s">
        <v>236</v>
      </c>
      <c r="P1371" s="21" t="s">
        <v>237</v>
      </c>
      <c r="Q1371" s="21" t="s">
        <v>238</v>
      </c>
      <c r="R1371" s="21" t="s">
        <v>239</v>
      </c>
      <c r="S1371" s="21" t="s">
        <v>53</v>
      </c>
      <c r="T1371" s="21" t="s">
        <v>240</v>
      </c>
      <c r="U1371" s="21" t="s">
        <v>38</v>
      </c>
      <c r="V1371" s="57" t="s">
        <v>241</v>
      </c>
    </row>
    <row r="1372" spans="2:22" x14ac:dyDescent="0.25">
      <c r="C1372" s="104"/>
      <c r="D1372" s="105"/>
      <c r="E1372" s="105"/>
      <c r="F1372" s="105"/>
      <c r="G1372" s="47"/>
      <c r="H1372" s="60"/>
      <c r="I1372" s="22"/>
      <c r="J1372" s="22"/>
      <c r="K1372" s="22"/>
      <c r="L1372" s="22"/>
      <c r="M1372" s="22"/>
      <c r="N1372" s="22"/>
      <c r="O1372" s="22"/>
      <c r="P1372" s="22"/>
      <c r="Q1372" s="22"/>
      <c r="R1372" s="22"/>
      <c r="S1372" s="22"/>
      <c r="T1372" s="22"/>
      <c r="U1372" s="22"/>
      <c r="V1372" s="55"/>
    </row>
    <row r="1373" spans="2:22" x14ac:dyDescent="0.25">
      <c r="C1373" s="52"/>
      <c r="D1373" s="49"/>
      <c r="E1373" s="46" t="s">
        <v>15</v>
      </c>
      <c r="F1373" s="51"/>
      <c r="G1373" s="59">
        <v>1104</v>
      </c>
      <c r="H1373" s="32">
        <v>91.032608695652002</v>
      </c>
      <c r="I1373" s="32">
        <v>66.666666666666998</v>
      </c>
      <c r="J1373" s="32">
        <v>63.677536231883998</v>
      </c>
      <c r="K1373" s="32">
        <v>68.206521739129997</v>
      </c>
      <c r="L1373" s="32">
        <v>86.956521739129997</v>
      </c>
      <c r="M1373" s="32">
        <v>40.217391304347998</v>
      </c>
      <c r="N1373" s="32">
        <v>68.297101449275004</v>
      </c>
      <c r="O1373" s="32">
        <v>29.710144927536</v>
      </c>
      <c r="P1373" s="32">
        <v>75.452898550724996</v>
      </c>
      <c r="Q1373" s="32">
        <v>58.876811594202998</v>
      </c>
      <c r="R1373" s="32">
        <v>56.702898550725003</v>
      </c>
      <c r="S1373" s="32">
        <v>4.4384057971009998</v>
      </c>
      <c r="T1373" s="32">
        <v>1.086956521739</v>
      </c>
      <c r="U1373" s="32">
        <v>9.0579710145000006E-2</v>
      </c>
      <c r="V1373" s="64">
        <v>98.822463768115995</v>
      </c>
    </row>
    <row r="1374" spans="2:22" x14ac:dyDescent="0.25">
      <c r="C1374" s="111" t="s">
        <v>20</v>
      </c>
      <c r="D1374" s="106" t="s">
        <v>21</v>
      </c>
      <c r="E1374" s="10" t="s">
        <v>22</v>
      </c>
      <c r="F1374" s="11"/>
      <c r="G1374" s="14">
        <v>543</v>
      </c>
      <c r="H1374" s="28">
        <v>90.791896869244994</v>
      </c>
      <c r="I1374" s="5">
        <v>64.27255985267</v>
      </c>
      <c r="J1374" s="5">
        <v>64.27255985267</v>
      </c>
      <c r="K1374" s="5">
        <v>64.640883977900998</v>
      </c>
      <c r="L1374" s="5">
        <v>85.819521178637004</v>
      </c>
      <c r="M1374" s="5">
        <v>41.436464088397997</v>
      </c>
      <c r="N1374" s="5">
        <v>72.559852670349997</v>
      </c>
      <c r="O1374" s="5">
        <v>23.756906077347999</v>
      </c>
      <c r="P1374" s="5">
        <v>72.007366482505006</v>
      </c>
      <c r="Q1374" s="5">
        <v>53.959484346224997</v>
      </c>
      <c r="R1374" s="5">
        <v>53.038674033149</v>
      </c>
      <c r="S1374" s="5">
        <v>4.9723756906079997</v>
      </c>
      <c r="T1374" s="5">
        <v>0.92081031307600003</v>
      </c>
      <c r="U1374" s="34" t="s">
        <v>66</v>
      </c>
      <c r="V1374" s="29">
        <v>99.079189686923996</v>
      </c>
    </row>
    <row r="1375" spans="2:22" x14ac:dyDescent="0.25">
      <c r="C1375" s="112"/>
      <c r="D1375" s="107"/>
      <c r="E1375" s="9" t="s">
        <v>23</v>
      </c>
      <c r="F1375" s="12"/>
      <c r="G1375" s="8">
        <v>561</v>
      </c>
      <c r="H1375" s="20">
        <v>91.265597147950004</v>
      </c>
      <c r="I1375" s="2">
        <v>68.983957219250996</v>
      </c>
      <c r="J1375" s="2">
        <v>63.101604278075001</v>
      </c>
      <c r="K1375" s="2">
        <v>71.657754010695001</v>
      </c>
      <c r="L1375" s="2">
        <v>88.057040998217005</v>
      </c>
      <c r="M1375" s="2">
        <v>39.037433155080002</v>
      </c>
      <c r="N1375" s="2">
        <v>64.171122994651995</v>
      </c>
      <c r="O1375" s="2">
        <v>35.472370766487998</v>
      </c>
      <c r="P1375" s="2">
        <v>78.787878787878995</v>
      </c>
      <c r="Q1375" s="2">
        <v>63.636363636364003</v>
      </c>
      <c r="R1375" s="2">
        <v>60.249554367201</v>
      </c>
      <c r="S1375" s="2">
        <v>3.9215686274510002</v>
      </c>
      <c r="T1375" s="2">
        <v>1.247771836007</v>
      </c>
      <c r="U1375" s="2">
        <v>0.17825311943</v>
      </c>
      <c r="V1375" s="17">
        <v>98.573975044562999</v>
      </c>
    </row>
    <row r="1376" spans="2:22" x14ac:dyDescent="0.25">
      <c r="C1376" s="108" t="s">
        <v>24</v>
      </c>
      <c r="D1376" s="108" t="s">
        <v>25</v>
      </c>
      <c r="E1376" s="10" t="s">
        <v>26</v>
      </c>
      <c r="F1376" s="11"/>
      <c r="G1376" s="14">
        <v>261</v>
      </c>
      <c r="H1376" s="28">
        <v>88.505747126437001</v>
      </c>
      <c r="I1376" s="5">
        <v>59.770114942528998</v>
      </c>
      <c r="J1376" s="5">
        <v>55.938697318008003</v>
      </c>
      <c r="K1376" s="5">
        <v>57.471264367815998</v>
      </c>
      <c r="L1376" s="5">
        <v>77.394636015326</v>
      </c>
      <c r="M1376" s="5">
        <v>36.39846743295</v>
      </c>
      <c r="N1376" s="5">
        <v>62.452107279693003</v>
      </c>
      <c r="O1376" s="5">
        <v>20.689655172414</v>
      </c>
      <c r="P1376" s="5">
        <v>66.283524904215</v>
      </c>
      <c r="Q1376" s="5">
        <v>49.808429118774001</v>
      </c>
      <c r="R1376" s="5">
        <v>44.827586206897003</v>
      </c>
      <c r="S1376" s="5">
        <v>3.8314176245209999</v>
      </c>
      <c r="T1376" s="5">
        <v>1.532567049808</v>
      </c>
      <c r="U1376" s="5">
        <v>0.38314176245199999</v>
      </c>
      <c r="V1376" s="29">
        <v>98.084291187738998</v>
      </c>
    </row>
    <row r="1377" spans="3:22" x14ac:dyDescent="0.25">
      <c r="C1377" s="112"/>
      <c r="D1377" s="109"/>
      <c r="E1377" s="9" t="s">
        <v>27</v>
      </c>
      <c r="F1377" s="12"/>
      <c r="G1377" s="8">
        <v>267</v>
      </c>
      <c r="H1377" s="20">
        <v>89.513108614231996</v>
      </c>
      <c r="I1377" s="2">
        <v>67.041198501872998</v>
      </c>
      <c r="J1377" s="2">
        <v>59.925093632958998</v>
      </c>
      <c r="K1377" s="2">
        <v>67.041198501872998</v>
      </c>
      <c r="L1377" s="2">
        <v>87.640449438201998</v>
      </c>
      <c r="M1377" s="2">
        <v>42.696629213483</v>
      </c>
      <c r="N1377" s="2">
        <v>71.161048689138994</v>
      </c>
      <c r="O1377" s="2">
        <v>22.097378277154</v>
      </c>
      <c r="P1377" s="2">
        <v>73.033707865169006</v>
      </c>
      <c r="Q1377" s="2">
        <v>63.295880149813001</v>
      </c>
      <c r="R1377" s="2">
        <v>53.558052434456997</v>
      </c>
      <c r="S1377" s="2">
        <v>5.2434456928840003</v>
      </c>
      <c r="T1377" s="2">
        <v>0.74906367041199995</v>
      </c>
      <c r="U1377" s="15" t="s">
        <v>66</v>
      </c>
      <c r="V1377" s="17">
        <v>99.250936329588001</v>
      </c>
    </row>
    <row r="1378" spans="3:22" x14ac:dyDescent="0.25">
      <c r="C1378" s="112"/>
      <c r="D1378" s="109"/>
      <c r="E1378" s="9" t="s">
        <v>28</v>
      </c>
      <c r="F1378" s="12"/>
      <c r="G1378" s="8">
        <v>261</v>
      </c>
      <c r="H1378" s="20">
        <v>92.337164750957996</v>
      </c>
      <c r="I1378" s="2">
        <v>69.731800766283996</v>
      </c>
      <c r="J1378" s="2">
        <v>68.199233716475007</v>
      </c>
      <c r="K1378" s="2">
        <v>72.030651340996002</v>
      </c>
      <c r="L1378" s="2">
        <v>88.122605363985002</v>
      </c>
      <c r="M1378" s="2">
        <v>40.613026819923</v>
      </c>
      <c r="N1378" s="2">
        <v>70.498084291187993</v>
      </c>
      <c r="O1378" s="2">
        <v>32.950191570881003</v>
      </c>
      <c r="P1378" s="2">
        <v>80.459770114942998</v>
      </c>
      <c r="Q1378" s="2">
        <v>62.835249042146003</v>
      </c>
      <c r="R1378" s="2">
        <v>62.068965517240997</v>
      </c>
      <c r="S1378" s="2">
        <v>2.6819923371650001</v>
      </c>
      <c r="T1378" s="2">
        <v>0.76628352490399998</v>
      </c>
      <c r="U1378" s="15" t="s">
        <v>66</v>
      </c>
      <c r="V1378" s="17">
        <v>99.233716475096003</v>
      </c>
    </row>
    <row r="1379" spans="3:22" x14ac:dyDescent="0.25">
      <c r="C1379" s="112"/>
      <c r="D1379" s="109"/>
      <c r="E1379" s="9" t="s">
        <v>29</v>
      </c>
      <c r="F1379" s="12"/>
      <c r="G1379" s="8">
        <v>195</v>
      </c>
      <c r="H1379" s="20">
        <v>94.871794871795004</v>
      </c>
      <c r="I1379" s="2">
        <v>68.205128205128005</v>
      </c>
      <c r="J1379" s="2">
        <v>67.692307692308006</v>
      </c>
      <c r="K1379" s="2">
        <v>72.820512820513002</v>
      </c>
      <c r="L1379" s="2">
        <v>93.333333333333002</v>
      </c>
      <c r="M1379" s="2">
        <v>36.923076923076998</v>
      </c>
      <c r="N1379" s="2">
        <v>72.307692307691994</v>
      </c>
      <c r="O1379" s="2">
        <v>38.461538461537998</v>
      </c>
      <c r="P1379" s="2">
        <v>82.051282051282001</v>
      </c>
      <c r="Q1379" s="2">
        <v>60</v>
      </c>
      <c r="R1379" s="2">
        <v>65.128205128204996</v>
      </c>
      <c r="S1379" s="2">
        <v>4.6153846153850004</v>
      </c>
      <c r="T1379" s="2">
        <v>0.51282051282100005</v>
      </c>
      <c r="U1379" s="15" t="s">
        <v>66</v>
      </c>
      <c r="V1379" s="17">
        <v>99.487179487179006</v>
      </c>
    </row>
    <row r="1380" spans="3:22" x14ac:dyDescent="0.25">
      <c r="C1380" s="112"/>
      <c r="D1380" s="109"/>
      <c r="E1380" s="9" t="s">
        <v>30</v>
      </c>
      <c r="F1380" s="12"/>
      <c r="G1380" s="8">
        <v>120</v>
      </c>
      <c r="H1380" s="20">
        <v>90.833333333333002</v>
      </c>
      <c r="I1380" s="2">
        <v>71.666666666666998</v>
      </c>
      <c r="J1380" s="2">
        <v>72.5</v>
      </c>
      <c r="K1380" s="2">
        <v>78.333333333333002</v>
      </c>
      <c r="L1380" s="2">
        <v>93.333333333333002</v>
      </c>
      <c r="M1380" s="2">
        <v>47.5</v>
      </c>
      <c r="N1380" s="2">
        <v>63.333333333333002</v>
      </c>
      <c r="O1380" s="2">
        <v>45</v>
      </c>
      <c r="P1380" s="2">
        <v>79.166666666666998</v>
      </c>
      <c r="Q1380" s="2">
        <v>58.333333333333002</v>
      </c>
      <c r="R1380" s="2">
        <v>64.166666666666998</v>
      </c>
      <c r="S1380" s="2">
        <v>7.5</v>
      </c>
      <c r="T1380" s="2">
        <v>2.5</v>
      </c>
      <c r="U1380" s="15" t="s">
        <v>66</v>
      </c>
      <c r="V1380" s="17">
        <v>97.5</v>
      </c>
    </row>
    <row r="1381" spans="3:22" x14ac:dyDescent="0.25">
      <c r="C1381" s="112"/>
      <c r="D1381" s="109"/>
      <c r="E1381" s="9" t="s">
        <v>31</v>
      </c>
      <c r="F1381" s="12"/>
      <c r="G1381" s="8">
        <v>843</v>
      </c>
      <c r="H1381" s="20">
        <v>91.814946619216997</v>
      </c>
      <c r="I1381" s="2">
        <v>68.801897983393005</v>
      </c>
      <c r="J1381" s="2">
        <v>66.073546856465001</v>
      </c>
      <c r="K1381" s="2">
        <v>71.53024911032</v>
      </c>
      <c r="L1381" s="2">
        <v>89.916963226571994</v>
      </c>
      <c r="M1381" s="2">
        <v>41.399762752076001</v>
      </c>
      <c r="N1381" s="2">
        <v>70.106761565835995</v>
      </c>
      <c r="O1381" s="2">
        <v>32.502965599051002</v>
      </c>
      <c r="P1381" s="2">
        <v>78.291814946618999</v>
      </c>
      <c r="Q1381" s="2">
        <v>61.684460260972998</v>
      </c>
      <c r="R1381" s="2">
        <v>60.379596678528998</v>
      </c>
      <c r="S1381" s="2">
        <v>4.6263345195729997</v>
      </c>
      <c r="T1381" s="2">
        <v>0.94899169632299996</v>
      </c>
      <c r="U1381" s="15" t="s">
        <v>66</v>
      </c>
      <c r="V1381" s="17">
        <v>99.051008303676994</v>
      </c>
    </row>
    <row r="1382" spans="3:22" x14ac:dyDescent="0.25">
      <c r="C1382" s="112"/>
      <c r="D1382" s="109"/>
      <c r="E1382" s="9" t="s">
        <v>32</v>
      </c>
      <c r="F1382" s="12"/>
      <c r="G1382" s="8">
        <v>315</v>
      </c>
      <c r="H1382" s="20">
        <v>93.333333333333002</v>
      </c>
      <c r="I1382" s="2">
        <v>69.523809523810002</v>
      </c>
      <c r="J1382" s="2">
        <v>69.523809523810002</v>
      </c>
      <c r="K1382" s="2">
        <v>74.920634920634996</v>
      </c>
      <c r="L1382" s="2">
        <v>93.333333333333002</v>
      </c>
      <c r="M1382" s="2">
        <v>40.952380952380999</v>
      </c>
      <c r="N1382" s="2">
        <v>68.888888888888999</v>
      </c>
      <c r="O1382" s="2">
        <v>40.952380952380999</v>
      </c>
      <c r="P1382" s="2">
        <v>80.952380952381006</v>
      </c>
      <c r="Q1382" s="2">
        <v>59.365079365078998</v>
      </c>
      <c r="R1382" s="2">
        <v>64.761904761905001</v>
      </c>
      <c r="S1382" s="2">
        <v>5.7142857142860004</v>
      </c>
      <c r="T1382" s="2">
        <v>1.269841269841</v>
      </c>
      <c r="U1382" s="15" t="s">
        <v>66</v>
      </c>
      <c r="V1382" s="17">
        <v>98.730158730159005</v>
      </c>
    </row>
    <row r="1383" spans="3:22" x14ac:dyDescent="0.25">
      <c r="C1383" s="112"/>
      <c r="D1383" s="108" t="s">
        <v>22</v>
      </c>
      <c r="E1383" s="10" t="s">
        <v>26</v>
      </c>
      <c r="F1383" s="11"/>
      <c r="G1383" s="14">
        <v>120</v>
      </c>
      <c r="H1383" s="28">
        <v>90.833333333333002</v>
      </c>
      <c r="I1383" s="5">
        <v>60</v>
      </c>
      <c r="J1383" s="5">
        <v>59.166666666666998</v>
      </c>
      <c r="K1383" s="5">
        <v>55</v>
      </c>
      <c r="L1383" s="5">
        <v>77.5</v>
      </c>
      <c r="M1383" s="5">
        <v>40.833333333333002</v>
      </c>
      <c r="N1383" s="5">
        <v>70.833333333333002</v>
      </c>
      <c r="O1383" s="5">
        <v>23.333333333333002</v>
      </c>
      <c r="P1383" s="5">
        <v>63.333333333333002</v>
      </c>
      <c r="Q1383" s="5">
        <v>45</v>
      </c>
      <c r="R1383" s="5">
        <v>40.833333333333002</v>
      </c>
      <c r="S1383" s="5">
        <v>6.666666666667</v>
      </c>
      <c r="T1383" s="5">
        <v>0.83333333333299997</v>
      </c>
      <c r="U1383" s="34" t="s">
        <v>66</v>
      </c>
      <c r="V1383" s="29">
        <v>99.166666666666998</v>
      </c>
    </row>
    <row r="1384" spans="3:22" x14ac:dyDescent="0.25">
      <c r="C1384" s="112"/>
      <c r="D1384" s="109"/>
      <c r="E1384" s="9" t="s">
        <v>27</v>
      </c>
      <c r="F1384" s="12"/>
      <c r="G1384" s="8">
        <v>159</v>
      </c>
      <c r="H1384" s="20">
        <v>89.308176100628998</v>
      </c>
      <c r="I1384" s="2">
        <v>63.522012578616</v>
      </c>
      <c r="J1384" s="2">
        <v>59.119496855346</v>
      </c>
      <c r="K1384" s="2">
        <v>61.635220125785999</v>
      </c>
      <c r="L1384" s="2">
        <v>84.905660377358004</v>
      </c>
      <c r="M1384" s="2">
        <v>42.138364779874003</v>
      </c>
      <c r="N1384" s="2">
        <v>73.584905660377004</v>
      </c>
      <c r="O1384" s="2">
        <v>14.465408805031</v>
      </c>
      <c r="P1384" s="2">
        <v>71.069182389936998</v>
      </c>
      <c r="Q1384" s="2">
        <v>57.232704402515999</v>
      </c>
      <c r="R1384" s="2">
        <v>54.716981132074999</v>
      </c>
      <c r="S1384" s="2">
        <v>5.660377358491</v>
      </c>
      <c r="T1384" s="2">
        <v>0.62893081761000003</v>
      </c>
      <c r="U1384" s="15" t="s">
        <v>66</v>
      </c>
      <c r="V1384" s="17">
        <v>99.371069182390002</v>
      </c>
    </row>
    <row r="1385" spans="3:22" x14ac:dyDescent="0.25">
      <c r="C1385" s="112"/>
      <c r="D1385" s="109"/>
      <c r="E1385" s="9" t="s">
        <v>28</v>
      </c>
      <c r="F1385" s="12"/>
      <c r="G1385" s="8">
        <v>113</v>
      </c>
      <c r="H1385" s="20">
        <v>92.035398230088006</v>
      </c>
      <c r="I1385" s="2">
        <v>68.141592920354</v>
      </c>
      <c r="J1385" s="2">
        <v>70.796460176991005</v>
      </c>
      <c r="K1385" s="2">
        <v>70.796460176991005</v>
      </c>
      <c r="L1385" s="2">
        <v>86.725663716813997</v>
      </c>
      <c r="M1385" s="2">
        <v>42.477876106194998</v>
      </c>
      <c r="N1385" s="2">
        <v>76.106194690264999</v>
      </c>
      <c r="O1385" s="2">
        <v>23.893805309735001</v>
      </c>
      <c r="P1385" s="2">
        <v>76.991150442478002</v>
      </c>
      <c r="Q1385" s="2">
        <v>61.946902654867003</v>
      </c>
      <c r="R1385" s="2">
        <v>58.407079646017998</v>
      </c>
      <c r="S1385" s="2">
        <v>2.654867256637</v>
      </c>
      <c r="T1385" s="15" t="s">
        <v>66</v>
      </c>
      <c r="U1385" s="15" t="s">
        <v>66</v>
      </c>
      <c r="V1385" s="17">
        <v>100</v>
      </c>
    </row>
    <row r="1386" spans="3:22" x14ac:dyDescent="0.25">
      <c r="C1386" s="112"/>
      <c r="D1386" s="109"/>
      <c r="E1386" s="9" t="s">
        <v>29</v>
      </c>
      <c r="F1386" s="12"/>
      <c r="G1386" s="8">
        <v>94</v>
      </c>
      <c r="H1386" s="20">
        <v>94.680851063830005</v>
      </c>
      <c r="I1386" s="2">
        <v>61.702127659574003</v>
      </c>
      <c r="J1386" s="2">
        <v>67.021276595744993</v>
      </c>
      <c r="K1386" s="2">
        <v>69.148936170213005</v>
      </c>
      <c r="L1386" s="2">
        <v>92.553191489362007</v>
      </c>
      <c r="M1386" s="2">
        <v>37.234042553191003</v>
      </c>
      <c r="N1386" s="2">
        <v>73.404255319149001</v>
      </c>
      <c r="O1386" s="2">
        <v>31.914893617021001</v>
      </c>
      <c r="P1386" s="2">
        <v>76.595744680850999</v>
      </c>
      <c r="Q1386" s="2">
        <v>51.063829787233999</v>
      </c>
      <c r="R1386" s="2">
        <v>56.382978723404001</v>
      </c>
      <c r="S1386" s="2">
        <v>5.3191489361700004</v>
      </c>
      <c r="T1386" s="2">
        <v>1.0638297872339999</v>
      </c>
      <c r="U1386" s="15" t="s">
        <v>66</v>
      </c>
      <c r="V1386" s="17">
        <v>98.936170212766001</v>
      </c>
    </row>
    <row r="1387" spans="3:22" x14ac:dyDescent="0.25">
      <c r="C1387" s="112"/>
      <c r="D1387" s="109"/>
      <c r="E1387" s="9" t="s">
        <v>30</v>
      </c>
      <c r="F1387" s="12"/>
      <c r="G1387" s="8">
        <v>57</v>
      </c>
      <c r="H1387" s="20">
        <v>85.964912280701995</v>
      </c>
      <c r="I1387" s="2">
        <v>71.929824561404004</v>
      </c>
      <c r="J1387" s="2">
        <v>71.929824561404004</v>
      </c>
      <c r="K1387" s="2">
        <v>73.684210526315994</v>
      </c>
      <c r="L1387" s="2">
        <v>92.982456140351005</v>
      </c>
      <c r="M1387" s="2">
        <v>45.614035087719003</v>
      </c>
      <c r="N1387" s="2">
        <v>64.912280701754</v>
      </c>
      <c r="O1387" s="2">
        <v>36.842105263157997</v>
      </c>
      <c r="P1387" s="2">
        <v>75.438596491227997</v>
      </c>
      <c r="Q1387" s="2">
        <v>52.631578947367998</v>
      </c>
      <c r="R1387" s="2">
        <v>57.894736842104997</v>
      </c>
      <c r="S1387" s="2">
        <v>3.508771929825</v>
      </c>
      <c r="T1387" s="2">
        <v>3.508771929825</v>
      </c>
      <c r="U1387" s="15" t="s">
        <v>66</v>
      </c>
      <c r="V1387" s="17">
        <v>96.491228070174998</v>
      </c>
    </row>
    <row r="1388" spans="3:22" x14ac:dyDescent="0.25">
      <c r="C1388" s="112"/>
      <c r="D1388" s="109"/>
      <c r="E1388" s="9" t="s">
        <v>31</v>
      </c>
      <c r="F1388" s="12"/>
      <c r="G1388" s="8">
        <v>423</v>
      </c>
      <c r="H1388" s="20">
        <v>90.780141843972004</v>
      </c>
      <c r="I1388" s="2">
        <v>65.484633569739998</v>
      </c>
      <c r="J1388" s="2">
        <v>65.721040189125006</v>
      </c>
      <c r="K1388" s="2">
        <v>67.375886524823002</v>
      </c>
      <c r="L1388" s="2">
        <v>88.179669030732995</v>
      </c>
      <c r="M1388" s="2">
        <v>41.60756501182</v>
      </c>
      <c r="N1388" s="2">
        <v>73.049645390071007</v>
      </c>
      <c r="O1388" s="2">
        <v>23.877068557920001</v>
      </c>
      <c r="P1388" s="2">
        <v>74.468085106383</v>
      </c>
      <c r="Q1388" s="2">
        <v>56.501182033097002</v>
      </c>
      <c r="R1388" s="2">
        <v>56.501182033097002</v>
      </c>
      <c r="S1388" s="2">
        <v>4.4917257683220004</v>
      </c>
      <c r="T1388" s="2">
        <v>0.94562647754100004</v>
      </c>
      <c r="U1388" s="15" t="s">
        <v>66</v>
      </c>
      <c r="V1388" s="17">
        <v>99.054373522459002</v>
      </c>
    </row>
    <row r="1389" spans="3:22" x14ac:dyDescent="0.25">
      <c r="C1389" s="112"/>
      <c r="D1389" s="109"/>
      <c r="E1389" s="9" t="s">
        <v>32</v>
      </c>
      <c r="F1389" s="12"/>
      <c r="G1389" s="8">
        <v>151</v>
      </c>
      <c r="H1389" s="20">
        <v>91.390728476820996</v>
      </c>
      <c r="I1389" s="2">
        <v>65.562913907284994</v>
      </c>
      <c r="J1389" s="2">
        <v>68.874172185429998</v>
      </c>
      <c r="K1389" s="2">
        <v>70.860927152317998</v>
      </c>
      <c r="L1389" s="2">
        <v>92.715231788078995</v>
      </c>
      <c r="M1389" s="2">
        <v>40.397350993377003</v>
      </c>
      <c r="N1389" s="2">
        <v>70.198675496689006</v>
      </c>
      <c r="O1389" s="2">
        <v>33.774834437086</v>
      </c>
      <c r="P1389" s="2">
        <v>76.158940397351003</v>
      </c>
      <c r="Q1389" s="2">
        <v>51.655629139073</v>
      </c>
      <c r="R1389" s="2">
        <v>56.953642384105997</v>
      </c>
      <c r="S1389" s="2">
        <v>4.6357615894039998</v>
      </c>
      <c r="T1389" s="2">
        <v>1.9867549668869999</v>
      </c>
      <c r="U1389" s="15" t="s">
        <v>66</v>
      </c>
      <c r="V1389" s="17">
        <v>98.013245033112995</v>
      </c>
    </row>
    <row r="1390" spans="3:22" x14ac:dyDescent="0.25">
      <c r="C1390" s="112"/>
      <c r="D1390" s="108" t="s">
        <v>23</v>
      </c>
      <c r="E1390" s="10" t="s">
        <v>26</v>
      </c>
      <c r="F1390" s="11"/>
      <c r="G1390" s="14">
        <v>141</v>
      </c>
      <c r="H1390" s="28">
        <v>86.524822695034999</v>
      </c>
      <c r="I1390" s="5">
        <v>59.574468085105998</v>
      </c>
      <c r="J1390" s="5">
        <v>53.191489361701997</v>
      </c>
      <c r="K1390" s="5">
        <v>59.574468085105998</v>
      </c>
      <c r="L1390" s="5">
        <v>77.304964539007003</v>
      </c>
      <c r="M1390" s="5">
        <v>32.624113475176998</v>
      </c>
      <c r="N1390" s="5">
        <v>55.319148936170002</v>
      </c>
      <c r="O1390" s="5">
        <v>18.439716312057001</v>
      </c>
      <c r="P1390" s="5">
        <v>68.794326241134996</v>
      </c>
      <c r="Q1390" s="5">
        <v>53.900709219858001</v>
      </c>
      <c r="R1390" s="5">
        <v>48.226950354609997</v>
      </c>
      <c r="S1390" s="5">
        <v>1.4184397163119999</v>
      </c>
      <c r="T1390" s="5">
        <v>2.1276595744679998</v>
      </c>
      <c r="U1390" s="5">
        <v>0.70921985815599997</v>
      </c>
      <c r="V1390" s="29">
        <v>97.163120567375998</v>
      </c>
    </row>
    <row r="1391" spans="3:22" x14ac:dyDescent="0.25">
      <c r="C1391" s="112"/>
      <c r="D1391" s="109"/>
      <c r="E1391" s="9" t="s">
        <v>27</v>
      </c>
      <c r="F1391" s="12"/>
      <c r="G1391" s="8">
        <v>108</v>
      </c>
      <c r="H1391" s="20">
        <v>89.814814814814994</v>
      </c>
      <c r="I1391" s="2">
        <v>72.222222222222001</v>
      </c>
      <c r="J1391" s="2">
        <v>61.111111111111001</v>
      </c>
      <c r="K1391" s="2">
        <v>75</v>
      </c>
      <c r="L1391" s="2">
        <v>91.666666666666998</v>
      </c>
      <c r="M1391" s="2">
        <v>43.518518518519002</v>
      </c>
      <c r="N1391" s="2">
        <v>67.592592592592993</v>
      </c>
      <c r="O1391" s="2">
        <v>33.333333333333002</v>
      </c>
      <c r="P1391" s="2">
        <v>75.925925925925995</v>
      </c>
      <c r="Q1391" s="2">
        <v>72.222222222222001</v>
      </c>
      <c r="R1391" s="2">
        <v>51.851851851851997</v>
      </c>
      <c r="S1391" s="2">
        <v>4.6296296296300001</v>
      </c>
      <c r="T1391" s="2">
        <v>0.92592592592599998</v>
      </c>
      <c r="U1391" s="15" t="s">
        <v>66</v>
      </c>
      <c r="V1391" s="17">
        <v>99.074074074074005</v>
      </c>
    </row>
    <row r="1392" spans="3:22" x14ac:dyDescent="0.25">
      <c r="C1392" s="112"/>
      <c r="D1392" s="109"/>
      <c r="E1392" s="9" t="s">
        <v>28</v>
      </c>
      <c r="F1392" s="12"/>
      <c r="G1392" s="8">
        <v>148</v>
      </c>
      <c r="H1392" s="20">
        <v>92.567567567568005</v>
      </c>
      <c r="I1392" s="2">
        <v>70.945945945945994</v>
      </c>
      <c r="J1392" s="2">
        <v>66.216216216215997</v>
      </c>
      <c r="K1392" s="2">
        <v>72.972972972972997</v>
      </c>
      <c r="L1392" s="2">
        <v>89.189189189188994</v>
      </c>
      <c r="M1392" s="2">
        <v>39.189189189189001</v>
      </c>
      <c r="N1392" s="2">
        <v>66.216216216215997</v>
      </c>
      <c r="O1392" s="2">
        <v>39.864864864864998</v>
      </c>
      <c r="P1392" s="2">
        <v>83.108108108107999</v>
      </c>
      <c r="Q1392" s="2">
        <v>63.513513513513999</v>
      </c>
      <c r="R1392" s="2">
        <v>64.864864864864998</v>
      </c>
      <c r="S1392" s="2">
        <v>2.7027027027030002</v>
      </c>
      <c r="T1392" s="2">
        <v>1.351351351351</v>
      </c>
      <c r="U1392" s="15" t="s">
        <v>66</v>
      </c>
      <c r="V1392" s="17">
        <v>98.648648648649001</v>
      </c>
    </row>
    <row r="1393" spans="3:22" x14ac:dyDescent="0.25">
      <c r="C1393" s="112"/>
      <c r="D1393" s="109"/>
      <c r="E1393" s="9" t="s">
        <v>29</v>
      </c>
      <c r="F1393" s="12"/>
      <c r="G1393" s="8">
        <v>101</v>
      </c>
      <c r="H1393" s="20">
        <v>95.049504950495006</v>
      </c>
      <c r="I1393" s="2">
        <v>74.257425742574</v>
      </c>
      <c r="J1393" s="2">
        <v>68.316831683168004</v>
      </c>
      <c r="K1393" s="2">
        <v>76.237623762376003</v>
      </c>
      <c r="L1393" s="2">
        <v>94.059405940594004</v>
      </c>
      <c r="M1393" s="2">
        <v>36.633663366336997</v>
      </c>
      <c r="N1393" s="2">
        <v>71.287128712870995</v>
      </c>
      <c r="O1393" s="2">
        <v>44.554455445545003</v>
      </c>
      <c r="P1393" s="2">
        <v>87.128712871286993</v>
      </c>
      <c r="Q1393" s="2">
        <v>68.316831683168004</v>
      </c>
      <c r="R1393" s="2">
        <v>73.267326732672998</v>
      </c>
      <c r="S1393" s="2">
        <v>3.9603960396039999</v>
      </c>
      <c r="T1393" s="15" t="s">
        <v>66</v>
      </c>
      <c r="U1393" s="15" t="s">
        <v>66</v>
      </c>
      <c r="V1393" s="17">
        <v>100</v>
      </c>
    </row>
    <row r="1394" spans="3:22" x14ac:dyDescent="0.25">
      <c r="C1394" s="112"/>
      <c r="D1394" s="109"/>
      <c r="E1394" s="9" t="s">
        <v>30</v>
      </c>
      <c r="F1394" s="12"/>
      <c r="G1394" s="8">
        <v>63</v>
      </c>
      <c r="H1394" s="20">
        <v>95.238095238094999</v>
      </c>
      <c r="I1394" s="2">
        <v>71.428571428571004</v>
      </c>
      <c r="J1394" s="2">
        <v>73.015873015872998</v>
      </c>
      <c r="K1394" s="2">
        <v>82.539682539683</v>
      </c>
      <c r="L1394" s="2">
        <v>93.650793650794</v>
      </c>
      <c r="M1394" s="2">
        <v>49.206349206349003</v>
      </c>
      <c r="N1394" s="2">
        <v>61.904761904761997</v>
      </c>
      <c r="O1394" s="2">
        <v>52.380952380952003</v>
      </c>
      <c r="P1394" s="2">
        <v>82.539682539683</v>
      </c>
      <c r="Q1394" s="2">
        <v>63.492063492062996</v>
      </c>
      <c r="R1394" s="2">
        <v>69.841269841270005</v>
      </c>
      <c r="S1394" s="2">
        <v>11.111111111111001</v>
      </c>
      <c r="T1394" s="2">
        <v>1.587301587302</v>
      </c>
      <c r="U1394" s="15" t="s">
        <v>66</v>
      </c>
      <c r="V1394" s="17">
        <v>98.412698412698006</v>
      </c>
    </row>
    <row r="1395" spans="3:22" x14ac:dyDescent="0.25">
      <c r="C1395" s="112"/>
      <c r="D1395" s="109"/>
      <c r="E1395" s="9" t="s">
        <v>31</v>
      </c>
      <c r="F1395" s="12"/>
      <c r="G1395" s="8">
        <v>420</v>
      </c>
      <c r="H1395" s="20">
        <v>92.857142857143003</v>
      </c>
      <c r="I1395" s="2">
        <v>72.142857142856997</v>
      </c>
      <c r="J1395" s="2">
        <v>66.428571428571004</v>
      </c>
      <c r="K1395" s="2">
        <v>75.714285714286007</v>
      </c>
      <c r="L1395" s="2">
        <v>91.666666666666998</v>
      </c>
      <c r="M1395" s="2">
        <v>41.190476190475998</v>
      </c>
      <c r="N1395" s="2">
        <v>67.142857142856997</v>
      </c>
      <c r="O1395" s="2">
        <v>41.190476190475998</v>
      </c>
      <c r="P1395" s="2">
        <v>82.142857142856997</v>
      </c>
      <c r="Q1395" s="2">
        <v>66.904761904761997</v>
      </c>
      <c r="R1395" s="2">
        <v>64.285714285713993</v>
      </c>
      <c r="S1395" s="2">
        <v>4.7619047619049999</v>
      </c>
      <c r="T1395" s="2">
        <v>0.95238095238099996</v>
      </c>
      <c r="U1395" s="15" t="s">
        <v>66</v>
      </c>
      <c r="V1395" s="17">
        <v>99.047619047618994</v>
      </c>
    </row>
    <row r="1396" spans="3:22" x14ac:dyDescent="0.25">
      <c r="C1396" s="112"/>
      <c r="D1396" s="109"/>
      <c r="E1396" s="9" t="s">
        <v>32</v>
      </c>
      <c r="F1396" s="12"/>
      <c r="G1396" s="8">
        <v>164</v>
      </c>
      <c r="H1396" s="20">
        <v>95.121951219511999</v>
      </c>
      <c r="I1396" s="2">
        <v>73.170731707317003</v>
      </c>
      <c r="J1396" s="2">
        <v>70.121951219511999</v>
      </c>
      <c r="K1396" s="2">
        <v>78.658536585365994</v>
      </c>
      <c r="L1396" s="2">
        <v>93.902439024390006</v>
      </c>
      <c r="M1396" s="2">
        <v>41.463414634145998</v>
      </c>
      <c r="N1396" s="2">
        <v>67.682926829267998</v>
      </c>
      <c r="O1396" s="2">
        <v>47.560975609755999</v>
      </c>
      <c r="P1396" s="2">
        <v>85.365853658537006</v>
      </c>
      <c r="Q1396" s="2">
        <v>66.463414634146005</v>
      </c>
      <c r="R1396" s="2">
        <v>71.951219512194996</v>
      </c>
      <c r="S1396" s="2">
        <v>6.7073170731709997</v>
      </c>
      <c r="T1396" s="2">
        <v>0.60975609756100002</v>
      </c>
      <c r="U1396" s="15" t="s">
        <v>66</v>
      </c>
      <c r="V1396" s="17">
        <v>99.390243902438996</v>
      </c>
    </row>
    <row r="1397" spans="3:22" ht="25.2" x14ac:dyDescent="0.25">
      <c r="C1397" s="108" t="s">
        <v>33</v>
      </c>
      <c r="D1397" s="108" t="s">
        <v>25</v>
      </c>
      <c r="E1397" s="10" t="s">
        <v>34</v>
      </c>
      <c r="F1397" s="11"/>
      <c r="G1397" s="14">
        <v>93</v>
      </c>
      <c r="H1397" s="28">
        <v>91.397849462365997</v>
      </c>
      <c r="I1397" s="5">
        <v>72.043010752688005</v>
      </c>
      <c r="J1397" s="5">
        <v>63.440860215054002</v>
      </c>
      <c r="K1397" s="5">
        <v>65.591397849461998</v>
      </c>
      <c r="L1397" s="5">
        <v>80.645161290323003</v>
      </c>
      <c r="M1397" s="5">
        <v>38.709677419355003</v>
      </c>
      <c r="N1397" s="5">
        <v>64.516129032257993</v>
      </c>
      <c r="O1397" s="5">
        <v>27.956989247311999</v>
      </c>
      <c r="P1397" s="5">
        <v>75.268817204301001</v>
      </c>
      <c r="Q1397" s="5">
        <v>50.537634408602003</v>
      </c>
      <c r="R1397" s="5">
        <v>56.989247311828002</v>
      </c>
      <c r="S1397" s="5">
        <v>3.2258064516129998</v>
      </c>
      <c r="T1397" s="34" t="s">
        <v>66</v>
      </c>
      <c r="U1397" s="34" t="s">
        <v>66</v>
      </c>
      <c r="V1397" s="29">
        <v>100</v>
      </c>
    </row>
    <row r="1398" spans="3:22" ht="25.2" x14ac:dyDescent="0.25">
      <c r="C1398" s="112"/>
      <c r="D1398" s="109"/>
      <c r="E1398" s="9" t="s">
        <v>35</v>
      </c>
      <c r="F1398" s="12"/>
      <c r="G1398" s="8">
        <v>623</v>
      </c>
      <c r="H1398" s="20">
        <v>91.813804173354995</v>
      </c>
      <c r="I1398" s="2">
        <v>65.008025682183003</v>
      </c>
      <c r="J1398" s="2">
        <v>66.45264847512</v>
      </c>
      <c r="K1398" s="2">
        <v>69.823434991973997</v>
      </c>
      <c r="L1398" s="2">
        <v>90.208667736758002</v>
      </c>
      <c r="M1398" s="2">
        <v>43.017656500803</v>
      </c>
      <c r="N1398" s="2">
        <v>70.786516853932994</v>
      </c>
      <c r="O1398" s="2">
        <v>29.213483146066999</v>
      </c>
      <c r="P1398" s="2">
        <v>74.478330658106003</v>
      </c>
      <c r="Q1398" s="2">
        <v>61.316211878010002</v>
      </c>
      <c r="R1398" s="2">
        <v>55.69823434992</v>
      </c>
      <c r="S1398" s="2">
        <v>3.691813804173</v>
      </c>
      <c r="T1398" s="2">
        <v>0.80256821829900005</v>
      </c>
      <c r="U1398" s="15" t="s">
        <v>66</v>
      </c>
      <c r="V1398" s="17">
        <v>99.197431781700999</v>
      </c>
    </row>
    <row r="1399" spans="3:22" ht="25.2" x14ac:dyDescent="0.25">
      <c r="C1399" s="112"/>
      <c r="D1399" s="109"/>
      <c r="E1399" s="9" t="s">
        <v>36</v>
      </c>
      <c r="F1399" s="12"/>
      <c r="G1399" s="8">
        <v>207</v>
      </c>
      <c r="H1399" s="20">
        <v>88.405797101448997</v>
      </c>
      <c r="I1399" s="2">
        <v>66.183574879226995</v>
      </c>
      <c r="J1399" s="2">
        <v>57.487922705313999</v>
      </c>
      <c r="K1399" s="2">
        <v>65.700483091787007</v>
      </c>
      <c r="L1399" s="2">
        <v>79.227053140096999</v>
      </c>
      <c r="M1399" s="2">
        <v>35.265700483091997</v>
      </c>
      <c r="N1399" s="2">
        <v>65.700483091787007</v>
      </c>
      <c r="O1399" s="2">
        <v>26.086956521739001</v>
      </c>
      <c r="P1399" s="2">
        <v>74.879227053139999</v>
      </c>
      <c r="Q1399" s="2">
        <v>56.038647342994999</v>
      </c>
      <c r="R1399" s="2">
        <v>56.038647342994999</v>
      </c>
      <c r="S1399" s="2">
        <v>5.3140096618359998</v>
      </c>
      <c r="T1399" s="2">
        <v>1.9323671497579999</v>
      </c>
      <c r="U1399" s="2">
        <v>0.48309178743999998</v>
      </c>
      <c r="V1399" s="17">
        <v>97.584541062802003</v>
      </c>
    </row>
    <row r="1400" spans="3:22" ht="25.2" x14ac:dyDescent="0.25">
      <c r="C1400" s="112"/>
      <c r="D1400" s="109"/>
      <c r="E1400" s="9" t="s">
        <v>37</v>
      </c>
      <c r="F1400" s="12"/>
      <c r="G1400" s="8">
        <v>178</v>
      </c>
      <c r="H1400" s="20">
        <v>92.134831460673993</v>
      </c>
      <c r="I1400" s="2">
        <v>70.224719101123995</v>
      </c>
      <c r="J1400" s="2">
        <v>61.797752808989003</v>
      </c>
      <c r="K1400" s="2">
        <v>67.415730337078998</v>
      </c>
      <c r="L1400" s="2">
        <v>88.764044943819997</v>
      </c>
      <c r="M1400" s="2">
        <v>37.078651685392998</v>
      </c>
      <c r="N1400" s="2">
        <v>65.168539325843</v>
      </c>
      <c r="O1400" s="2">
        <v>36.516853932583999</v>
      </c>
      <c r="P1400" s="2">
        <v>79.775280898876005</v>
      </c>
      <c r="Q1400" s="2">
        <v>58.426966292134999</v>
      </c>
      <c r="R1400" s="2">
        <v>60.674157303370997</v>
      </c>
      <c r="S1400" s="2">
        <v>6.7415730337079998</v>
      </c>
      <c r="T1400" s="2">
        <v>1.6853932584269999</v>
      </c>
      <c r="U1400" s="15" t="s">
        <v>66</v>
      </c>
      <c r="V1400" s="17">
        <v>98.314606741573002</v>
      </c>
    </row>
    <row r="1401" spans="3:22" x14ac:dyDescent="0.25">
      <c r="C1401" s="112"/>
      <c r="D1401" s="109"/>
      <c r="E1401" s="9" t="s">
        <v>38</v>
      </c>
      <c r="F1401" s="12"/>
      <c r="G1401" s="13">
        <v>3</v>
      </c>
      <c r="H1401" s="30">
        <v>33.333333333333002</v>
      </c>
      <c r="I1401" s="6">
        <v>66.666666666666998</v>
      </c>
      <c r="J1401" s="6">
        <v>33.333333333333002</v>
      </c>
      <c r="K1401" s="6">
        <v>33.333333333333002</v>
      </c>
      <c r="L1401" s="6">
        <v>33.333333333333002</v>
      </c>
      <c r="M1401" s="6">
        <v>33.333333333333002</v>
      </c>
      <c r="N1401" s="6">
        <v>33.333333333333002</v>
      </c>
      <c r="O1401" s="6">
        <v>33.333333333333002</v>
      </c>
      <c r="P1401" s="6">
        <v>66.666666666666998</v>
      </c>
      <c r="Q1401" s="6">
        <v>33.333333333333002</v>
      </c>
      <c r="R1401" s="6">
        <v>66.666666666666998</v>
      </c>
      <c r="S1401" s="7" t="s">
        <v>66</v>
      </c>
      <c r="T1401" s="7" t="s">
        <v>66</v>
      </c>
      <c r="U1401" s="7" t="s">
        <v>66</v>
      </c>
      <c r="V1401" s="33">
        <v>100</v>
      </c>
    </row>
    <row r="1402" spans="3:22" ht="25.2" x14ac:dyDescent="0.25">
      <c r="C1402" s="112"/>
      <c r="D1402" s="108" t="s">
        <v>22</v>
      </c>
      <c r="E1402" s="10" t="s">
        <v>34</v>
      </c>
      <c r="F1402" s="11"/>
      <c r="G1402" s="40">
        <v>48</v>
      </c>
      <c r="H1402" s="58">
        <v>93.75</v>
      </c>
      <c r="I1402" s="23">
        <v>79.166666666666998</v>
      </c>
      <c r="J1402" s="23">
        <v>60.416666666666998</v>
      </c>
      <c r="K1402" s="23">
        <v>62.5</v>
      </c>
      <c r="L1402" s="23">
        <v>79.166666666666998</v>
      </c>
      <c r="M1402" s="23">
        <v>41.666666666666998</v>
      </c>
      <c r="N1402" s="23">
        <v>72.916666666666998</v>
      </c>
      <c r="O1402" s="23">
        <v>25</v>
      </c>
      <c r="P1402" s="23">
        <v>81.25</v>
      </c>
      <c r="Q1402" s="23">
        <v>47.916666666666998</v>
      </c>
      <c r="R1402" s="23">
        <v>58.333333333333002</v>
      </c>
      <c r="S1402" s="23">
        <v>6.25</v>
      </c>
      <c r="T1402" s="41" t="s">
        <v>66</v>
      </c>
      <c r="U1402" s="41" t="s">
        <v>66</v>
      </c>
      <c r="V1402" s="63">
        <v>100</v>
      </c>
    </row>
    <row r="1403" spans="3:22" ht="25.2" x14ac:dyDescent="0.25">
      <c r="C1403" s="112"/>
      <c r="D1403" s="109"/>
      <c r="E1403" s="9" t="s">
        <v>35</v>
      </c>
      <c r="F1403" s="12"/>
      <c r="G1403" s="8">
        <v>365</v>
      </c>
      <c r="H1403" s="20">
        <v>91.232876712329002</v>
      </c>
      <c r="I1403" s="2">
        <v>61.917808219177999</v>
      </c>
      <c r="J1403" s="2">
        <v>66.575342465752996</v>
      </c>
      <c r="K1403" s="2">
        <v>66.575342465752996</v>
      </c>
      <c r="L1403" s="2">
        <v>88.493150684932004</v>
      </c>
      <c r="M1403" s="2">
        <v>42.739726027396998</v>
      </c>
      <c r="N1403" s="2">
        <v>72.602739726026996</v>
      </c>
      <c r="O1403" s="2">
        <v>24.931506849314999</v>
      </c>
      <c r="P1403" s="2">
        <v>70.684931506848997</v>
      </c>
      <c r="Q1403" s="2">
        <v>56.164383561644001</v>
      </c>
      <c r="R1403" s="2">
        <v>51.506849315068003</v>
      </c>
      <c r="S1403" s="2">
        <v>4.1095890410960001</v>
      </c>
      <c r="T1403" s="2">
        <v>0.82191780821899996</v>
      </c>
      <c r="U1403" s="15" t="s">
        <v>66</v>
      </c>
      <c r="V1403" s="17">
        <v>99.178082191781002</v>
      </c>
    </row>
    <row r="1404" spans="3:22" ht="25.2" x14ac:dyDescent="0.25">
      <c r="C1404" s="112"/>
      <c r="D1404" s="109"/>
      <c r="E1404" s="9" t="s">
        <v>36</v>
      </c>
      <c r="F1404" s="12"/>
      <c r="G1404" s="8">
        <v>80</v>
      </c>
      <c r="H1404" s="20">
        <v>90</v>
      </c>
      <c r="I1404" s="2">
        <v>63.75</v>
      </c>
      <c r="J1404" s="2">
        <v>61.25</v>
      </c>
      <c r="K1404" s="2">
        <v>60</v>
      </c>
      <c r="L1404" s="2">
        <v>77.5</v>
      </c>
      <c r="M1404" s="2">
        <v>33.75</v>
      </c>
      <c r="N1404" s="2">
        <v>75</v>
      </c>
      <c r="O1404" s="2">
        <v>21.25</v>
      </c>
      <c r="P1404" s="2">
        <v>71.25</v>
      </c>
      <c r="Q1404" s="2">
        <v>48.75</v>
      </c>
      <c r="R1404" s="2">
        <v>53.75</v>
      </c>
      <c r="S1404" s="2">
        <v>5</v>
      </c>
      <c r="T1404" s="15" t="s">
        <v>66</v>
      </c>
      <c r="U1404" s="15" t="s">
        <v>66</v>
      </c>
      <c r="V1404" s="17">
        <v>100</v>
      </c>
    </row>
    <row r="1405" spans="3:22" ht="25.2" x14ac:dyDescent="0.25">
      <c r="C1405" s="112"/>
      <c r="D1405" s="109"/>
      <c r="E1405" s="9" t="s">
        <v>37</v>
      </c>
      <c r="F1405" s="12"/>
      <c r="G1405" s="13">
        <v>49</v>
      </c>
      <c r="H1405" s="30">
        <v>85.714285714286007</v>
      </c>
      <c r="I1405" s="6">
        <v>67.346938775509997</v>
      </c>
      <c r="J1405" s="6">
        <v>55.102040816326998</v>
      </c>
      <c r="K1405" s="6">
        <v>61.224489795917997</v>
      </c>
      <c r="L1405" s="6">
        <v>85.714285714286007</v>
      </c>
      <c r="M1405" s="6">
        <v>42.857142857143003</v>
      </c>
      <c r="N1405" s="6">
        <v>67.346938775509997</v>
      </c>
      <c r="O1405" s="6">
        <v>18.367346938775999</v>
      </c>
      <c r="P1405" s="6">
        <v>73.469387755102005</v>
      </c>
      <c r="Q1405" s="6">
        <v>51.020408163265003</v>
      </c>
      <c r="R1405" s="6">
        <v>57.142857142856997</v>
      </c>
      <c r="S1405" s="6">
        <v>10.204081632653001</v>
      </c>
      <c r="T1405" s="6">
        <v>4.0816326530609999</v>
      </c>
      <c r="U1405" s="7" t="s">
        <v>66</v>
      </c>
      <c r="V1405" s="33">
        <v>95.918367346938993</v>
      </c>
    </row>
    <row r="1406" spans="3:22" x14ac:dyDescent="0.25">
      <c r="C1406" s="112"/>
      <c r="D1406" s="109"/>
      <c r="E1406" s="9" t="s">
        <v>38</v>
      </c>
      <c r="F1406" s="12"/>
      <c r="G1406" s="13">
        <v>1</v>
      </c>
      <c r="H1406" s="30">
        <v>100</v>
      </c>
      <c r="I1406" s="6">
        <v>100</v>
      </c>
      <c r="J1406" s="6">
        <v>100</v>
      </c>
      <c r="K1406" s="7" t="s">
        <v>66</v>
      </c>
      <c r="L1406" s="6">
        <v>100</v>
      </c>
      <c r="M1406" s="6">
        <v>100</v>
      </c>
      <c r="N1406" s="6">
        <v>100</v>
      </c>
      <c r="O1406" s="7" t="s">
        <v>66</v>
      </c>
      <c r="P1406" s="6">
        <v>100</v>
      </c>
      <c r="Q1406" s="6">
        <v>100</v>
      </c>
      <c r="R1406" s="6">
        <v>100</v>
      </c>
      <c r="S1406" s="7" t="s">
        <v>66</v>
      </c>
      <c r="T1406" s="7" t="s">
        <v>66</v>
      </c>
      <c r="U1406" s="7" t="s">
        <v>66</v>
      </c>
      <c r="V1406" s="33">
        <v>100</v>
      </c>
    </row>
    <row r="1407" spans="3:22" ht="25.2" x14ac:dyDescent="0.25">
      <c r="C1407" s="112"/>
      <c r="D1407" s="108" t="s">
        <v>23</v>
      </c>
      <c r="E1407" s="10" t="s">
        <v>34</v>
      </c>
      <c r="F1407" s="11"/>
      <c r="G1407" s="40">
        <v>45</v>
      </c>
      <c r="H1407" s="58">
        <v>88.888888888888999</v>
      </c>
      <c r="I1407" s="23">
        <v>64.444444444444002</v>
      </c>
      <c r="J1407" s="23">
        <v>66.666666666666998</v>
      </c>
      <c r="K1407" s="23">
        <v>68.888888888888999</v>
      </c>
      <c r="L1407" s="23">
        <v>82.222222222222001</v>
      </c>
      <c r="M1407" s="23">
        <v>35.555555555555998</v>
      </c>
      <c r="N1407" s="23">
        <v>55.555555555555998</v>
      </c>
      <c r="O1407" s="23">
        <v>31.111111111111001</v>
      </c>
      <c r="P1407" s="23">
        <v>68.888888888888999</v>
      </c>
      <c r="Q1407" s="23">
        <v>53.333333333333002</v>
      </c>
      <c r="R1407" s="23">
        <v>55.555555555555998</v>
      </c>
      <c r="S1407" s="41" t="s">
        <v>66</v>
      </c>
      <c r="T1407" s="41" t="s">
        <v>66</v>
      </c>
      <c r="U1407" s="41" t="s">
        <v>66</v>
      </c>
      <c r="V1407" s="63">
        <v>100</v>
      </c>
    </row>
    <row r="1408" spans="3:22" ht="25.2" x14ac:dyDescent="0.25">
      <c r="C1408" s="112"/>
      <c r="D1408" s="109"/>
      <c r="E1408" s="9" t="s">
        <v>35</v>
      </c>
      <c r="F1408" s="12"/>
      <c r="G1408" s="8">
        <v>258</v>
      </c>
      <c r="H1408" s="20">
        <v>92.635658914729007</v>
      </c>
      <c r="I1408" s="2">
        <v>69.379844961239996</v>
      </c>
      <c r="J1408" s="2">
        <v>66.279069767441996</v>
      </c>
      <c r="K1408" s="2">
        <v>74.418604651162994</v>
      </c>
      <c r="L1408" s="2">
        <v>92.635658914729007</v>
      </c>
      <c r="M1408" s="2">
        <v>43.410852713178002</v>
      </c>
      <c r="N1408" s="2">
        <v>68.217054263565998</v>
      </c>
      <c r="O1408" s="2">
        <v>35.271317829456997</v>
      </c>
      <c r="P1408" s="2">
        <v>79.844961240309999</v>
      </c>
      <c r="Q1408" s="2">
        <v>68.604651162791001</v>
      </c>
      <c r="R1408" s="2">
        <v>61.627906976744001</v>
      </c>
      <c r="S1408" s="2">
        <v>3.1007751937979999</v>
      </c>
      <c r="T1408" s="2">
        <v>0.77519379845000003</v>
      </c>
      <c r="U1408" s="15" t="s">
        <v>66</v>
      </c>
      <c r="V1408" s="17">
        <v>99.224806201549995</v>
      </c>
    </row>
    <row r="1409" spans="3:22" ht="25.2" x14ac:dyDescent="0.25">
      <c r="C1409" s="112"/>
      <c r="D1409" s="109"/>
      <c r="E1409" s="9" t="s">
        <v>36</v>
      </c>
      <c r="F1409" s="12"/>
      <c r="G1409" s="8">
        <v>127</v>
      </c>
      <c r="H1409" s="20">
        <v>87.401574803149998</v>
      </c>
      <c r="I1409" s="2">
        <v>67.716535433071002</v>
      </c>
      <c r="J1409" s="2">
        <v>55.118110236219998</v>
      </c>
      <c r="K1409" s="2">
        <v>69.291338582677</v>
      </c>
      <c r="L1409" s="2">
        <v>80.314960629921003</v>
      </c>
      <c r="M1409" s="2">
        <v>36.220472440945002</v>
      </c>
      <c r="N1409" s="2">
        <v>59.842519685039001</v>
      </c>
      <c r="O1409" s="2">
        <v>29.133858267716999</v>
      </c>
      <c r="P1409" s="2">
        <v>77.165354330708993</v>
      </c>
      <c r="Q1409" s="2">
        <v>60.629921259843002</v>
      </c>
      <c r="R1409" s="2">
        <v>57.480314960629997</v>
      </c>
      <c r="S1409" s="2">
        <v>5.5118110236220001</v>
      </c>
      <c r="T1409" s="2">
        <v>3.1496062992130001</v>
      </c>
      <c r="U1409" s="2">
        <v>0.78740157480299999</v>
      </c>
      <c r="V1409" s="17">
        <v>96.062992125983996</v>
      </c>
    </row>
    <row r="1410" spans="3:22" ht="25.2" x14ac:dyDescent="0.25">
      <c r="C1410" s="112"/>
      <c r="D1410" s="109"/>
      <c r="E1410" s="9" t="s">
        <v>37</v>
      </c>
      <c r="F1410" s="12"/>
      <c r="G1410" s="8">
        <v>129</v>
      </c>
      <c r="H1410" s="20">
        <v>94.573643410852995</v>
      </c>
      <c r="I1410" s="2">
        <v>71.317829457363999</v>
      </c>
      <c r="J1410" s="2">
        <v>64.341085271317993</v>
      </c>
      <c r="K1410" s="2">
        <v>69.767441860464999</v>
      </c>
      <c r="L1410" s="2">
        <v>89.922480620155</v>
      </c>
      <c r="M1410" s="2">
        <v>34.883720930232997</v>
      </c>
      <c r="N1410" s="2">
        <v>64.341085271317993</v>
      </c>
      <c r="O1410" s="2">
        <v>43.410852713178002</v>
      </c>
      <c r="P1410" s="2">
        <v>82.170542635659004</v>
      </c>
      <c r="Q1410" s="2">
        <v>61.240310077518998</v>
      </c>
      <c r="R1410" s="2">
        <v>62.015503875969003</v>
      </c>
      <c r="S1410" s="2">
        <v>5.4263565891469998</v>
      </c>
      <c r="T1410" s="2">
        <v>0.77519379845000003</v>
      </c>
      <c r="U1410" s="15" t="s">
        <v>66</v>
      </c>
      <c r="V1410" s="17">
        <v>99.224806201549995</v>
      </c>
    </row>
    <row r="1411" spans="3:22" x14ac:dyDescent="0.25">
      <c r="C1411" s="112"/>
      <c r="D1411" s="109"/>
      <c r="E1411" s="9" t="s">
        <v>38</v>
      </c>
      <c r="F1411" s="12"/>
      <c r="G1411" s="13">
        <v>2</v>
      </c>
      <c r="H1411" s="39" t="s">
        <v>66</v>
      </c>
      <c r="I1411" s="6">
        <v>50</v>
      </c>
      <c r="J1411" s="7" t="s">
        <v>66</v>
      </c>
      <c r="K1411" s="6">
        <v>50</v>
      </c>
      <c r="L1411" s="7" t="s">
        <v>66</v>
      </c>
      <c r="M1411" s="7" t="s">
        <v>66</v>
      </c>
      <c r="N1411" s="7" t="s">
        <v>66</v>
      </c>
      <c r="O1411" s="6">
        <v>50</v>
      </c>
      <c r="P1411" s="6">
        <v>50</v>
      </c>
      <c r="Q1411" s="7" t="s">
        <v>66</v>
      </c>
      <c r="R1411" s="6">
        <v>50</v>
      </c>
      <c r="S1411" s="7" t="s">
        <v>66</v>
      </c>
      <c r="T1411" s="7" t="s">
        <v>66</v>
      </c>
      <c r="U1411" s="7" t="s">
        <v>66</v>
      </c>
      <c r="V1411" s="33">
        <v>100</v>
      </c>
    </row>
    <row r="1412" spans="3:22" ht="25.2" x14ac:dyDescent="0.25">
      <c r="C1412" s="108" t="s">
        <v>39</v>
      </c>
      <c r="D1412" s="108" t="s">
        <v>25</v>
      </c>
      <c r="E1412" s="10" t="s">
        <v>40</v>
      </c>
      <c r="F1412" s="11"/>
      <c r="G1412" s="14">
        <v>320</v>
      </c>
      <c r="H1412" s="28">
        <v>90.625</v>
      </c>
      <c r="I1412" s="5">
        <v>70.3125</v>
      </c>
      <c r="J1412" s="5">
        <v>60</v>
      </c>
      <c r="K1412" s="5">
        <v>66.875</v>
      </c>
      <c r="L1412" s="5">
        <v>83.125</v>
      </c>
      <c r="M1412" s="5">
        <v>34.375</v>
      </c>
      <c r="N1412" s="5">
        <v>65</v>
      </c>
      <c r="O1412" s="5">
        <v>31.875</v>
      </c>
      <c r="P1412" s="5">
        <v>77.1875</v>
      </c>
      <c r="Q1412" s="5">
        <v>55.3125</v>
      </c>
      <c r="R1412" s="5">
        <v>57.1875</v>
      </c>
      <c r="S1412" s="5">
        <v>5.3125</v>
      </c>
      <c r="T1412" s="5">
        <v>1.875</v>
      </c>
      <c r="U1412" s="5">
        <v>0.3125</v>
      </c>
      <c r="V1412" s="29">
        <v>97.8125</v>
      </c>
    </row>
    <row r="1413" spans="3:22" ht="25.2" x14ac:dyDescent="0.25">
      <c r="C1413" s="112"/>
      <c r="D1413" s="109"/>
      <c r="E1413" s="9" t="s">
        <v>41</v>
      </c>
      <c r="F1413" s="12"/>
      <c r="G1413" s="8">
        <v>604</v>
      </c>
      <c r="H1413" s="20">
        <v>92.218543046357993</v>
      </c>
      <c r="I1413" s="2">
        <v>64.735099337747997</v>
      </c>
      <c r="J1413" s="2">
        <v>66.556291390728006</v>
      </c>
      <c r="K1413" s="2">
        <v>69.701986754966995</v>
      </c>
      <c r="L1413" s="2">
        <v>89.900662251656001</v>
      </c>
      <c r="M1413" s="2">
        <v>43.211920529800999</v>
      </c>
      <c r="N1413" s="2">
        <v>71.192052980132004</v>
      </c>
      <c r="O1413" s="2">
        <v>29.966887417218999</v>
      </c>
      <c r="P1413" s="2">
        <v>74.337748344370993</v>
      </c>
      <c r="Q1413" s="2">
        <v>61.920529801325003</v>
      </c>
      <c r="R1413" s="2">
        <v>56.456953642384001</v>
      </c>
      <c r="S1413" s="2">
        <v>3.6423841059600002</v>
      </c>
      <c r="T1413" s="2">
        <v>0.66225165562900001</v>
      </c>
      <c r="U1413" s="15" t="s">
        <v>66</v>
      </c>
      <c r="V1413" s="17">
        <v>99.337748344370993</v>
      </c>
    </row>
    <row r="1414" spans="3:22" x14ac:dyDescent="0.25">
      <c r="C1414" s="112"/>
      <c r="D1414" s="109"/>
      <c r="E1414" s="9" t="s">
        <v>42</v>
      </c>
      <c r="F1414" s="12"/>
      <c r="G1414" s="13">
        <v>20</v>
      </c>
      <c r="H1414" s="30">
        <v>85</v>
      </c>
      <c r="I1414" s="6">
        <v>65</v>
      </c>
      <c r="J1414" s="6">
        <v>75</v>
      </c>
      <c r="K1414" s="6">
        <v>60</v>
      </c>
      <c r="L1414" s="6">
        <v>85</v>
      </c>
      <c r="M1414" s="6">
        <v>25</v>
      </c>
      <c r="N1414" s="6">
        <v>50</v>
      </c>
      <c r="O1414" s="6">
        <v>25</v>
      </c>
      <c r="P1414" s="6">
        <v>70</v>
      </c>
      <c r="Q1414" s="6">
        <v>65</v>
      </c>
      <c r="R1414" s="6">
        <v>55</v>
      </c>
      <c r="S1414" s="6">
        <v>5</v>
      </c>
      <c r="T1414" s="7" t="s">
        <v>66</v>
      </c>
      <c r="U1414" s="7" t="s">
        <v>66</v>
      </c>
      <c r="V1414" s="33">
        <v>100</v>
      </c>
    </row>
    <row r="1415" spans="3:22" x14ac:dyDescent="0.25">
      <c r="C1415" s="112"/>
      <c r="D1415" s="109"/>
      <c r="E1415" s="9" t="s">
        <v>43</v>
      </c>
      <c r="F1415" s="12"/>
      <c r="G1415" s="8">
        <v>162</v>
      </c>
      <c r="H1415" s="20">
        <v>88.271604938272006</v>
      </c>
      <c r="I1415" s="2">
        <v>61.111111111111001</v>
      </c>
      <c r="J1415" s="2">
        <v>61.728395061728001</v>
      </c>
      <c r="K1415" s="2">
        <v>70.987654320988</v>
      </c>
      <c r="L1415" s="2">
        <v>87.654320987654003</v>
      </c>
      <c r="M1415" s="2">
        <v>40.123456790123001</v>
      </c>
      <c r="N1415" s="2">
        <v>66.049382716048996</v>
      </c>
      <c r="O1415" s="2">
        <v>25.308641975309001</v>
      </c>
      <c r="P1415" s="2">
        <v>75.925925925925995</v>
      </c>
      <c r="Q1415" s="2">
        <v>56.172839506172998</v>
      </c>
      <c r="R1415" s="2">
        <v>58.641975308642003</v>
      </c>
      <c r="S1415" s="2">
        <v>4.9382716049380004</v>
      </c>
      <c r="T1415" s="2">
        <v>1.2345679012349999</v>
      </c>
      <c r="U1415" s="15" t="s">
        <v>66</v>
      </c>
      <c r="V1415" s="17">
        <v>98.765432098765004</v>
      </c>
    </row>
    <row r="1416" spans="3:22" x14ac:dyDescent="0.25">
      <c r="C1416" s="112"/>
      <c r="D1416" s="109"/>
      <c r="E1416" s="9" t="s">
        <v>44</v>
      </c>
      <c r="F1416" s="12"/>
      <c r="G1416" s="8">
        <v>50</v>
      </c>
      <c r="H1416" s="20">
        <v>96</v>
      </c>
      <c r="I1416" s="2">
        <v>58</v>
      </c>
      <c r="J1416" s="2">
        <v>62</v>
      </c>
      <c r="K1416" s="2">
        <v>78</v>
      </c>
      <c r="L1416" s="2">
        <v>92</v>
      </c>
      <c r="M1416" s="2">
        <v>40</v>
      </c>
      <c r="N1416" s="2">
        <v>60</v>
      </c>
      <c r="O1416" s="2">
        <v>22</v>
      </c>
      <c r="P1416" s="2">
        <v>84</v>
      </c>
      <c r="Q1416" s="2">
        <v>54</v>
      </c>
      <c r="R1416" s="2">
        <v>48</v>
      </c>
      <c r="S1416" s="2">
        <v>4</v>
      </c>
      <c r="T1416" s="2">
        <v>2</v>
      </c>
      <c r="U1416" s="15" t="s">
        <v>66</v>
      </c>
      <c r="V1416" s="17">
        <v>98</v>
      </c>
    </row>
    <row r="1417" spans="3:22" ht="25.2" x14ac:dyDescent="0.25">
      <c r="C1417" s="112"/>
      <c r="D1417" s="109"/>
      <c r="E1417" s="9" t="s">
        <v>45</v>
      </c>
      <c r="F1417" s="12"/>
      <c r="G1417" s="8">
        <v>53</v>
      </c>
      <c r="H1417" s="20">
        <v>92.452830188679002</v>
      </c>
      <c r="I1417" s="2">
        <v>67.924528301886994</v>
      </c>
      <c r="J1417" s="2">
        <v>64.150943396225998</v>
      </c>
      <c r="K1417" s="2">
        <v>64.150943396225998</v>
      </c>
      <c r="L1417" s="2">
        <v>81.132075471698002</v>
      </c>
      <c r="M1417" s="2">
        <v>52.830188679244998</v>
      </c>
      <c r="N1417" s="2">
        <v>71.698113207546996</v>
      </c>
      <c r="O1417" s="2">
        <v>16.981132075472001</v>
      </c>
      <c r="P1417" s="2">
        <v>79.245283018867994</v>
      </c>
      <c r="Q1417" s="2">
        <v>64.150943396225998</v>
      </c>
      <c r="R1417" s="2">
        <v>58.490566037736002</v>
      </c>
      <c r="S1417" s="2">
        <v>1.88679245283</v>
      </c>
      <c r="T1417" s="15" t="s">
        <v>66</v>
      </c>
      <c r="U1417" s="15" t="s">
        <v>66</v>
      </c>
      <c r="V1417" s="17">
        <v>100</v>
      </c>
    </row>
    <row r="1418" spans="3:22" x14ac:dyDescent="0.25">
      <c r="C1418" s="112"/>
      <c r="D1418" s="109"/>
      <c r="E1418" s="9" t="s">
        <v>38</v>
      </c>
      <c r="F1418" s="12"/>
      <c r="G1418" s="13">
        <v>37</v>
      </c>
      <c r="H1418" s="30">
        <v>89.189189189188994</v>
      </c>
      <c r="I1418" s="6">
        <v>67.567567567568005</v>
      </c>
      <c r="J1418" s="6">
        <v>64.864864864864998</v>
      </c>
      <c r="K1418" s="6">
        <v>56.756756756756999</v>
      </c>
      <c r="L1418" s="6">
        <v>83.783783783784003</v>
      </c>
      <c r="M1418" s="6">
        <v>37.837837837838002</v>
      </c>
      <c r="N1418" s="6">
        <v>75.675675675676004</v>
      </c>
      <c r="O1418" s="6">
        <v>32.432432432432002</v>
      </c>
      <c r="P1418" s="6">
        <v>78.378378378378002</v>
      </c>
      <c r="Q1418" s="6">
        <v>54.054054054053999</v>
      </c>
      <c r="R1418" s="6">
        <v>56.756756756756999</v>
      </c>
      <c r="S1418" s="6">
        <v>5.4054054054050003</v>
      </c>
      <c r="T1418" s="6">
        <v>2.7027027027030002</v>
      </c>
      <c r="U1418" s="7" t="s">
        <v>66</v>
      </c>
      <c r="V1418" s="33">
        <v>97.297297297297007</v>
      </c>
    </row>
    <row r="1419" spans="3:22" ht="25.2" x14ac:dyDescent="0.25">
      <c r="C1419" s="112"/>
      <c r="D1419" s="108" t="s">
        <v>22</v>
      </c>
      <c r="E1419" s="10" t="s">
        <v>40</v>
      </c>
      <c r="F1419" s="11"/>
      <c r="G1419" s="14">
        <v>118</v>
      </c>
      <c r="H1419" s="28">
        <v>90.677966101695006</v>
      </c>
      <c r="I1419" s="5">
        <v>69.491525423729001</v>
      </c>
      <c r="J1419" s="5">
        <v>61.864406779661003</v>
      </c>
      <c r="K1419" s="5">
        <v>62.711864406780002</v>
      </c>
      <c r="L1419" s="5">
        <v>81.355932203389997</v>
      </c>
      <c r="M1419" s="5">
        <v>34.745762711864003</v>
      </c>
      <c r="N1419" s="5">
        <v>74.576271186441005</v>
      </c>
      <c r="O1419" s="5">
        <v>19.491525423729001</v>
      </c>
      <c r="P1419" s="5">
        <v>77.118644067797007</v>
      </c>
      <c r="Q1419" s="5">
        <v>46.610169491524999</v>
      </c>
      <c r="R1419" s="5">
        <v>55.932203389831002</v>
      </c>
      <c r="S1419" s="5">
        <v>6.7796610169490004</v>
      </c>
      <c r="T1419" s="5">
        <v>1.6949152542370001</v>
      </c>
      <c r="U1419" s="34" t="s">
        <v>66</v>
      </c>
      <c r="V1419" s="29">
        <v>98.305084745762997</v>
      </c>
    </row>
    <row r="1420" spans="3:22" ht="25.2" x14ac:dyDescent="0.25">
      <c r="C1420" s="112"/>
      <c r="D1420" s="109"/>
      <c r="E1420" s="9" t="s">
        <v>41</v>
      </c>
      <c r="F1420" s="12"/>
      <c r="G1420" s="8">
        <v>351</v>
      </c>
      <c r="H1420" s="20">
        <v>91.737891737891999</v>
      </c>
      <c r="I1420" s="2">
        <v>61.253561253561003</v>
      </c>
      <c r="J1420" s="2">
        <v>66.666666666666998</v>
      </c>
      <c r="K1420" s="2">
        <v>66.951566951567003</v>
      </c>
      <c r="L1420" s="2">
        <v>89.173789173789004</v>
      </c>
      <c r="M1420" s="2">
        <v>44.159544159543998</v>
      </c>
      <c r="N1420" s="2">
        <v>74.074074074074005</v>
      </c>
      <c r="O1420" s="2">
        <v>25.925925925925998</v>
      </c>
      <c r="P1420" s="2">
        <v>70.940170940171001</v>
      </c>
      <c r="Q1420" s="2">
        <v>57.834757834758001</v>
      </c>
      <c r="R1420" s="2">
        <v>52.706552706552998</v>
      </c>
      <c r="S1420" s="2">
        <v>3.9886039886039999</v>
      </c>
      <c r="T1420" s="2">
        <v>0.56980056980100002</v>
      </c>
      <c r="U1420" s="15" t="s">
        <v>66</v>
      </c>
      <c r="V1420" s="17">
        <v>99.430199430198996</v>
      </c>
    </row>
    <row r="1421" spans="3:22" x14ac:dyDescent="0.25">
      <c r="C1421" s="112"/>
      <c r="D1421" s="109"/>
      <c r="E1421" s="9" t="s">
        <v>42</v>
      </c>
      <c r="F1421" s="12"/>
      <c r="G1421" s="13">
        <v>9</v>
      </c>
      <c r="H1421" s="30">
        <v>88.888888888888999</v>
      </c>
      <c r="I1421" s="6">
        <v>66.666666666666998</v>
      </c>
      <c r="J1421" s="6">
        <v>77.777777777777999</v>
      </c>
      <c r="K1421" s="6">
        <v>33.333333333333002</v>
      </c>
      <c r="L1421" s="6">
        <v>77.777777777777999</v>
      </c>
      <c r="M1421" s="6">
        <v>44.444444444444002</v>
      </c>
      <c r="N1421" s="6">
        <v>77.777777777777999</v>
      </c>
      <c r="O1421" s="6">
        <v>22.222222222222001</v>
      </c>
      <c r="P1421" s="6">
        <v>77.777777777777999</v>
      </c>
      <c r="Q1421" s="6">
        <v>66.666666666666998</v>
      </c>
      <c r="R1421" s="6">
        <v>55.555555555555998</v>
      </c>
      <c r="S1421" s="6">
        <v>11.111111111111001</v>
      </c>
      <c r="T1421" s="7" t="s">
        <v>66</v>
      </c>
      <c r="U1421" s="7" t="s">
        <v>66</v>
      </c>
      <c r="V1421" s="33">
        <v>100</v>
      </c>
    </row>
    <row r="1422" spans="3:22" x14ac:dyDescent="0.25">
      <c r="C1422" s="112"/>
      <c r="D1422" s="109"/>
      <c r="E1422" s="9" t="s">
        <v>43</v>
      </c>
      <c r="F1422" s="12"/>
      <c r="G1422" s="8">
        <v>64</v>
      </c>
      <c r="H1422" s="20">
        <v>85.9375</v>
      </c>
      <c r="I1422" s="2">
        <v>56.25</v>
      </c>
      <c r="J1422" s="2">
        <v>57.8125</v>
      </c>
      <c r="K1422" s="2">
        <v>62.5</v>
      </c>
      <c r="L1422" s="2">
        <v>85.9375</v>
      </c>
      <c r="M1422" s="2">
        <v>35.9375</v>
      </c>
      <c r="N1422" s="2">
        <v>65.625</v>
      </c>
      <c r="O1422" s="2">
        <v>21.875</v>
      </c>
      <c r="P1422" s="2">
        <v>71.875</v>
      </c>
      <c r="Q1422" s="2">
        <v>50</v>
      </c>
      <c r="R1422" s="2">
        <v>54.6875</v>
      </c>
      <c r="S1422" s="2">
        <v>3.125</v>
      </c>
      <c r="T1422" s="15" t="s">
        <v>66</v>
      </c>
      <c r="U1422" s="15" t="s">
        <v>66</v>
      </c>
      <c r="V1422" s="17">
        <v>100</v>
      </c>
    </row>
    <row r="1423" spans="3:22" x14ac:dyDescent="0.25">
      <c r="C1423" s="112"/>
      <c r="D1423" s="109"/>
      <c r="E1423" s="9" t="s">
        <v>44</v>
      </c>
      <c r="F1423" s="12"/>
      <c r="G1423" s="13">
        <v>19</v>
      </c>
      <c r="H1423" s="30">
        <v>100</v>
      </c>
      <c r="I1423" s="6">
        <v>68.421052631579002</v>
      </c>
      <c r="J1423" s="6">
        <v>63.157894736842003</v>
      </c>
      <c r="K1423" s="6">
        <v>78.947368421053</v>
      </c>
      <c r="L1423" s="6">
        <v>89.473684210526002</v>
      </c>
      <c r="M1423" s="6">
        <v>47.368421052632002</v>
      </c>
      <c r="N1423" s="6">
        <v>63.157894736842003</v>
      </c>
      <c r="O1423" s="6">
        <v>26.315789473683999</v>
      </c>
      <c r="P1423" s="6">
        <v>78.947368421053</v>
      </c>
      <c r="Q1423" s="6">
        <v>68.421052631579002</v>
      </c>
      <c r="R1423" s="6">
        <v>52.631578947367998</v>
      </c>
      <c r="S1423" s="6">
        <v>5.2631578947369997</v>
      </c>
      <c r="T1423" s="7" t="s">
        <v>66</v>
      </c>
      <c r="U1423" s="7" t="s">
        <v>66</v>
      </c>
      <c r="V1423" s="33">
        <v>100</v>
      </c>
    </row>
    <row r="1424" spans="3:22" ht="25.2" x14ac:dyDescent="0.25">
      <c r="C1424" s="112"/>
      <c r="D1424" s="109"/>
      <c r="E1424" s="9" t="s">
        <v>45</v>
      </c>
      <c r="F1424" s="12"/>
      <c r="G1424" s="13">
        <v>30</v>
      </c>
      <c r="H1424" s="30">
        <v>93.333333333333002</v>
      </c>
      <c r="I1424" s="6">
        <v>86.666666666666998</v>
      </c>
      <c r="J1424" s="6">
        <v>66.666666666666998</v>
      </c>
      <c r="K1424" s="6">
        <v>60</v>
      </c>
      <c r="L1424" s="6">
        <v>76.666666666666998</v>
      </c>
      <c r="M1424" s="6">
        <v>53.333333333333002</v>
      </c>
      <c r="N1424" s="6">
        <v>73.333333333333002</v>
      </c>
      <c r="O1424" s="6">
        <v>20</v>
      </c>
      <c r="P1424" s="6">
        <v>70</v>
      </c>
      <c r="Q1424" s="6">
        <v>53.333333333333002</v>
      </c>
      <c r="R1424" s="6">
        <v>56.666666666666998</v>
      </c>
      <c r="S1424" s="6">
        <v>3.333333333333</v>
      </c>
      <c r="T1424" s="7" t="s">
        <v>66</v>
      </c>
      <c r="U1424" s="7" t="s">
        <v>66</v>
      </c>
      <c r="V1424" s="33">
        <v>100</v>
      </c>
    </row>
    <row r="1425" spans="3:22" x14ac:dyDescent="0.25">
      <c r="C1425" s="112"/>
      <c r="D1425" s="109"/>
      <c r="E1425" s="9" t="s">
        <v>38</v>
      </c>
      <c r="F1425" s="12"/>
      <c r="G1425" s="13">
        <v>23</v>
      </c>
      <c r="H1425" s="30">
        <v>91.304347826086996</v>
      </c>
      <c r="I1425" s="6">
        <v>65.217391304347998</v>
      </c>
      <c r="J1425" s="6">
        <v>65.217391304347998</v>
      </c>
      <c r="K1425" s="6">
        <v>56.521739130435002</v>
      </c>
      <c r="L1425" s="6">
        <v>86.956521739129997</v>
      </c>
      <c r="M1425" s="6">
        <v>34.782608695652002</v>
      </c>
      <c r="N1425" s="6">
        <v>69.565217391304003</v>
      </c>
      <c r="O1425" s="6">
        <v>26.086956521739001</v>
      </c>
      <c r="P1425" s="6">
        <v>69.565217391304003</v>
      </c>
      <c r="Q1425" s="6">
        <v>47.826086956521998</v>
      </c>
      <c r="R1425" s="6">
        <v>47.826086956521998</v>
      </c>
      <c r="S1425" s="6">
        <v>8.6956521739130004</v>
      </c>
      <c r="T1425" s="6">
        <v>4.3478260869570002</v>
      </c>
      <c r="U1425" s="7" t="s">
        <v>66</v>
      </c>
      <c r="V1425" s="33">
        <v>95.652173913043001</v>
      </c>
    </row>
    <row r="1426" spans="3:22" ht="25.2" x14ac:dyDescent="0.25">
      <c r="C1426" s="112"/>
      <c r="D1426" s="108" t="s">
        <v>23</v>
      </c>
      <c r="E1426" s="10" t="s">
        <v>40</v>
      </c>
      <c r="F1426" s="11"/>
      <c r="G1426" s="14">
        <v>202</v>
      </c>
      <c r="H1426" s="28">
        <v>90.594059405940996</v>
      </c>
      <c r="I1426" s="5">
        <v>70.792079207921006</v>
      </c>
      <c r="J1426" s="5">
        <v>58.910891089109001</v>
      </c>
      <c r="K1426" s="5">
        <v>69.306930693069006</v>
      </c>
      <c r="L1426" s="5">
        <v>84.158415841584002</v>
      </c>
      <c r="M1426" s="5">
        <v>34.158415841584002</v>
      </c>
      <c r="N1426" s="5">
        <v>59.405940594058997</v>
      </c>
      <c r="O1426" s="5">
        <v>39.108910891089003</v>
      </c>
      <c r="P1426" s="5">
        <v>77.227722772277005</v>
      </c>
      <c r="Q1426" s="5">
        <v>60.396039603959998</v>
      </c>
      <c r="R1426" s="5">
        <v>57.920792079207999</v>
      </c>
      <c r="S1426" s="5">
        <v>4.4554455445540002</v>
      </c>
      <c r="T1426" s="5">
        <v>1.9801980198019999</v>
      </c>
      <c r="U1426" s="5">
        <v>0.49504950495</v>
      </c>
      <c r="V1426" s="29">
        <v>97.524752475247993</v>
      </c>
    </row>
    <row r="1427" spans="3:22" ht="25.2" x14ac:dyDescent="0.25">
      <c r="C1427" s="112"/>
      <c r="D1427" s="109"/>
      <c r="E1427" s="9" t="s">
        <v>41</v>
      </c>
      <c r="F1427" s="12"/>
      <c r="G1427" s="8">
        <v>253</v>
      </c>
      <c r="H1427" s="20">
        <v>92.885375494070999</v>
      </c>
      <c r="I1427" s="2">
        <v>69.565217391304003</v>
      </c>
      <c r="J1427" s="2">
        <v>66.403162055335997</v>
      </c>
      <c r="K1427" s="2">
        <v>73.517786561264998</v>
      </c>
      <c r="L1427" s="2">
        <v>90.909090909091006</v>
      </c>
      <c r="M1427" s="2">
        <v>41.897233201581003</v>
      </c>
      <c r="N1427" s="2">
        <v>67.193675889328006</v>
      </c>
      <c r="O1427" s="2">
        <v>35.573122529644003</v>
      </c>
      <c r="P1427" s="2">
        <v>79.051383399209001</v>
      </c>
      <c r="Q1427" s="2">
        <v>67.588932806323996</v>
      </c>
      <c r="R1427" s="2">
        <v>61.660079051383001</v>
      </c>
      <c r="S1427" s="2">
        <v>3.1620553359680001</v>
      </c>
      <c r="T1427" s="2">
        <v>0.79051383399200004</v>
      </c>
      <c r="U1427" s="15" t="s">
        <v>66</v>
      </c>
      <c r="V1427" s="17">
        <v>99.209486166008006</v>
      </c>
    </row>
    <row r="1428" spans="3:22" x14ac:dyDescent="0.25">
      <c r="C1428" s="112"/>
      <c r="D1428" s="109"/>
      <c r="E1428" s="9" t="s">
        <v>42</v>
      </c>
      <c r="F1428" s="12"/>
      <c r="G1428" s="13">
        <v>11</v>
      </c>
      <c r="H1428" s="30">
        <v>81.818181818181998</v>
      </c>
      <c r="I1428" s="6">
        <v>63.636363636364003</v>
      </c>
      <c r="J1428" s="6">
        <v>72.727272727273004</v>
      </c>
      <c r="K1428" s="6">
        <v>81.818181818181998</v>
      </c>
      <c r="L1428" s="6">
        <v>90.909090909091006</v>
      </c>
      <c r="M1428" s="6">
        <v>9.0909090909089993</v>
      </c>
      <c r="N1428" s="6">
        <v>27.272727272727</v>
      </c>
      <c r="O1428" s="6">
        <v>27.272727272727</v>
      </c>
      <c r="P1428" s="6">
        <v>63.636363636364003</v>
      </c>
      <c r="Q1428" s="6">
        <v>63.636363636364003</v>
      </c>
      <c r="R1428" s="6">
        <v>54.545454545455001</v>
      </c>
      <c r="S1428" s="7" t="s">
        <v>66</v>
      </c>
      <c r="T1428" s="7" t="s">
        <v>66</v>
      </c>
      <c r="U1428" s="7" t="s">
        <v>66</v>
      </c>
      <c r="V1428" s="33">
        <v>100</v>
      </c>
    </row>
    <row r="1429" spans="3:22" x14ac:dyDescent="0.25">
      <c r="C1429" s="112"/>
      <c r="D1429" s="109"/>
      <c r="E1429" s="9" t="s">
        <v>43</v>
      </c>
      <c r="F1429" s="12"/>
      <c r="G1429" s="8">
        <v>98</v>
      </c>
      <c r="H1429" s="20">
        <v>89.795918367346999</v>
      </c>
      <c r="I1429" s="2">
        <v>64.285714285713993</v>
      </c>
      <c r="J1429" s="2">
        <v>64.285714285713993</v>
      </c>
      <c r="K1429" s="2">
        <v>76.530612244897995</v>
      </c>
      <c r="L1429" s="2">
        <v>88.775510204081996</v>
      </c>
      <c r="M1429" s="2">
        <v>42.857142857143003</v>
      </c>
      <c r="N1429" s="2">
        <v>66.326530612244994</v>
      </c>
      <c r="O1429" s="2">
        <v>27.551020408163001</v>
      </c>
      <c r="P1429" s="2">
        <v>78.571428571428996</v>
      </c>
      <c r="Q1429" s="2">
        <v>60.204081632653001</v>
      </c>
      <c r="R1429" s="2">
        <v>61.224489795917997</v>
      </c>
      <c r="S1429" s="2">
        <v>6.1224489795919999</v>
      </c>
      <c r="T1429" s="2">
        <v>2.040816326531</v>
      </c>
      <c r="U1429" s="15" t="s">
        <v>66</v>
      </c>
      <c r="V1429" s="17">
        <v>97.959183673468999</v>
      </c>
    </row>
    <row r="1430" spans="3:22" x14ac:dyDescent="0.25">
      <c r="C1430" s="112"/>
      <c r="D1430" s="109"/>
      <c r="E1430" s="9" t="s">
        <v>44</v>
      </c>
      <c r="F1430" s="12"/>
      <c r="G1430" s="13">
        <v>31</v>
      </c>
      <c r="H1430" s="30">
        <v>93.548387096773993</v>
      </c>
      <c r="I1430" s="6">
        <v>51.612903225806001</v>
      </c>
      <c r="J1430" s="6">
        <v>61.290322580644997</v>
      </c>
      <c r="K1430" s="6">
        <v>77.419354838710007</v>
      </c>
      <c r="L1430" s="6">
        <v>93.548387096773993</v>
      </c>
      <c r="M1430" s="6">
        <v>35.483870967742</v>
      </c>
      <c r="N1430" s="6">
        <v>58.064516129032</v>
      </c>
      <c r="O1430" s="6">
        <v>19.354838709677001</v>
      </c>
      <c r="P1430" s="6">
        <v>87.096774193548001</v>
      </c>
      <c r="Q1430" s="6">
        <v>45.161290322581003</v>
      </c>
      <c r="R1430" s="6">
        <v>45.161290322581003</v>
      </c>
      <c r="S1430" s="6">
        <v>3.2258064516129998</v>
      </c>
      <c r="T1430" s="6">
        <v>3.2258064516129998</v>
      </c>
      <c r="U1430" s="7" t="s">
        <v>66</v>
      </c>
      <c r="V1430" s="33">
        <v>96.774193548387004</v>
      </c>
    </row>
    <row r="1431" spans="3:22" ht="25.2" x14ac:dyDescent="0.25">
      <c r="C1431" s="112"/>
      <c r="D1431" s="109"/>
      <c r="E1431" s="9" t="s">
        <v>45</v>
      </c>
      <c r="F1431" s="12"/>
      <c r="G1431" s="13">
        <v>23</v>
      </c>
      <c r="H1431" s="30">
        <v>91.304347826086996</v>
      </c>
      <c r="I1431" s="6">
        <v>43.478260869564998</v>
      </c>
      <c r="J1431" s="6">
        <v>60.869565217390999</v>
      </c>
      <c r="K1431" s="6">
        <v>69.565217391304003</v>
      </c>
      <c r="L1431" s="6">
        <v>86.956521739129997</v>
      </c>
      <c r="M1431" s="6">
        <v>52.173913043478002</v>
      </c>
      <c r="N1431" s="6">
        <v>69.565217391304003</v>
      </c>
      <c r="O1431" s="6">
        <v>13.04347826087</v>
      </c>
      <c r="P1431" s="6">
        <v>91.304347826086996</v>
      </c>
      <c r="Q1431" s="6">
        <v>78.260869565217007</v>
      </c>
      <c r="R1431" s="6">
        <v>60.869565217390999</v>
      </c>
      <c r="S1431" s="7" t="s">
        <v>66</v>
      </c>
      <c r="T1431" s="7" t="s">
        <v>66</v>
      </c>
      <c r="U1431" s="7" t="s">
        <v>66</v>
      </c>
      <c r="V1431" s="33">
        <v>100</v>
      </c>
    </row>
    <row r="1432" spans="3:22" x14ac:dyDescent="0.25">
      <c r="C1432" s="112"/>
      <c r="D1432" s="109"/>
      <c r="E1432" s="9" t="s">
        <v>38</v>
      </c>
      <c r="F1432" s="12"/>
      <c r="G1432" s="13">
        <v>14</v>
      </c>
      <c r="H1432" s="30">
        <v>85.714285714286007</v>
      </c>
      <c r="I1432" s="6">
        <v>71.428571428571004</v>
      </c>
      <c r="J1432" s="6">
        <v>64.285714285713993</v>
      </c>
      <c r="K1432" s="6">
        <v>57.142857142856997</v>
      </c>
      <c r="L1432" s="6">
        <v>78.571428571428996</v>
      </c>
      <c r="M1432" s="6">
        <v>42.857142857143003</v>
      </c>
      <c r="N1432" s="6">
        <v>85.714285714286007</v>
      </c>
      <c r="O1432" s="6">
        <v>42.857142857143003</v>
      </c>
      <c r="P1432" s="6">
        <v>92.857142857143003</v>
      </c>
      <c r="Q1432" s="6">
        <v>64.285714285713993</v>
      </c>
      <c r="R1432" s="6">
        <v>71.428571428571004</v>
      </c>
      <c r="S1432" s="7" t="s">
        <v>66</v>
      </c>
      <c r="T1432" s="7" t="s">
        <v>66</v>
      </c>
      <c r="U1432" s="7" t="s">
        <v>66</v>
      </c>
      <c r="V1432" s="33">
        <v>100</v>
      </c>
    </row>
    <row r="1433" spans="3:22" x14ac:dyDescent="0.25">
      <c r="C1433" s="108" t="s">
        <v>46</v>
      </c>
      <c r="D1433" s="106" t="s">
        <v>21</v>
      </c>
      <c r="E1433" s="10" t="s">
        <v>47</v>
      </c>
      <c r="F1433" s="11"/>
      <c r="G1433" s="14">
        <v>815</v>
      </c>
      <c r="H1433" s="28">
        <v>91.533742331287996</v>
      </c>
      <c r="I1433" s="5">
        <v>67.116564417177997</v>
      </c>
      <c r="J1433" s="5">
        <v>65.766871165644005</v>
      </c>
      <c r="K1433" s="5">
        <v>70.061349693251998</v>
      </c>
      <c r="L1433" s="5">
        <v>88.466257668712004</v>
      </c>
      <c r="M1433" s="5">
        <v>39.877300613496999</v>
      </c>
      <c r="N1433" s="5">
        <v>69.570552147238999</v>
      </c>
      <c r="O1433" s="5">
        <v>29.938650306747999</v>
      </c>
      <c r="P1433" s="5">
        <v>74.969325153374001</v>
      </c>
      <c r="Q1433" s="5">
        <v>61.226993865030998</v>
      </c>
      <c r="R1433" s="5">
        <v>55.582822085890001</v>
      </c>
      <c r="S1433" s="5">
        <v>3.558282208589</v>
      </c>
      <c r="T1433" s="5">
        <v>1.104294478528</v>
      </c>
      <c r="U1433" s="5">
        <v>0.122699386503</v>
      </c>
      <c r="V1433" s="29">
        <v>98.773006134968995</v>
      </c>
    </row>
    <row r="1434" spans="3:22" ht="25.2" x14ac:dyDescent="0.25">
      <c r="C1434" s="112"/>
      <c r="D1434" s="107"/>
      <c r="E1434" s="9" t="s">
        <v>48</v>
      </c>
      <c r="F1434" s="12"/>
      <c r="G1434" s="8">
        <v>86</v>
      </c>
      <c r="H1434" s="20">
        <v>90.697674418605004</v>
      </c>
      <c r="I1434" s="2">
        <v>70.930232558140005</v>
      </c>
      <c r="J1434" s="2">
        <v>60.465116279070003</v>
      </c>
      <c r="K1434" s="2">
        <v>80.232558139535001</v>
      </c>
      <c r="L1434" s="2">
        <v>91.860465116279002</v>
      </c>
      <c r="M1434" s="2">
        <v>48.837209302326002</v>
      </c>
      <c r="N1434" s="2">
        <v>69.767441860464999</v>
      </c>
      <c r="O1434" s="2">
        <v>37.209302325581</v>
      </c>
      <c r="P1434" s="2">
        <v>79.069767441859995</v>
      </c>
      <c r="Q1434" s="2">
        <v>62.790697674419</v>
      </c>
      <c r="R1434" s="2">
        <v>67.441860465115994</v>
      </c>
      <c r="S1434" s="2">
        <v>8.1395348837209998</v>
      </c>
      <c r="T1434" s="15" t="s">
        <v>66</v>
      </c>
      <c r="U1434" s="15" t="s">
        <v>66</v>
      </c>
      <c r="V1434" s="17">
        <v>100</v>
      </c>
    </row>
    <row r="1435" spans="3:22" x14ac:dyDescent="0.25">
      <c r="C1435" s="112"/>
      <c r="D1435" s="107"/>
      <c r="E1435" s="9" t="s">
        <v>49</v>
      </c>
      <c r="F1435" s="12"/>
      <c r="G1435" s="13">
        <v>46</v>
      </c>
      <c r="H1435" s="30">
        <v>82.608695652174006</v>
      </c>
      <c r="I1435" s="6">
        <v>65.217391304347998</v>
      </c>
      <c r="J1435" s="6">
        <v>47.826086956521998</v>
      </c>
      <c r="K1435" s="6">
        <v>58.695652173912997</v>
      </c>
      <c r="L1435" s="6">
        <v>67.391304347825994</v>
      </c>
      <c r="M1435" s="6">
        <v>32.608695652173999</v>
      </c>
      <c r="N1435" s="6">
        <v>56.521739130435002</v>
      </c>
      <c r="O1435" s="6">
        <v>21.739130434783</v>
      </c>
      <c r="P1435" s="6">
        <v>65.217391304347998</v>
      </c>
      <c r="Q1435" s="6">
        <v>50</v>
      </c>
      <c r="R1435" s="6">
        <v>54.347826086956999</v>
      </c>
      <c r="S1435" s="6">
        <v>4.3478260869570002</v>
      </c>
      <c r="T1435" s="6">
        <v>6.5217391304349999</v>
      </c>
      <c r="U1435" s="7" t="s">
        <v>66</v>
      </c>
      <c r="V1435" s="33">
        <v>93.478260869565005</v>
      </c>
    </row>
    <row r="1436" spans="3:22" ht="25.2" x14ac:dyDescent="0.25">
      <c r="C1436" s="112"/>
      <c r="D1436" s="107"/>
      <c r="E1436" s="9" t="s">
        <v>50</v>
      </c>
      <c r="F1436" s="12"/>
      <c r="G1436" s="8">
        <v>95</v>
      </c>
      <c r="H1436" s="20">
        <v>93.684210526315994</v>
      </c>
      <c r="I1436" s="2">
        <v>61.052631578947</v>
      </c>
      <c r="J1436" s="2">
        <v>62.105263157895003</v>
      </c>
      <c r="K1436" s="2">
        <v>54.736842105263001</v>
      </c>
      <c r="L1436" s="2">
        <v>78.947368421053</v>
      </c>
      <c r="M1436" s="2">
        <v>40</v>
      </c>
      <c r="N1436" s="2">
        <v>68.421052631579002</v>
      </c>
      <c r="O1436" s="2">
        <v>25.263157894736999</v>
      </c>
      <c r="P1436" s="2">
        <v>81.052631578947</v>
      </c>
      <c r="Q1436" s="2">
        <v>49.473684210526002</v>
      </c>
      <c r="R1436" s="2">
        <v>61.052631578947</v>
      </c>
      <c r="S1436" s="2">
        <v>8.4210526315790002</v>
      </c>
      <c r="T1436" s="15" t="s">
        <v>66</v>
      </c>
      <c r="U1436" s="15" t="s">
        <v>66</v>
      </c>
      <c r="V1436" s="17">
        <v>100</v>
      </c>
    </row>
    <row r="1437" spans="3:22" ht="25.2" x14ac:dyDescent="0.25">
      <c r="C1437" s="112"/>
      <c r="D1437" s="107"/>
      <c r="E1437" s="9" t="s">
        <v>51</v>
      </c>
      <c r="F1437" s="12"/>
      <c r="G1437" s="13">
        <v>30</v>
      </c>
      <c r="H1437" s="30">
        <v>86.666666666666998</v>
      </c>
      <c r="I1437" s="6">
        <v>56.666666666666998</v>
      </c>
      <c r="J1437" s="6">
        <v>53.333333333333002</v>
      </c>
      <c r="K1437" s="6">
        <v>63.333333333333002</v>
      </c>
      <c r="L1437" s="6">
        <v>80</v>
      </c>
      <c r="M1437" s="6">
        <v>36.666666666666998</v>
      </c>
      <c r="N1437" s="6">
        <v>63.333333333333002</v>
      </c>
      <c r="O1437" s="6">
        <v>26.666666666666998</v>
      </c>
      <c r="P1437" s="6">
        <v>83.333333333333002</v>
      </c>
      <c r="Q1437" s="6">
        <v>46.666666666666998</v>
      </c>
      <c r="R1437" s="6">
        <v>46.666666666666998</v>
      </c>
      <c r="S1437" s="6">
        <v>3.333333333333</v>
      </c>
      <c r="T1437" s="7" t="s">
        <v>66</v>
      </c>
      <c r="U1437" s="7" t="s">
        <v>66</v>
      </c>
      <c r="V1437" s="33">
        <v>100</v>
      </c>
    </row>
    <row r="1438" spans="3:22" x14ac:dyDescent="0.25">
      <c r="C1438" s="112"/>
      <c r="D1438" s="107"/>
      <c r="E1438" s="9" t="s">
        <v>52</v>
      </c>
      <c r="F1438" s="12"/>
      <c r="G1438" s="13">
        <v>8</v>
      </c>
      <c r="H1438" s="30">
        <v>100</v>
      </c>
      <c r="I1438" s="6">
        <v>87.5</v>
      </c>
      <c r="J1438" s="6">
        <v>87.5</v>
      </c>
      <c r="K1438" s="6">
        <v>50</v>
      </c>
      <c r="L1438" s="6">
        <v>100</v>
      </c>
      <c r="M1438" s="6">
        <v>50</v>
      </c>
      <c r="N1438" s="6">
        <v>50</v>
      </c>
      <c r="O1438" s="6">
        <v>50</v>
      </c>
      <c r="P1438" s="6">
        <v>87.5</v>
      </c>
      <c r="Q1438" s="6">
        <v>37.5</v>
      </c>
      <c r="R1438" s="6">
        <v>87.5</v>
      </c>
      <c r="S1438" s="7" t="s">
        <v>66</v>
      </c>
      <c r="T1438" s="7" t="s">
        <v>66</v>
      </c>
      <c r="U1438" s="7" t="s">
        <v>66</v>
      </c>
      <c r="V1438" s="33">
        <v>100</v>
      </c>
    </row>
    <row r="1439" spans="3:22" x14ac:dyDescent="0.25">
      <c r="C1439" s="112"/>
      <c r="D1439" s="107"/>
      <c r="E1439" s="9" t="s">
        <v>53</v>
      </c>
      <c r="F1439" s="12"/>
      <c r="G1439" s="13">
        <v>23</v>
      </c>
      <c r="H1439" s="30">
        <v>86.956521739129997</v>
      </c>
      <c r="I1439" s="6">
        <v>69.565217391304003</v>
      </c>
      <c r="J1439" s="6">
        <v>47.826086956521998</v>
      </c>
      <c r="K1439" s="6">
        <v>47.826086956521998</v>
      </c>
      <c r="L1439" s="6">
        <v>91.304347826086996</v>
      </c>
      <c r="M1439" s="6">
        <v>39.130434782609001</v>
      </c>
      <c r="N1439" s="6">
        <v>52.173913043478002</v>
      </c>
      <c r="O1439" s="6">
        <v>26.086956521739001</v>
      </c>
      <c r="P1439" s="6">
        <v>65.217391304347998</v>
      </c>
      <c r="Q1439" s="6">
        <v>43.478260869564998</v>
      </c>
      <c r="R1439" s="6">
        <v>43.478260869564998</v>
      </c>
      <c r="S1439" s="6">
        <v>4.3478260869570002</v>
      </c>
      <c r="T1439" s="7" t="s">
        <v>66</v>
      </c>
      <c r="U1439" s="7" t="s">
        <v>66</v>
      </c>
      <c r="V1439" s="33">
        <v>100</v>
      </c>
    </row>
    <row r="1440" spans="3:22" x14ac:dyDescent="0.25">
      <c r="C1440" s="112"/>
      <c r="D1440" s="107"/>
      <c r="E1440" s="9" t="s">
        <v>38</v>
      </c>
      <c r="F1440" s="12"/>
      <c r="G1440" s="13">
        <v>1</v>
      </c>
      <c r="H1440" s="39" t="s">
        <v>66</v>
      </c>
      <c r="I1440" s="7" t="s">
        <v>66</v>
      </c>
      <c r="J1440" s="7" t="s">
        <v>66</v>
      </c>
      <c r="K1440" s="7" t="s">
        <v>66</v>
      </c>
      <c r="L1440" s="6">
        <v>100</v>
      </c>
      <c r="M1440" s="7" t="s">
        <v>66</v>
      </c>
      <c r="N1440" s="6">
        <v>100</v>
      </c>
      <c r="O1440" s="7" t="s">
        <v>66</v>
      </c>
      <c r="P1440" s="7" t="s">
        <v>66</v>
      </c>
      <c r="Q1440" s="7" t="s">
        <v>66</v>
      </c>
      <c r="R1440" s="6">
        <v>100</v>
      </c>
      <c r="S1440" s="6">
        <v>100</v>
      </c>
      <c r="T1440" s="7" t="s">
        <v>66</v>
      </c>
      <c r="U1440" s="7" t="s">
        <v>66</v>
      </c>
      <c r="V1440" s="33">
        <v>100</v>
      </c>
    </row>
    <row r="1441" spans="2:22" x14ac:dyDescent="0.25">
      <c r="C1441" s="112"/>
      <c r="D1441" s="107"/>
      <c r="E1441" s="9" t="s">
        <v>54</v>
      </c>
      <c r="F1441" s="12"/>
      <c r="G1441" s="8">
        <v>901</v>
      </c>
      <c r="H1441" s="20">
        <v>91.453940066593006</v>
      </c>
      <c r="I1441" s="2">
        <v>67.480577136514995</v>
      </c>
      <c r="J1441" s="2">
        <v>65.260821309655995</v>
      </c>
      <c r="K1441" s="2">
        <v>71.032186459488997</v>
      </c>
      <c r="L1441" s="2">
        <v>88.790233074362007</v>
      </c>
      <c r="M1441" s="2">
        <v>40.732519422863</v>
      </c>
      <c r="N1441" s="2">
        <v>69.589345172031003</v>
      </c>
      <c r="O1441" s="2">
        <v>30.632630410655</v>
      </c>
      <c r="P1441" s="2">
        <v>75.360710321865</v>
      </c>
      <c r="Q1441" s="2">
        <v>61.376248612653001</v>
      </c>
      <c r="R1441" s="2">
        <v>56.714761376249001</v>
      </c>
      <c r="S1441" s="2">
        <v>3.9955604883459999</v>
      </c>
      <c r="T1441" s="2">
        <v>0.99889012208700001</v>
      </c>
      <c r="U1441" s="2">
        <v>0.11098779134300001</v>
      </c>
      <c r="V1441" s="17">
        <v>98.890122086570003</v>
      </c>
    </row>
    <row r="1442" spans="2:22" x14ac:dyDescent="0.25">
      <c r="C1442" s="112"/>
      <c r="D1442" s="107"/>
      <c r="E1442" s="9" t="s">
        <v>55</v>
      </c>
      <c r="F1442" s="12"/>
      <c r="G1442" s="8">
        <v>171</v>
      </c>
      <c r="H1442" s="20">
        <v>89.473684210526002</v>
      </c>
      <c r="I1442" s="2">
        <v>61.403508771929999</v>
      </c>
      <c r="J1442" s="2">
        <v>56.725146198829997</v>
      </c>
      <c r="K1442" s="2">
        <v>57.309941520468001</v>
      </c>
      <c r="L1442" s="2">
        <v>76.023391812865</v>
      </c>
      <c r="M1442" s="2">
        <v>37.426900584795</v>
      </c>
      <c r="N1442" s="2">
        <v>64.327485380116997</v>
      </c>
      <c r="O1442" s="2">
        <v>24.561403508771999</v>
      </c>
      <c r="P1442" s="2">
        <v>77.192982456140001</v>
      </c>
      <c r="Q1442" s="2">
        <v>49.122807017543998</v>
      </c>
      <c r="R1442" s="2">
        <v>56.725146198829997</v>
      </c>
      <c r="S1442" s="2">
        <v>6.4327485380120004</v>
      </c>
      <c r="T1442" s="2">
        <v>1.7543859649119999</v>
      </c>
      <c r="U1442" s="15" t="s">
        <v>66</v>
      </c>
      <c r="V1442" s="17">
        <v>98.245614035087996</v>
      </c>
    </row>
    <row r="1443" spans="2:22" x14ac:dyDescent="0.25">
      <c r="C1443" s="108" t="s">
        <v>56</v>
      </c>
      <c r="D1443" s="106" t="s">
        <v>21</v>
      </c>
      <c r="E1443" s="10" t="s">
        <v>57</v>
      </c>
      <c r="F1443" s="11"/>
      <c r="G1443" s="14">
        <v>465</v>
      </c>
      <c r="H1443" s="28">
        <v>92.043010752688005</v>
      </c>
      <c r="I1443" s="5">
        <v>63.225806451613003</v>
      </c>
      <c r="J1443" s="5">
        <v>66.451612903226007</v>
      </c>
      <c r="K1443" s="5">
        <v>67.956989247311995</v>
      </c>
      <c r="L1443" s="5">
        <v>87.956989247311995</v>
      </c>
      <c r="M1443" s="5">
        <v>43.655913978495001</v>
      </c>
      <c r="N1443" s="5">
        <v>72.043010752688005</v>
      </c>
      <c r="O1443" s="5">
        <v>28.387096774193999</v>
      </c>
      <c r="P1443" s="5">
        <v>76.559139784945998</v>
      </c>
      <c r="Q1443" s="5">
        <v>55.913978494623997</v>
      </c>
      <c r="R1443" s="5">
        <v>57.419354838709999</v>
      </c>
      <c r="S1443" s="5">
        <v>5.591397849462</v>
      </c>
      <c r="T1443" s="5">
        <v>0.860215053763</v>
      </c>
      <c r="U1443" s="34" t="s">
        <v>66</v>
      </c>
      <c r="V1443" s="29">
        <v>99.139784946237</v>
      </c>
    </row>
    <row r="1444" spans="2:22" x14ac:dyDescent="0.25">
      <c r="C1444" s="112"/>
      <c r="D1444" s="107"/>
      <c r="E1444" s="9" t="s">
        <v>58</v>
      </c>
      <c r="F1444" s="12"/>
      <c r="G1444" s="8">
        <v>396</v>
      </c>
      <c r="H1444" s="20">
        <v>88.888888888888999</v>
      </c>
      <c r="I1444" s="2">
        <v>71.212121212121005</v>
      </c>
      <c r="J1444" s="2">
        <v>63.888888888888999</v>
      </c>
      <c r="K1444" s="2">
        <v>67.676767676767994</v>
      </c>
      <c r="L1444" s="2">
        <v>84.848484848485</v>
      </c>
      <c r="M1444" s="2">
        <v>37.878787878788003</v>
      </c>
      <c r="N1444" s="2">
        <v>67.929292929292998</v>
      </c>
      <c r="O1444" s="2">
        <v>30.808080808081002</v>
      </c>
      <c r="P1444" s="2">
        <v>74.747474747474996</v>
      </c>
      <c r="Q1444" s="2">
        <v>57.323232323231998</v>
      </c>
      <c r="R1444" s="2">
        <v>55.050505050505002</v>
      </c>
      <c r="S1444" s="2">
        <v>3.282828282828</v>
      </c>
      <c r="T1444" s="2">
        <v>1.767676767677</v>
      </c>
      <c r="U1444" s="2">
        <v>0.25252525252500002</v>
      </c>
      <c r="V1444" s="17">
        <v>97.979797979797993</v>
      </c>
    </row>
    <row r="1445" spans="2:22" x14ac:dyDescent="0.25">
      <c r="C1445" s="112"/>
      <c r="D1445" s="107"/>
      <c r="E1445" s="9" t="s">
        <v>59</v>
      </c>
      <c r="F1445" s="12"/>
      <c r="G1445" s="8">
        <v>90</v>
      </c>
      <c r="H1445" s="20">
        <v>94.444444444444002</v>
      </c>
      <c r="I1445" s="2">
        <v>61.111111111111001</v>
      </c>
      <c r="J1445" s="2">
        <v>55.555555555555998</v>
      </c>
      <c r="K1445" s="2">
        <v>70</v>
      </c>
      <c r="L1445" s="2">
        <v>91.111111111111001</v>
      </c>
      <c r="M1445" s="2">
        <v>35.555555555555998</v>
      </c>
      <c r="N1445" s="2">
        <v>61.111111111111001</v>
      </c>
      <c r="O1445" s="2">
        <v>27.777777777777999</v>
      </c>
      <c r="P1445" s="2">
        <v>73.333333333333002</v>
      </c>
      <c r="Q1445" s="2">
        <v>63.333333333333002</v>
      </c>
      <c r="R1445" s="2">
        <v>58.888888888888999</v>
      </c>
      <c r="S1445" s="2">
        <v>2.2222222222219998</v>
      </c>
      <c r="T1445" s="15" t="s">
        <v>66</v>
      </c>
      <c r="U1445" s="15" t="s">
        <v>66</v>
      </c>
      <c r="V1445" s="17">
        <v>100</v>
      </c>
    </row>
    <row r="1446" spans="2:22" x14ac:dyDescent="0.25">
      <c r="C1446" s="112"/>
      <c r="D1446" s="107"/>
      <c r="E1446" s="9" t="s">
        <v>60</v>
      </c>
      <c r="F1446" s="12"/>
      <c r="G1446" s="8">
        <v>153</v>
      </c>
      <c r="H1446" s="20">
        <v>91.503267973855998</v>
      </c>
      <c r="I1446" s="2">
        <v>68.627450980391998</v>
      </c>
      <c r="J1446" s="2">
        <v>59.477124183007</v>
      </c>
      <c r="K1446" s="2">
        <v>69.281045751633997</v>
      </c>
      <c r="L1446" s="2">
        <v>86.928104575163005</v>
      </c>
      <c r="M1446" s="2">
        <v>38.562091503268</v>
      </c>
      <c r="N1446" s="2">
        <v>62.091503267973998</v>
      </c>
      <c r="O1446" s="2">
        <v>32.02614379085</v>
      </c>
      <c r="P1446" s="2">
        <v>75.163398692810006</v>
      </c>
      <c r="Q1446" s="2">
        <v>69.281045751633997</v>
      </c>
      <c r="R1446" s="2">
        <v>57.516339869280998</v>
      </c>
      <c r="S1446" s="2">
        <v>5.2287581699350003</v>
      </c>
      <c r="T1446" s="2">
        <v>0.65359477124200005</v>
      </c>
      <c r="U1446" s="15" t="s">
        <v>66</v>
      </c>
      <c r="V1446" s="17">
        <v>99.346405228758002</v>
      </c>
    </row>
    <row r="1447" spans="2:22" x14ac:dyDescent="0.25">
      <c r="C1447" s="108" t="s">
        <v>61</v>
      </c>
      <c r="D1447" s="106" t="s">
        <v>21</v>
      </c>
      <c r="E1447" s="10" t="s">
        <v>62</v>
      </c>
      <c r="F1447" s="11"/>
      <c r="G1447" s="14">
        <v>205</v>
      </c>
      <c r="H1447" s="28">
        <v>89.756097560976002</v>
      </c>
      <c r="I1447" s="5">
        <v>63.414634146341001</v>
      </c>
      <c r="J1447" s="5">
        <v>63.902439024389999</v>
      </c>
      <c r="K1447" s="5">
        <v>66.829268292682997</v>
      </c>
      <c r="L1447" s="5">
        <v>91.219512195121993</v>
      </c>
      <c r="M1447" s="5">
        <v>38.536585365854002</v>
      </c>
      <c r="N1447" s="5">
        <v>72.195121951220003</v>
      </c>
      <c r="O1447" s="5">
        <v>30.731707317072999</v>
      </c>
      <c r="P1447" s="5">
        <v>73.170731707317003</v>
      </c>
      <c r="Q1447" s="5">
        <v>56.097560975610001</v>
      </c>
      <c r="R1447" s="5">
        <v>59.024390243901998</v>
      </c>
      <c r="S1447" s="5">
        <v>6.3414634146340001</v>
      </c>
      <c r="T1447" s="5">
        <v>0.97560975609800005</v>
      </c>
      <c r="U1447" s="34" t="s">
        <v>66</v>
      </c>
      <c r="V1447" s="29">
        <v>99.024390243902005</v>
      </c>
    </row>
    <row r="1448" spans="2:22" x14ac:dyDescent="0.25">
      <c r="C1448" s="109"/>
      <c r="D1448" s="107"/>
      <c r="E1448" s="9" t="s">
        <v>63</v>
      </c>
      <c r="F1448" s="12"/>
      <c r="G1448" s="8">
        <v>256</v>
      </c>
      <c r="H1448" s="20">
        <v>91.796875</v>
      </c>
      <c r="I1448" s="2">
        <v>71.09375</v>
      </c>
      <c r="J1448" s="2">
        <v>60.546875</v>
      </c>
      <c r="K1448" s="2">
        <v>70.3125</v>
      </c>
      <c r="L1448" s="2">
        <v>89.84375</v>
      </c>
      <c r="M1448" s="2">
        <v>40.625</v>
      </c>
      <c r="N1448" s="2">
        <v>66.40625</v>
      </c>
      <c r="O1448" s="2">
        <v>33.203125</v>
      </c>
      <c r="P1448" s="2">
        <v>76.171875</v>
      </c>
      <c r="Q1448" s="2">
        <v>64.453125</v>
      </c>
      <c r="R1448" s="2">
        <v>55.859375</v>
      </c>
      <c r="S1448" s="2">
        <v>3.515625</v>
      </c>
      <c r="T1448" s="2">
        <v>0.78125</v>
      </c>
      <c r="U1448" s="2">
        <v>0.390625</v>
      </c>
      <c r="V1448" s="17">
        <v>98.828125</v>
      </c>
    </row>
    <row r="1449" spans="2:22" x14ac:dyDescent="0.25">
      <c r="C1449" s="109"/>
      <c r="D1449" s="107"/>
      <c r="E1449" s="9" t="s">
        <v>64</v>
      </c>
      <c r="F1449" s="12"/>
      <c r="G1449" s="8">
        <v>404</v>
      </c>
      <c r="H1449" s="20">
        <v>91.336633663366001</v>
      </c>
      <c r="I1449" s="2">
        <v>64.356435643563998</v>
      </c>
      <c r="J1449" s="2">
        <v>62.623762376237998</v>
      </c>
      <c r="K1449" s="2">
        <v>66.584158415841998</v>
      </c>
      <c r="L1449" s="2">
        <v>85.148514851485004</v>
      </c>
      <c r="M1449" s="2">
        <v>38.366336633663003</v>
      </c>
      <c r="N1449" s="2">
        <v>65.841584158415998</v>
      </c>
      <c r="O1449" s="2">
        <v>27.970297029703001</v>
      </c>
      <c r="P1449" s="2">
        <v>77.227722772277005</v>
      </c>
      <c r="Q1449" s="2">
        <v>57.425742574257001</v>
      </c>
      <c r="R1449" s="2">
        <v>56.930693069306997</v>
      </c>
      <c r="S1449" s="2">
        <v>3.4653465346529999</v>
      </c>
      <c r="T1449" s="2">
        <v>1.237623762376</v>
      </c>
      <c r="U1449" s="15" t="s">
        <v>66</v>
      </c>
      <c r="V1449" s="17">
        <v>98.762376237623997</v>
      </c>
    </row>
    <row r="1450" spans="2:22" x14ac:dyDescent="0.25">
      <c r="C1450" s="113"/>
      <c r="D1450" s="110"/>
      <c r="E1450" s="56" t="s">
        <v>65</v>
      </c>
      <c r="F1450" s="48"/>
      <c r="G1450" s="61">
        <v>239</v>
      </c>
      <c r="H1450" s="69">
        <v>90.794979079498006</v>
      </c>
      <c r="I1450" s="36">
        <v>68.619246861925006</v>
      </c>
      <c r="J1450" s="36">
        <v>68.619246861925006</v>
      </c>
      <c r="K1450" s="36">
        <v>69.874476987448006</v>
      </c>
      <c r="L1450" s="36">
        <v>83.263598326359997</v>
      </c>
      <c r="M1450" s="36">
        <v>44.351464435145999</v>
      </c>
      <c r="N1450" s="36">
        <v>71.129707112971005</v>
      </c>
      <c r="O1450" s="36">
        <v>28.033472803346999</v>
      </c>
      <c r="P1450" s="36">
        <v>73.640167364017003</v>
      </c>
      <c r="Q1450" s="36">
        <v>57.740585774058999</v>
      </c>
      <c r="R1450" s="36">
        <v>55.230125523013001</v>
      </c>
      <c r="S1450" s="36">
        <v>5.439330543933</v>
      </c>
      <c r="T1450" s="36">
        <v>1.2552301255230001</v>
      </c>
      <c r="U1450" s="72" t="s">
        <v>66</v>
      </c>
      <c r="V1450" s="68">
        <v>98.744769874477001</v>
      </c>
    </row>
    <row r="1452" spans="2:22" x14ac:dyDescent="0.25">
      <c r="B1452" s="54" t="str">
        <f xml:space="preserve"> HYPERLINK("#'目次'!B24", "[18]")</f>
        <v>[18]</v>
      </c>
      <c r="C1452" s="42" t="s">
        <v>244</v>
      </c>
    </row>
    <row r="1455" spans="2:22" x14ac:dyDescent="0.25">
      <c r="C1455" s="42" t="s">
        <v>14</v>
      </c>
    </row>
    <row r="1456" spans="2:22" ht="50.4" x14ac:dyDescent="0.25">
      <c r="C1456" s="102"/>
      <c r="D1456" s="103"/>
      <c r="E1456" s="103"/>
      <c r="F1456" s="103"/>
      <c r="G1456" s="53" t="s">
        <v>15</v>
      </c>
      <c r="H1456" s="50" t="s">
        <v>245</v>
      </c>
      <c r="I1456" s="21" t="s">
        <v>246</v>
      </c>
      <c r="J1456" s="21" t="s">
        <v>247</v>
      </c>
      <c r="K1456" s="21" t="s">
        <v>248</v>
      </c>
      <c r="L1456" s="21" t="s">
        <v>249</v>
      </c>
      <c r="M1456" s="21" t="s">
        <v>250</v>
      </c>
      <c r="N1456" s="21" t="s">
        <v>183</v>
      </c>
      <c r="O1456" s="21" t="s">
        <v>251</v>
      </c>
      <c r="P1456" s="21" t="s">
        <v>38</v>
      </c>
      <c r="Q1456" s="57" t="s">
        <v>252</v>
      </c>
    </row>
    <row r="1457" spans="3:17" x14ac:dyDescent="0.25">
      <c r="C1457" s="104"/>
      <c r="D1457" s="105"/>
      <c r="E1457" s="105"/>
      <c r="F1457" s="105"/>
      <c r="G1457" s="47"/>
      <c r="H1457" s="60"/>
      <c r="I1457" s="22"/>
      <c r="J1457" s="22"/>
      <c r="K1457" s="22"/>
      <c r="L1457" s="22"/>
      <c r="M1457" s="22"/>
      <c r="N1457" s="22"/>
      <c r="O1457" s="22"/>
      <c r="P1457" s="22"/>
      <c r="Q1457" s="55"/>
    </row>
    <row r="1458" spans="3:17" x14ac:dyDescent="0.25">
      <c r="C1458" s="52"/>
      <c r="D1458" s="49"/>
      <c r="E1458" s="46" t="s">
        <v>15</v>
      </c>
      <c r="F1458" s="51"/>
      <c r="G1458" s="59">
        <v>1104</v>
      </c>
      <c r="H1458" s="76" t="s">
        <v>66</v>
      </c>
      <c r="I1458" s="32">
        <v>0.45289855072500002</v>
      </c>
      <c r="J1458" s="32">
        <v>1.449275362319</v>
      </c>
      <c r="K1458" s="32">
        <v>2.083333333333</v>
      </c>
      <c r="L1458" s="32">
        <v>6.8840579710140002</v>
      </c>
      <c r="M1458" s="32">
        <v>8.2427536231879994</v>
      </c>
      <c r="N1458" s="32">
        <v>67.844202898551003</v>
      </c>
      <c r="O1458" s="32">
        <v>12.5</v>
      </c>
      <c r="P1458" s="32">
        <v>0.54347826086999995</v>
      </c>
      <c r="Q1458" s="64">
        <v>86.956521739129997</v>
      </c>
    </row>
    <row r="1459" spans="3:17" x14ac:dyDescent="0.25">
      <c r="C1459" s="111" t="s">
        <v>20</v>
      </c>
      <c r="D1459" s="106" t="s">
        <v>21</v>
      </c>
      <c r="E1459" s="10" t="s">
        <v>22</v>
      </c>
      <c r="F1459" s="11"/>
      <c r="G1459" s="14">
        <v>543</v>
      </c>
      <c r="H1459" s="71" t="s">
        <v>66</v>
      </c>
      <c r="I1459" s="5">
        <v>0.55248618784500003</v>
      </c>
      <c r="J1459" s="5">
        <v>1.473296500921</v>
      </c>
      <c r="K1459" s="5">
        <v>1.657458563536</v>
      </c>
      <c r="L1459" s="5">
        <v>6.4456721915289998</v>
      </c>
      <c r="M1459" s="5">
        <v>8.1031307550640008</v>
      </c>
      <c r="N1459" s="5">
        <v>69.060773480663002</v>
      </c>
      <c r="O1459" s="5">
        <v>12.523020257827</v>
      </c>
      <c r="P1459" s="5">
        <v>0.18416206261500001</v>
      </c>
      <c r="Q1459" s="29">
        <v>87.292817679557999</v>
      </c>
    </row>
    <row r="1460" spans="3:17" x14ac:dyDescent="0.25">
      <c r="C1460" s="112"/>
      <c r="D1460" s="107"/>
      <c r="E1460" s="9" t="s">
        <v>23</v>
      </c>
      <c r="F1460" s="12"/>
      <c r="G1460" s="8">
        <v>561</v>
      </c>
      <c r="H1460" s="43" t="s">
        <v>66</v>
      </c>
      <c r="I1460" s="2">
        <v>0.35650623885900001</v>
      </c>
      <c r="J1460" s="2">
        <v>1.4260249554369999</v>
      </c>
      <c r="K1460" s="2">
        <v>2.4955436720140001</v>
      </c>
      <c r="L1460" s="2">
        <v>7.308377896613</v>
      </c>
      <c r="M1460" s="2">
        <v>8.377896613191</v>
      </c>
      <c r="N1460" s="2">
        <v>66.666666666666998</v>
      </c>
      <c r="O1460" s="2">
        <v>12.477718360071</v>
      </c>
      <c r="P1460" s="2">
        <v>0.89126559714800002</v>
      </c>
      <c r="Q1460" s="17">
        <v>86.631016042780999</v>
      </c>
    </row>
    <row r="1461" spans="3:17" x14ac:dyDescent="0.25">
      <c r="C1461" s="108" t="s">
        <v>24</v>
      </c>
      <c r="D1461" s="108" t="s">
        <v>25</v>
      </c>
      <c r="E1461" s="10" t="s">
        <v>26</v>
      </c>
      <c r="F1461" s="11"/>
      <c r="G1461" s="14">
        <v>261</v>
      </c>
      <c r="H1461" s="71" t="s">
        <v>66</v>
      </c>
      <c r="I1461" s="5">
        <v>1.149425287356</v>
      </c>
      <c r="J1461" s="5">
        <v>0.38314176245199999</v>
      </c>
      <c r="K1461" s="5">
        <v>2.6819923371650001</v>
      </c>
      <c r="L1461" s="5">
        <v>6.8965517241379999</v>
      </c>
      <c r="M1461" s="5">
        <v>8.4291187739459996</v>
      </c>
      <c r="N1461" s="5">
        <v>61.302681992337</v>
      </c>
      <c r="O1461" s="5">
        <v>18.390804597700999</v>
      </c>
      <c r="P1461" s="5">
        <v>0.76628352490399998</v>
      </c>
      <c r="Q1461" s="29">
        <v>80.842911877394997</v>
      </c>
    </row>
    <row r="1462" spans="3:17" x14ac:dyDescent="0.25">
      <c r="C1462" s="112"/>
      <c r="D1462" s="109"/>
      <c r="E1462" s="9" t="s">
        <v>27</v>
      </c>
      <c r="F1462" s="12"/>
      <c r="G1462" s="8">
        <v>267</v>
      </c>
      <c r="H1462" s="43" t="s">
        <v>66</v>
      </c>
      <c r="I1462" s="15" t="s">
        <v>66</v>
      </c>
      <c r="J1462" s="2">
        <v>1.4981273408239999</v>
      </c>
      <c r="K1462" s="2">
        <v>0.74906367041199995</v>
      </c>
      <c r="L1462" s="2">
        <v>3.3707865168539999</v>
      </c>
      <c r="M1462" s="2">
        <v>6.3670411985020001</v>
      </c>
      <c r="N1462" s="2">
        <v>76.404494382021994</v>
      </c>
      <c r="O1462" s="2">
        <v>11.610486891386</v>
      </c>
      <c r="P1462" s="15" t="s">
        <v>66</v>
      </c>
      <c r="Q1462" s="17">
        <v>88.389513108613997</v>
      </c>
    </row>
    <row r="1463" spans="3:17" x14ac:dyDescent="0.25">
      <c r="C1463" s="112"/>
      <c r="D1463" s="109"/>
      <c r="E1463" s="9" t="s">
        <v>28</v>
      </c>
      <c r="F1463" s="12"/>
      <c r="G1463" s="8">
        <v>261</v>
      </c>
      <c r="H1463" s="43" t="s">
        <v>66</v>
      </c>
      <c r="I1463" s="2">
        <v>0.38314176245199999</v>
      </c>
      <c r="J1463" s="2">
        <v>3.4482758620689999</v>
      </c>
      <c r="K1463" s="2">
        <v>3.4482758620689999</v>
      </c>
      <c r="L1463" s="2">
        <v>9.1954022988510005</v>
      </c>
      <c r="M1463" s="2">
        <v>8.812260536398</v>
      </c>
      <c r="N1463" s="2">
        <v>62.835249042146003</v>
      </c>
      <c r="O1463" s="2">
        <v>10.727969348659</v>
      </c>
      <c r="P1463" s="2">
        <v>1.149425287356</v>
      </c>
      <c r="Q1463" s="17">
        <v>88.122605363985002</v>
      </c>
    </row>
    <row r="1464" spans="3:17" x14ac:dyDescent="0.25">
      <c r="C1464" s="112"/>
      <c r="D1464" s="109"/>
      <c r="E1464" s="9" t="s">
        <v>29</v>
      </c>
      <c r="F1464" s="12"/>
      <c r="G1464" s="8">
        <v>195</v>
      </c>
      <c r="H1464" s="43" t="s">
        <v>66</v>
      </c>
      <c r="I1464" s="2">
        <v>0.51282051282100005</v>
      </c>
      <c r="J1464" s="2">
        <v>0.51282051282100005</v>
      </c>
      <c r="K1464" s="2">
        <v>1.025641025641</v>
      </c>
      <c r="L1464" s="2">
        <v>7.1794871794870003</v>
      </c>
      <c r="M1464" s="2">
        <v>9.2307692307690008</v>
      </c>
      <c r="N1464" s="2">
        <v>71.794871794871995</v>
      </c>
      <c r="O1464" s="2">
        <v>9.7435897435900003</v>
      </c>
      <c r="P1464" s="15" t="s">
        <v>66</v>
      </c>
      <c r="Q1464" s="17">
        <v>90.256410256410007</v>
      </c>
    </row>
    <row r="1465" spans="3:17" x14ac:dyDescent="0.25">
      <c r="C1465" s="112"/>
      <c r="D1465" s="109"/>
      <c r="E1465" s="9" t="s">
        <v>30</v>
      </c>
      <c r="F1465" s="12"/>
      <c r="G1465" s="8">
        <v>120</v>
      </c>
      <c r="H1465" s="43" t="s">
        <v>66</v>
      </c>
      <c r="I1465" s="15" t="s">
        <v>66</v>
      </c>
      <c r="J1465" s="2">
        <v>0.83333333333299997</v>
      </c>
      <c r="K1465" s="2">
        <v>2.5</v>
      </c>
      <c r="L1465" s="2">
        <v>9.166666666667</v>
      </c>
      <c r="M1465" s="2">
        <v>9.166666666667</v>
      </c>
      <c r="N1465" s="2">
        <v>67.5</v>
      </c>
      <c r="O1465" s="2">
        <v>10</v>
      </c>
      <c r="P1465" s="2">
        <v>0.83333333333299997</v>
      </c>
      <c r="Q1465" s="17">
        <v>89.166666666666998</v>
      </c>
    </row>
    <row r="1466" spans="3:17" x14ac:dyDescent="0.25">
      <c r="C1466" s="112"/>
      <c r="D1466" s="109"/>
      <c r="E1466" s="9" t="s">
        <v>31</v>
      </c>
      <c r="F1466" s="12"/>
      <c r="G1466" s="8">
        <v>843</v>
      </c>
      <c r="H1466" s="43" t="s">
        <v>66</v>
      </c>
      <c r="I1466" s="2">
        <v>0.23724792408100001</v>
      </c>
      <c r="J1466" s="2">
        <v>1.779359430605</v>
      </c>
      <c r="K1466" s="2">
        <v>1.897983392645</v>
      </c>
      <c r="L1466" s="2">
        <v>6.8801897983389999</v>
      </c>
      <c r="M1466" s="2">
        <v>8.1850533807829997</v>
      </c>
      <c r="N1466" s="2">
        <v>69.869513641756001</v>
      </c>
      <c r="O1466" s="2">
        <v>10.67615658363</v>
      </c>
      <c r="P1466" s="2">
        <v>0.47449584816099999</v>
      </c>
      <c r="Q1466" s="17">
        <v>88.849347568208998</v>
      </c>
    </row>
    <row r="1467" spans="3:17" x14ac:dyDescent="0.25">
      <c r="C1467" s="112"/>
      <c r="D1467" s="109"/>
      <c r="E1467" s="9" t="s">
        <v>32</v>
      </c>
      <c r="F1467" s="12"/>
      <c r="G1467" s="8">
        <v>315</v>
      </c>
      <c r="H1467" s="43" t="s">
        <v>66</v>
      </c>
      <c r="I1467" s="2">
        <v>0.31746031745999997</v>
      </c>
      <c r="J1467" s="2">
        <v>0.63492063492100004</v>
      </c>
      <c r="K1467" s="2">
        <v>1.587301587302</v>
      </c>
      <c r="L1467" s="2">
        <v>7.9365079365079998</v>
      </c>
      <c r="M1467" s="2">
        <v>9.2063492063489996</v>
      </c>
      <c r="N1467" s="2">
        <v>70.158730158729995</v>
      </c>
      <c r="O1467" s="2">
        <v>9.8412698412699999</v>
      </c>
      <c r="P1467" s="2">
        <v>0.31746031745999997</v>
      </c>
      <c r="Q1467" s="17">
        <v>89.841269841270005</v>
      </c>
    </row>
    <row r="1468" spans="3:17" x14ac:dyDescent="0.25">
      <c r="C1468" s="112"/>
      <c r="D1468" s="108" t="s">
        <v>22</v>
      </c>
      <c r="E1468" s="10" t="s">
        <v>26</v>
      </c>
      <c r="F1468" s="11"/>
      <c r="G1468" s="14">
        <v>120</v>
      </c>
      <c r="H1468" s="71" t="s">
        <v>66</v>
      </c>
      <c r="I1468" s="5">
        <v>1.666666666667</v>
      </c>
      <c r="J1468" s="5">
        <v>0.83333333333299997</v>
      </c>
      <c r="K1468" s="5">
        <v>2.5</v>
      </c>
      <c r="L1468" s="5">
        <v>1.666666666667</v>
      </c>
      <c r="M1468" s="5">
        <v>5.833333333333</v>
      </c>
      <c r="N1468" s="5">
        <v>70</v>
      </c>
      <c r="O1468" s="5">
        <v>17.5</v>
      </c>
      <c r="P1468" s="34" t="s">
        <v>66</v>
      </c>
      <c r="Q1468" s="29">
        <v>82.5</v>
      </c>
    </row>
    <row r="1469" spans="3:17" x14ac:dyDescent="0.25">
      <c r="C1469" s="112"/>
      <c r="D1469" s="109"/>
      <c r="E1469" s="9" t="s">
        <v>27</v>
      </c>
      <c r="F1469" s="12"/>
      <c r="G1469" s="8">
        <v>159</v>
      </c>
      <c r="H1469" s="43" t="s">
        <v>66</v>
      </c>
      <c r="I1469" s="15" t="s">
        <v>66</v>
      </c>
      <c r="J1469" s="2">
        <v>1.2578616352200001</v>
      </c>
      <c r="K1469" s="2">
        <v>1.2578616352200001</v>
      </c>
      <c r="L1469" s="2">
        <v>4.4025157232699996</v>
      </c>
      <c r="M1469" s="2">
        <v>5.0314465408810003</v>
      </c>
      <c r="N1469" s="2">
        <v>74.213836477987002</v>
      </c>
      <c r="O1469" s="2">
        <v>13.836477987421</v>
      </c>
      <c r="P1469" s="15" t="s">
        <v>66</v>
      </c>
      <c r="Q1469" s="17">
        <v>86.163522012578994</v>
      </c>
    </row>
    <row r="1470" spans="3:17" x14ac:dyDescent="0.25">
      <c r="C1470" s="112"/>
      <c r="D1470" s="109"/>
      <c r="E1470" s="9" t="s">
        <v>28</v>
      </c>
      <c r="F1470" s="12"/>
      <c r="G1470" s="8">
        <v>113</v>
      </c>
      <c r="H1470" s="43" t="s">
        <v>66</v>
      </c>
      <c r="I1470" s="15" t="s">
        <v>66</v>
      </c>
      <c r="J1470" s="2">
        <v>3.53982300885</v>
      </c>
      <c r="K1470" s="2">
        <v>0.88495575221199996</v>
      </c>
      <c r="L1470" s="2">
        <v>9.7345132743360008</v>
      </c>
      <c r="M1470" s="2">
        <v>10.619469026549</v>
      </c>
      <c r="N1470" s="2">
        <v>63.716814159291999</v>
      </c>
      <c r="O1470" s="2">
        <v>10.619469026549</v>
      </c>
      <c r="P1470" s="2">
        <v>0.88495575221199996</v>
      </c>
      <c r="Q1470" s="17">
        <v>88.495575221238994</v>
      </c>
    </row>
    <row r="1471" spans="3:17" x14ac:dyDescent="0.25">
      <c r="C1471" s="112"/>
      <c r="D1471" s="109"/>
      <c r="E1471" s="9" t="s">
        <v>29</v>
      </c>
      <c r="F1471" s="12"/>
      <c r="G1471" s="8">
        <v>94</v>
      </c>
      <c r="H1471" s="43" t="s">
        <v>66</v>
      </c>
      <c r="I1471" s="2">
        <v>1.0638297872339999</v>
      </c>
      <c r="J1471" s="2">
        <v>1.0638297872339999</v>
      </c>
      <c r="K1471" s="2">
        <v>1.0638297872339999</v>
      </c>
      <c r="L1471" s="2">
        <v>9.574468085106</v>
      </c>
      <c r="M1471" s="2">
        <v>10.638297872340001</v>
      </c>
      <c r="N1471" s="2">
        <v>68.085106382979006</v>
      </c>
      <c r="O1471" s="2">
        <v>8.5106382978719992</v>
      </c>
      <c r="P1471" s="15" t="s">
        <v>66</v>
      </c>
      <c r="Q1471" s="17">
        <v>91.489361702127994</v>
      </c>
    </row>
    <row r="1472" spans="3:17" x14ac:dyDescent="0.25">
      <c r="C1472" s="112"/>
      <c r="D1472" s="109"/>
      <c r="E1472" s="9" t="s">
        <v>30</v>
      </c>
      <c r="F1472" s="12"/>
      <c r="G1472" s="8">
        <v>57</v>
      </c>
      <c r="H1472" s="43" t="s">
        <v>66</v>
      </c>
      <c r="I1472" s="15" t="s">
        <v>66</v>
      </c>
      <c r="J1472" s="15" t="s">
        <v>66</v>
      </c>
      <c r="K1472" s="2">
        <v>3.508771929825</v>
      </c>
      <c r="L1472" s="2">
        <v>10.526315789473999</v>
      </c>
      <c r="M1472" s="2">
        <v>12.280701754386</v>
      </c>
      <c r="N1472" s="2">
        <v>64.912280701754</v>
      </c>
      <c r="O1472" s="2">
        <v>8.7719298245609991</v>
      </c>
      <c r="P1472" s="15" t="s">
        <v>66</v>
      </c>
      <c r="Q1472" s="17">
        <v>91.228070175439001</v>
      </c>
    </row>
    <row r="1473" spans="3:17" x14ac:dyDescent="0.25">
      <c r="C1473" s="112"/>
      <c r="D1473" s="109"/>
      <c r="E1473" s="9" t="s">
        <v>31</v>
      </c>
      <c r="F1473" s="12"/>
      <c r="G1473" s="8">
        <v>423</v>
      </c>
      <c r="H1473" s="43" t="s">
        <v>66</v>
      </c>
      <c r="I1473" s="2">
        <v>0.23640661938499999</v>
      </c>
      <c r="J1473" s="2">
        <v>1.654846335697</v>
      </c>
      <c r="K1473" s="2">
        <v>1.4184397163119999</v>
      </c>
      <c r="L1473" s="2">
        <v>7.8014184397159996</v>
      </c>
      <c r="M1473" s="2">
        <v>8.747044917258</v>
      </c>
      <c r="N1473" s="2">
        <v>68.794326241134996</v>
      </c>
      <c r="O1473" s="2">
        <v>11.111111111111001</v>
      </c>
      <c r="P1473" s="2">
        <v>0.23640661938499999</v>
      </c>
      <c r="Q1473" s="17">
        <v>88.652482269504006</v>
      </c>
    </row>
    <row r="1474" spans="3:17" x14ac:dyDescent="0.25">
      <c r="C1474" s="112"/>
      <c r="D1474" s="109"/>
      <c r="E1474" s="9" t="s">
        <v>32</v>
      </c>
      <c r="F1474" s="12"/>
      <c r="G1474" s="8">
        <v>151</v>
      </c>
      <c r="H1474" s="43" t="s">
        <v>66</v>
      </c>
      <c r="I1474" s="2">
        <v>0.66225165562900001</v>
      </c>
      <c r="J1474" s="2">
        <v>0.66225165562900001</v>
      </c>
      <c r="K1474" s="2">
        <v>1.9867549668869999</v>
      </c>
      <c r="L1474" s="2">
        <v>9.9337748344369992</v>
      </c>
      <c r="M1474" s="2">
        <v>11.258278145695</v>
      </c>
      <c r="N1474" s="2">
        <v>66.887417218543007</v>
      </c>
      <c r="O1474" s="2">
        <v>8.6092715231790002</v>
      </c>
      <c r="P1474" s="15" t="s">
        <v>66</v>
      </c>
      <c r="Q1474" s="17">
        <v>91.390728476820996</v>
      </c>
    </row>
    <row r="1475" spans="3:17" x14ac:dyDescent="0.25">
      <c r="C1475" s="112"/>
      <c r="D1475" s="108" t="s">
        <v>23</v>
      </c>
      <c r="E1475" s="10" t="s">
        <v>26</v>
      </c>
      <c r="F1475" s="11"/>
      <c r="G1475" s="14">
        <v>141</v>
      </c>
      <c r="H1475" s="71" t="s">
        <v>66</v>
      </c>
      <c r="I1475" s="5">
        <v>0.70921985815599997</v>
      </c>
      <c r="J1475" s="34" t="s">
        <v>66</v>
      </c>
      <c r="K1475" s="5">
        <v>2.8368794326239999</v>
      </c>
      <c r="L1475" s="5">
        <v>11.347517730496</v>
      </c>
      <c r="M1475" s="5">
        <v>10.638297872340001</v>
      </c>
      <c r="N1475" s="5">
        <v>53.900709219858001</v>
      </c>
      <c r="O1475" s="5">
        <v>19.148936170212998</v>
      </c>
      <c r="P1475" s="5">
        <v>1.4184397163119999</v>
      </c>
      <c r="Q1475" s="29">
        <v>79.432624113475001</v>
      </c>
    </row>
    <row r="1476" spans="3:17" x14ac:dyDescent="0.25">
      <c r="C1476" s="112"/>
      <c r="D1476" s="109"/>
      <c r="E1476" s="9" t="s">
        <v>27</v>
      </c>
      <c r="F1476" s="12"/>
      <c r="G1476" s="8">
        <v>108</v>
      </c>
      <c r="H1476" s="43" t="s">
        <v>66</v>
      </c>
      <c r="I1476" s="15" t="s">
        <v>66</v>
      </c>
      <c r="J1476" s="2">
        <v>1.851851851852</v>
      </c>
      <c r="K1476" s="15" t="s">
        <v>66</v>
      </c>
      <c r="L1476" s="2">
        <v>1.851851851852</v>
      </c>
      <c r="M1476" s="2">
        <v>8.333333333333</v>
      </c>
      <c r="N1476" s="2">
        <v>79.629629629630003</v>
      </c>
      <c r="O1476" s="2">
        <v>8.333333333333</v>
      </c>
      <c r="P1476" s="15" t="s">
        <v>66</v>
      </c>
      <c r="Q1476" s="17">
        <v>91.666666666666998</v>
      </c>
    </row>
    <row r="1477" spans="3:17" x14ac:dyDescent="0.25">
      <c r="C1477" s="112"/>
      <c r="D1477" s="109"/>
      <c r="E1477" s="9" t="s">
        <v>28</v>
      </c>
      <c r="F1477" s="12"/>
      <c r="G1477" s="8">
        <v>148</v>
      </c>
      <c r="H1477" s="43" t="s">
        <v>66</v>
      </c>
      <c r="I1477" s="2">
        <v>0.67567567567599995</v>
      </c>
      <c r="J1477" s="2">
        <v>3.3783783783780001</v>
      </c>
      <c r="K1477" s="2">
        <v>5.4054054054050003</v>
      </c>
      <c r="L1477" s="2">
        <v>8.7837837837839992</v>
      </c>
      <c r="M1477" s="2">
        <v>7.4324324324319999</v>
      </c>
      <c r="N1477" s="2">
        <v>62.162162162161998</v>
      </c>
      <c r="O1477" s="2">
        <v>10.810810810811001</v>
      </c>
      <c r="P1477" s="2">
        <v>1.351351351351</v>
      </c>
      <c r="Q1477" s="17">
        <v>87.837837837837995</v>
      </c>
    </row>
    <row r="1478" spans="3:17" x14ac:dyDescent="0.25">
      <c r="C1478" s="112"/>
      <c r="D1478" s="109"/>
      <c r="E1478" s="9" t="s">
        <v>29</v>
      </c>
      <c r="F1478" s="12"/>
      <c r="G1478" s="8">
        <v>101</v>
      </c>
      <c r="H1478" s="43" t="s">
        <v>66</v>
      </c>
      <c r="I1478" s="15" t="s">
        <v>66</v>
      </c>
      <c r="J1478" s="15" t="s">
        <v>66</v>
      </c>
      <c r="K1478" s="2">
        <v>0.99009900990099997</v>
      </c>
      <c r="L1478" s="2">
        <v>4.9504950495050002</v>
      </c>
      <c r="M1478" s="2">
        <v>7.9207920792079998</v>
      </c>
      <c r="N1478" s="2">
        <v>75.247524752475002</v>
      </c>
      <c r="O1478" s="2">
        <v>10.891089108911</v>
      </c>
      <c r="P1478" s="15" t="s">
        <v>66</v>
      </c>
      <c r="Q1478" s="17">
        <v>89.108910891088996</v>
      </c>
    </row>
    <row r="1479" spans="3:17" x14ac:dyDescent="0.25">
      <c r="C1479" s="112"/>
      <c r="D1479" s="109"/>
      <c r="E1479" s="9" t="s">
        <v>30</v>
      </c>
      <c r="F1479" s="12"/>
      <c r="G1479" s="8">
        <v>63</v>
      </c>
      <c r="H1479" s="43" t="s">
        <v>66</v>
      </c>
      <c r="I1479" s="15" t="s">
        <v>66</v>
      </c>
      <c r="J1479" s="2">
        <v>1.587301587302</v>
      </c>
      <c r="K1479" s="2">
        <v>1.587301587302</v>
      </c>
      <c r="L1479" s="2">
        <v>7.9365079365079998</v>
      </c>
      <c r="M1479" s="2">
        <v>6.3492063492059998</v>
      </c>
      <c r="N1479" s="2">
        <v>69.841269841270005</v>
      </c>
      <c r="O1479" s="2">
        <v>11.111111111111001</v>
      </c>
      <c r="P1479" s="2">
        <v>1.587301587302</v>
      </c>
      <c r="Q1479" s="17">
        <v>87.301587301587006</v>
      </c>
    </row>
    <row r="1480" spans="3:17" x14ac:dyDescent="0.25">
      <c r="C1480" s="112"/>
      <c r="D1480" s="109"/>
      <c r="E1480" s="9" t="s">
        <v>31</v>
      </c>
      <c r="F1480" s="12"/>
      <c r="G1480" s="8">
        <v>420</v>
      </c>
      <c r="H1480" s="43" t="s">
        <v>66</v>
      </c>
      <c r="I1480" s="2">
        <v>0.23809523809499999</v>
      </c>
      <c r="J1480" s="2">
        <v>1.9047619047619999</v>
      </c>
      <c r="K1480" s="2">
        <v>2.3809523809519999</v>
      </c>
      <c r="L1480" s="2">
        <v>5.9523809523809996</v>
      </c>
      <c r="M1480" s="2">
        <v>7.6190476190479997</v>
      </c>
      <c r="N1480" s="2">
        <v>70.952380952381006</v>
      </c>
      <c r="O1480" s="2">
        <v>10.238095238094999</v>
      </c>
      <c r="P1480" s="2">
        <v>0.71428571428599996</v>
      </c>
      <c r="Q1480" s="17">
        <v>89.047619047618994</v>
      </c>
    </row>
    <row r="1481" spans="3:17" x14ac:dyDescent="0.25">
      <c r="C1481" s="112"/>
      <c r="D1481" s="109"/>
      <c r="E1481" s="9" t="s">
        <v>32</v>
      </c>
      <c r="F1481" s="12"/>
      <c r="G1481" s="8">
        <v>164</v>
      </c>
      <c r="H1481" s="43" t="s">
        <v>66</v>
      </c>
      <c r="I1481" s="15" t="s">
        <v>66</v>
      </c>
      <c r="J1481" s="2">
        <v>0.60975609756100002</v>
      </c>
      <c r="K1481" s="2">
        <v>1.219512195122</v>
      </c>
      <c r="L1481" s="2">
        <v>6.0975609756100004</v>
      </c>
      <c r="M1481" s="2">
        <v>7.3170731707319998</v>
      </c>
      <c r="N1481" s="2">
        <v>73.170731707317003</v>
      </c>
      <c r="O1481" s="2">
        <v>10.975609756098001</v>
      </c>
      <c r="P1481" s="2">
        <v>0.60975609756100002</v>
      </c>
      <c r="Q1481" s="17">
        <v>88.414634146341001</v>
      </c>
    </row>
    <row r="1482" spans="3:17" ht="25.2" x14ac:dyDescent="0.25">
      <c r="C1482" s="108" t="s">
        <v>33</v>
      </c>
      <c r="D1482" s="108" t="s">
        <v>25</v>
      </c>
      <c r="E1482" s="10" t="s">
        <v>34</v>
      </c>
      <c r="F1482" s="11"/>
      <c r="G1482" s="14">
        <v>93</v>
      </c>
      <c r="H1482" s="71" t="s">
        <v>66</v>
      </c>
      <c r="I1482" s="34" t="s">
        <v>66</v>
      </c>
      <c r="J1482" s="5">
        <v>1.0752688172039999</v>
      </c>
      <c r="K1482" s="5">
        <v>1.0752688172039999</v>
      </c>
      <c r="L1482" s="5">
        <v>10.752688172042999</v>
      </c>
      <c r="M1482" s="5">
        <v>10.752688172042999</v>
      </c>
      <c r="N1482" s="5">
        <v>62.365591397849002</v>
      </c>
      <c r="O1482" s="5">
        <v>13.978494623655999</v>
      </c>
      <c r="P1482" s="34" t="s">
        <v>66</v>
      </c>
      <c r="Q1482" s="29">
        <v>86.021505376343995</v>
      </c>
    </row>
    <row r="1483" spans="3:17" ht="25.2" x14ac:dyDescent="0.25">
      <c r="C1483" s="112"/>
      <c r="D1483" s="109"/>
      <c r="E1483" s="9" t="s">
        <v>35</v>
      </c>
      <c r="F1483" s="12"/>
      <c r="G1483" s="8">
        <v>623</v>
      </c>
      <c r="H1483" s="43" t="s">
        <v>66</v>
      </c>
      <c r="I1483" s="2">
        <v>0.64205457463899995</v>
      </c>
      <c r="J1483" s="2">
        <v>1.2841091492779999</v>
      </c>
      <c r="K1483" s="2">
        <v>2.5682182985550002</v>
      </c>
      <c r="L1483" s="2">
        <v>6.2600321027290002</v>
      </c>
      <c r="M1483" s="2">
        <v>7.2231139646870002</v>
      </c>
      <c r="N1483" s="2">
        <v>69.181380417335006</v>
      </c>
      <c r="O1483" s="2">
        <v>12.359550561798001</v>
      </c>
      <c r="P1483" s="2">
        <v>0.48154093097900003</v>
      </c>
      <c r="Q1483" s="17">
        <v>87.158908507223003</v>
      </c>
    </row>
    <row r="1484" spans="3:17" ht="25.2" x14ac:dyDescent="0.25">
      <c r="C1484" s="112"/>
      <c r="D1484" s="109"/>
      <c r="E1484" s="9" t="s">
        <v>36</v>
      </c>
      <c r="F1484" s="12"/>
      <c r="G1484" s="8">
        <v>207</v>
      </c>
      <c r="H1484" s="43" t="s">
        <v>66</v>
      </c>
      <c r="I1484" s="15" t="s">
        <v>66</v>
      </c>
      <c r="J1484" s="2">
        <v>1.449275362319</v>
      </c>
      <c r="K1484" s="2">
        <v>2.4154589371980002</v>
      </c>
      <c r="L1484" s="2">
        <v>4.8309178743960004</v>
      </c>
      <c r="M1484" s="2">
        <v>9.6618357487920008</v>
      </c>
      <c r="N1484" s="2">
        <v>67.149758454106006</v>
      </c>
      <c r="O1484" s="2">
        <v>13.526570048309001</v>
      </c>
      <c r="P1484" s="2">
        <v>0.96618357487899997</v>
      </c>
      <c r="Q1484" s="17">
        <v>85.507246376812006</v>
      </c>
    </row>
    <row r="1485" spans="3:17" ht="25.2" x14ac:dyDescent="0.25">
      <c r="C1485" s="112"/>
      <c r="D1485" s="109"/>
      <c r="E1485" s="9" t="s">
        <v>37</v>
      </c>
      <c r="F1485" s="12"/>
      <c r="G1485" s="8">
        <v>178</v>
      </c>
      <c r="H1485" s="43" t="s">
        <v>66</v>
      </c>
      <c r="I1485" s="15" t="s">
        <v>66</v>
      </c>
      <c r="J1485" s="2">
        <v>2.2471910112360001</v>
      </c>
      <c r="K1485" s="2">
        <v>0.56179775280900002</v>
      </c>
      <c r="L1485" s="2">
        <v>9.5505617977529997</v>
      </c>
      <c r="M1485" s="2">
        <v>8.4269662921350008</v>
      </c>
      <c r="N1485" s="2">
        <v>67.415730337078998</v>
      </c>
      <c r="O1485" s="2">
        <v>11.23595505618</v>
      </c>
      <c r="P1485" s="2">
        <v>0.56179775280900002</v>
      </c>
      <c r="Q1485" s="17">
        <v>88.202247191010997</v>
      </c>
    </row>
    <row r="1486" spans="3:17" x14ac:dyDescent="0.25">
      <c r="C1486" s="112"/>
      <c r="D1486" s="109"/>
      <c r="E1486" s="9" t="s">
        <v>38</v>
      </c>
      <c r="F1486" s="12"/>
      <c r="G1486" s="13">
        <v>3</v>
      </c>
      <c r="H1486" s="39" t="s">
        <v>66</v>
      </c>
      <c r="I1486" s="6">
        <v>33.333333333333002</v>
      </c>
      <c r="J1486" s="7" t="s">
        <v>66</v>
      </c>
      <c r="K1486" s="7" t="s">
        <v>66</v>
      </c>
      <c r="L1486" s="7" t="s">
        <v>66</v>
      </c>
      <c r="M1486" s="6">
        <v>33.333333333333002</v>
      </c>
      <c r="N1486" s="6">
        <v>33.333333333333002</v>
      </c>
      <c r="O1486" s="7" t="s">
        <v>66</v>
      </c>
      <c r="P1486" s="7" t="s">
        <v>66</v>
      </c>
      <c r="Q1486" s="33">
        <v>100</v>
      </c>
    </row>
    <row r="1487" spans="3:17" ht="25.2" x14ac:dyDescent="0.25">
      <c r="C1487" s="112"/>
      <c r="D1487" s="108" t="s">
        <v>22</v>
      </c>
      <c r="E1487" s="10" t="s">
        <v>34</v>
      </c>
      <c r="F1487" s="11"/>
      <c r="G1487" s="40">
        <v>48</v>
      </c>
      <c r="H1487" s="74" t="s">
        <v>66</v>
      </c>
      <c r="I1487" s="41" t="s">
        <v>66</v>
      </c>
      <c r="J1487" s="23">
        <v>2.083333333333</v>
      </c>
      <c r="K1487" s="41" t="s">
        <v>66</v>
      </c>
      <c r="L1487" s="23">
        <v>4.166666666667</v>
      </c>
      <c r="M1487" s="23">
        <v>8.333333333333</v>
      </c>
      <c r="N1487" s="23">
        <v>68.75</v>
      </c>
      <c r="O1487" s="23">
        <v>16.666666666666998</v>
      </c>
      <c r="P1487" s="41" t="s">
        <v>66</v>
      </c>
      <c r="Q1487" s="63">
        <v>83.333333333333002</v>
      </c>
    </row>
    <row r="1488" spans="3:17" ht="25.2" x14ac:dyDescent="0.25">
      <c r="C1488" s="112"/>
      <c r="D1488" s="109"/>
      <c r="E1488" s="9" t="s">
        <v>35</v>
      </c>
      <c r="F1488" s="12"/>
      <c r="G1488" s="8">
        <v>365</v>
      </c>
      <c r="H1488" s="43" t="s">
        <v>66</v>
      </c>
      <c r="I1488" s="2">
        <v>0.82191780821899996</v>
      </c>
      <c r="J1488" s="2">
        <v>1.6438356164379999</v>
      </c>
      <c r="K1488" s="2">
        <v>1.6438356164379999</v>
      </c>
      <c r="L1488" s="2">
        <v>7.1232876712330002</v>
      </c>
      <c r="M1488" s="2">
        <v>7.6712328767119997</v>
      </c>
      <c r="N1488" s="2">
        <v>68.493150684932004</v>
      </c>
      <c r="O1488" s="2">
        <v>12.328767123287999</v>
      </c>
      <c r="P1488" s="2">
        <v>0.27397260274000002</v>
      </c>
      <c r="Q1488" s="17">
        <v>87.397260273973004</v>
      </c>
    </row>
    <row r="1489" spans="3:17" ht="25.2" x14ac:dyDescent="0.25">
      <c r="C1489" s="112"/>
      <c r="D1489" s="109"/>
      <c r="E1489" s="9" t="s">
        <v>36</v>
      </c>
      <c r="F1489" s="12"/>
      <c r="G1489" s="8">
        <v>80</v>
      </c>
      <c r="H1489" s="43" t="s">
        <v>66</v>
      </c>
      <c r="I1489" s="15" t="s">
        <v>66</v>
      </c>
      <c r="J1489" s="2">
        <v>1.25</v>
      </c>
      <c r="K1489" s="2">
        <v>2.5</v>
      </c>
      <c r="L1489" s="2">
        <v>3.75</v>
      </c>
      <c r="M1489" s="2">
        <v>10</v>
      </c>
      <c r="N1489" s="2">
        <v>66.25</v>
      </c>
      <c r="O1489" s="2">
        <v>16.25</v>
      </c>
      <c r="P1489" s="15" t="s">
        <v>66</v>
      </c>
      <c r="Q1489" s="17">
        <v>83.75</v>
      </c>
    </row>
    <row r="1490" spans="3:17" ht="25.2" x14ac:dyDescent="0.25">
      <c r="C1490" s="112"/>
      <c r="D1490" s="109"/>
      <c r="E1490" s="9" t="s">
        <v>37</v>
      </c>
      <c r="F1490" s="12"/>
      <c r="G1490" s="13">
        <v>49</v>
      </c>
      <c r="H1490" s="39" t="s">
        <v>66</v>
      </c>
      <c r="I1490" s="7" t="s">
        <v>66</v>
      </c>
      <c r="J1490" s="7" t="s">
        <v>66</v>
      </c>
      <c r="K1490" s="6">
        <v>2.040816326531</v>
      </c>
      <c r="L1490" s="6">
        <v>8.1632653061219997</v>
      </c>
      <c r="M1490" s="6">
        <v>8.1632653061219997</v>
      </c>
      <c r="N1490" s="6">
        <v>77.551020408162998</v>
      </c>
      <c r="O1490" s="6">
        <v>4.0816326530609999</v>
      </c>
      <c r="P1490" s="7" t="s">
        <v>66</v>
      </c>
      <c r="Q1490" s="33">
        <v>95.918367346938993</v>
      </c>
    </row>
    <row r="1491" spans="3:17" x14ac:dyDescent="0.25">
      <c r="C1491" s="112"/>
      <c r="D1491" s="109"/>
      <c r="E1491" s="9" t="s">
        <v>38</v>
      </c>
      <c r="F1491" s="12"/>
      <c r="G1491" s="13">
        <v>1</v>
      </c>
      <c r="H1491" s="39" t="s">
        <v>66</v>
      </c>
      <c r="I1491" s="7" t="s">
        <v>66</v>
      </c>
      <c r="J1491" s="7" t="s">
        <v>66</v>
      </c>
      <c r="K1491" s="7" t="s">
        <v>66</v>
      </c>
      <c r="L1491" s="7" t="s">
        <v>66</v>
      </c>
      <c r="M1491" s="7" t="s">
        <v>66</v>
      </c>
      <c r="N1491" s="6">
        <v>100</v>
      </c>
      <c r="O1491" s="7" t="s">
        <v>66</v>
      </c>
      <c r="P1491" s="7" t="s">
        <v>66</v>
      </c>
      <c r="Q1491" s="33">
        <v>100</v>
      </c>
    </row>
    <row r="1492" spans="3:17" ht="25.2" x14ac:dyDescent="0.25">
      <c r="C1492" s="112"/>
      <c r="D1492" s="108" t="s">
        <v>23</v>
      </c>
      <c r="E1492" s="10" t="s">
        <v>34</v>
      </c>
      <c r="F1492" s="11"/>
      <c r="G1492" s="40">
        <v>45</v>
      </c>
      <c r="H1492" s="74" t="s">
        <v>66</v>
      </c>
      <c r="I1492" s="41" t="s">
        <v>66</v>
      </c>
      <c r="J1492" s="41" t="s">
        <v>66</v>
      </c>
      <c r="K1492" s="23">
        <v>2.2222222222219998</v>
      </c>
      <c r="L1492" s="23">
        <v>17.777777777777999</v>
      </c>
      <c r="M1492" s="23">
        <v>13.333333333333</v>
      </c>
      <c r="N1492" s="23">
        <v>55.555555555555998</v>
      </c>
      <c r="O1492" s="23">
        <v>11.111111111111001</v>
      </c>
      <c r="P1492" s="41" t="s">
        <v>66</v>
      </c>
      <c r="Q1492" s="63">
        <v>88.888888888888999</v>
      </c>
    </row>
    <row r="1493" spans="3:17" ht="25.2" x14ac:dyDescent="0.25">
      <c r="C1493" s="112"/>
      <c r="D1493" s="109"/>
      <c r="E1493" s="9" t="s">
        <v>35</v>
      </c>
      <c r="F1493" s="12"/>
      <c r="G1493" s="8">
        <v>258</v>
      </c>
      <c r="H1493" s="43" t="s">
        <v>66</v>
      </c>
      <c r="I1493" s="2">
        <v>0.38759689922500001</v>
      </c>
      <c r="J1493" s="2">
        <v>0.77519379845000003</v>
      </c>
      <c r="K1493" s="2">
        <v>3.8759689922480001</v>
      </c>
      <c r="L1493" s="2">
        <v>5.0387596899220002</v>
      </c>
      <c r="M1493" s="2">
        <v>6.5891472868219996</v>
      </c>
      <c r="N1493" s="2">
        <v>70.155038759690001</v>
      </c>
      <c r="O1493" s="2">
        <v>12.403100775194</v>
      </c>
      <c r="P1493" s="2">
        <v>0.77519379845000003</v>
      </c>
      <c r="Q1493" s="17">
        <v>86.821705426356999</v>
      </c>
    </row>
    <row r="1494" spans="3:17" ht="25.2" x14ac:dyDescent="0.25">
      <c r="C1494" s="112"/>
      <c r="D1494" s="109"/>
      <c r="E1494" s="9" t="s">
        <v>36</v>
      </c>
      <c r="F1494" s="12"/>
      <c r="G1494" s="8">
        <v>127</v>
      </c>
      <c r="H1494" s="43" t="s">
        <v>66</v>
      </c>
      <c r="I1494" s="15" t="s">
        <v>66</v>
      </c>
      <c r="J1494" s="2">
        <v>1.574803149606</v>
      </c>
      <c r="K1494" s="2">
        <v>2.3622047244090001</v>
      </c>
      <c r="L1494" s="2">
        <v>5.5118110236220001</v>
      </c>
      <c r="M1494" s="2">
        <v>9.4488188976380005</v>
      </c>
      <c r="N1494" s="2">
        <v>67.716535433071002</v>
      </c>
      <c r="O1494" s="2">
        <v>11.811023622046999</v>
      </c>
      <c r="P1494" s="2">
        <v>1.574803149606</v>
      </c>
      <c r="Q1494" s="17">
        <v>86.614173228346004</v>
      </c>
    </row>
    <row r="1495" spans="3:17" ht="25.2" x14ac:dyDescent="0.25">
      <c r="C1495" s="112"/>
      <c r="D1495" s="109"/>
      <c r="E1495" s="9" t="s">
        <v>37</v>
      </c>
      <c r="F1495" s="12"/>
      <c r="G1495" s="8">
        <v>129</v>
      </c>
      <c r="H1495" s="43" t="s">
        <v>66</v>
      </c>
      <c r="I1495" s="15" t="s">
        <v>66</v>
      </c>
      <c r="J1495" s="2">
        <v>3.1007751937979999</v>
      </c>
      <c r="K1495" s="15" t="s">
        <v>66</v>
      </c>
      <c r="L1495" s="2">
        <v>10.077519379845</v>
      </c>
      <c r="M1495" s="2">
        <v>8.5271317829460003</v>
      </c>
      <c r="N1495" s="2">
        <v>63.565891472868003</v>
      </c>
      <c r="O1495" s="2">
        <v>13.953488372093</v>
      </c>
      <c r="P1495" s="2">
        <v>0.77519379845000003</v>
      </c>
      <c r="Q1495" s="17">
        <v>85.271317829457004</v>
      </c>
    </row>
    <row r="1496" spans="3:17" x14ac:dyDescent="0.25">
      <c r="C1496" s="112"/>
      <c r="D1496" s="109"/>
      <c r="E1496" s="9" t="s">
        <v>38</v>
      </c>
      <c r="F1496" s="12"/>
      <c r="G1496" s="13">
        <v>2</v>
      </c>
      <c r="H1496" s="39" t="s">
        <v>66</v>
      </c>
      <c r="I1496" s="6">
        <v>50</v>
      </c>
      <c r="J1496" s="7" t="s">
        <v>66</v>
      </c>
      <c r="K1496" s="7" t="s">
        <v>66</v>
      </c>
      <c r="L1496" s="7" t="s">
        <v>66</v>
      </c>
      <c r="M1496" s="6">
        <v>50</v>
      </c>
      <c r="N1496" s="7" t="s">
        <v>66</v>
      </c>
      <c r="O1496" s="7" t="s">
        <v>66</v>
      </c>
      <c r="P1496" s="7" t="s">
        <v>66</v>
      </c>
      <c r="Q1496" s="33">
        <v>100</v>
      </c>
    </row>
    <row r="1497" spans="3:17" ht="25.2" x14ac:dyDescent="0.25">
      <c r="C1497" s="108" t="s">
        <v>39</v>
      </c>
      <c r="D1497" s="108" t="s">
        <v>25</v>
      </c>
      <c r="E1497" s="10" t="s">
        <v>40</v>
      </c>
      <c r="F1497" s="11"/>
      <c r="G1497" s="14">
        <v>320</v>
      </c>
      <c r="H1497" s="71" t="s">
        <v>66</v>
      </c>
      <c r="I1497" s="34" t="s">
        <v>66</v>
      </c>
      <c r="J1497" s="5">
        <v>1.5625</v>
      </c>
      <c r="K1497" s="5">
        <v>1.875</v>
      </c>
      <c r="L1497" s="5">
        <v>7.5</v>
      </c>
      <c r="M1497" s="5">
        <v>9.375</v>
      </c>
      <c r="N1497" s="5">
        <v>65</v>
      </c>
      <c r="O1497" s="5">
        <v>14.0625</v>
      </c>
      <c r="P1497" s="5">
        <v>0.625</v>
      </c>
      <c r="Q1497" s="29">
        <v>85.3125</v>
      </c>
    </row>
    <row r="1498" spans="3:17" ht="25.2" x14ac:dyDescent="0.25">
      <c r="C1498" s="112"/>
      <c r="D1498" s="109"/>
      <c r="E1498" s="9" t="s">
        <v>41</v>
      </c>
      <c r="F1498" s="12"/>
      <c r="G1498" s="8">
        <v>604</v>
      </c>
      <c r="H1498" s="43" t="s">
        <v>66</v>
      </c>
      <c r="I1498" s="2">
        <v>0.66225165562900001</v>
      </c>
      <c r="J1498" s="2">
        <v>1.324503311258</v>
      </c>
      <c r="K1498" s="2">
        <v>2.4834437086090002</v>
      </c>
      <c r="L1498" s="2">
        <v>6.4569536423839997</v>
      </c>
      <c r="M1498" s="2">
        <v>6.622516556291</v>
      </c>
      <c r="N1498" s="2">
        <v>69.53642384106</v>
      </c>
      <c r="O1498" s="2">
        <v>12.417218543045999</v>
      </c>
      <c r="P1498" s="2">
        <v>0.496688741722</v>
      </c>
      <c r="Q1498" s="17">
        <v>87.086092715231999</v>
      </c>
    </row>
    <row r="1499" spans="3:17" x14ac:dyDescent="0.25">
      <c r="C1499" s="112"/>
      <c r="D1499" s="109"/>
      <c r="E1499" s="9" t="s">
        <v>42</v>
      </c>
      <c r="F1499" s="12"/>
      <c r="G1499" s="13">
        <v>20</v>
      </c>
      <c r="H1499" s="39" t="s">
        <v>66</v>
      </c>
      <c r="I1499" s="7" t="s">
        <v>66</v>
      </c>
      <c r="J1499" s="7" t="s">
        <v>66</v>
      </c>
      <c r="K1499" s="7" t="s">
        <v>66</v>
      </c>
      <c r="L1499" s="6">
        <v>5</v>
      </c>
      <c r="M1499" s="6">
        <v>20</v>
      </c>
      <c r="N1499" s="6">
        <v>65</v>
      </c>
      <c r="O1499" s="6">
        <v>10</v>
      </c>
      <c r="P1499" s="7" t="s">
        <v>66</v>
      </c>
      <c r="Q1499" s="33">
        <v>90</v>
      </c>
    </row>
    <row r="1500" spans="3:17" x14ac:dyDescent="0.25">
      <c r="C1500" s="112"/>
      <c r="D1500" s="109"/>
      <c r="E1500" s="9" t="s">
        <v>43</v>
      </c>
      <c r="F1500" s="12"/>
      <c r="G1500" s="8">
        <v>162</v>
      </c>
      <c r="H1500" s="43" t="s">
        <v>66</v>
      </c>
      <c r="I1500" s="15" t="s">
        <v>66</v>
      </c>
      <c r="J1500" s="2">
        <v>1.851851851852</v>
      </c>
      <c r="K1500" s="2">
        <v>2.4691358024690002</v>
      </c>
      <c r="L1500" s="2">
        <v>7.4074074074069998</v>
      </c>
      <c r="M1500" s="2">
        <v>6.79012345679</v>
      </c>
      <c r="N1500" s="2">
        <v>71.604938271604993</v>
      </c>
      <c r="O1500" s="2">
        <v>9.2592592592590002</v>
      </c>
      <c r="P1500" s="2">
        <v>0.61728395061700003</v>
      </c>
      <c r="Q1500" s="17">
        <v>90.123456790123001</v>
      </c>
    </row>
    <row r="1501" spans="3:17" x14ac:dyDescent="0.25">
      <c r="C1501" s="112"/>
      <c r="D1501" s="109"/>
      <c r="E1501" s="9" t="s">
        <v>44</v>
      </c>
      <c r="F1501" s="12"/>
      <c r="G1501" s="8">
        <v>50</v>
      </c>
      <c r="H1501" s="43" t="s">
        <v>66</v>
      </c>
      <c r="I1501" s="2">
        <v>2</v>
      </c>
      <c r="J1501" s="2">
        <v>2</v>
      </c>
      <c r="K1501" s="2">
        <v>2</v>
      </c>
      <c r="L1501" s="2">
        <v>10</v>
      </c>
      <c r="M1501" s="2">
        <v>12</v>
      </c>
      <c r="N1501" s="2">
        <v>64</v>
      </c>
      <c r="O1501" s="2">
        <v>6</v>
      </c>
      <c r="P1501" s="2">
        <v>2</v>
      </c>
      <c r="Q1501" s="17">
        <v>92</v>
      </c>
    </row>
    <row r="1502" spans="3:17" ht="25.2" x14ac:dyDescent="0.25">
      <c r="C1502" s="112"/>
      <c r="D1502" s="109"/>
      <c r="E1502" s="9" t="s">
        <v>45</v>
      </c>
      <c r="F1502" s="12"/>
      <c r="G1502" s="8">
        <v>53</v>
      </c>
      <c r="H1502" s="43" t="s">
        <v>66</v>
      </c>
      <c r="I1502" s="15" t="s">
        <v>66</v>
      </c>
      <c r="J1502" s="15" t="s">
        <v>66</v>
      </c>
      <c r="K1502" s="2">
        <v>1.88679245283</v>
      </c>
      <c r="L1502" s="2">
        <v>5.660377358491</v>
      </c>
      <c r="M1502" s="2">
        <v>13.207547169811001</v>
      </c>
      <c r="N1502" s="2">
        <v>60.377358490566003</v>
      </c>
      <c r="O1502" s="2">
        <v>16.981132075472001</v>
      </c>
      <c r="P1502" s="2">
        <v>1.88679245283</v>
      </c>
      <c r="Q1502" s="17">
        <v>81.132075471698002</v>
      </c>
    </row>
    <row r="1503" spans="3:17" x14ac:dyDescent="0.25">
      <c r="C1503" s="112"/>
      <c r="D1503" s="109"/>
      <c r="E1503" s="9" t="s">
        <v>38</v>
      </c>
      <c r="F1503" s="12"/>
      <c r="G1503" s="13">
        <v>37</v>
      </c>
      <c r="H1503" s="39" t="s">
        <v>66</v>
      </c>
      <c r="I1503" s="6">
        <v>2.7027027027030002</v>
      </c>
      <c r="J1503" s="6">
        <v>2.7027027027030002</v>
      </c>
      <c r="K1503" s="6">
        <v>2.7027027027030002</v>
      </c>
      <c r="L1503" s="6">
        <v>5.4054054054050003</v>
      </c>
      <c r="M1503" s="6">
        <v>16.216216216216001</v>
      </c>
      <c r="N1503" s="6">
        <v>64.864864864864998</v>
      </c>
      <c r="O1503" s="6">
        <v>5.4054054054050003</v>
      </c>
      <c r="P1503" s="7" t="s">
        <v>66</v>
      </c>
      <c r="Q1503" s="33">
        <v>94.594594594594994</v>
      </c>
    </row>
    <row r="1504" spans="3:17" ht="25.2" x14ac:dyDescent="0.25">
      <c r="C1504" s="112"/>
      <c r="D1504" s="108" t="s">
        <v>22</v>
      </c>
      <c r="E1504" s="10" t="s">
        <v>40</v>
      </c>
      <c r="F1504" s="11"/>
      <c r="G1504" s="14">
        <v>118</v>
      </c>
      <c r="H1504" s="71" t="s">
        <v>66</v>
      </c>
      <c r="I1504" s="34" t="s">
        <v>66</v>
      </c>
      <c r="J1504" s="5">
        <v>1.6949152542370001</v>
      </c>
      <c r="K1504" s="5">
        <v>2.542372881356</v>
      </c>
      <c r="L1504" s="5">
        <v>5.0847457627120001</v>
      </c>
      <c r="M1504" s="5">
        <v>9.3220338983049995</v>
      </c>
      <c r="N1504" s="5">
        <v>66.949152542373</v>
      </c>
      <c r="O1504" s="5">
        <v>14.406779661017</v>
      </c>
      <c r="P1504" s="34" t="s">
        <v>66</v>
      </c>
      <c r="Q1504" s="29">
        <v>85.593220338983002</v>
      </c>
    </row>
    <row r="1505" spans="3:17" ht="25.2" x14ac:dyDescent="0.25">
      <c r="C1505" s="112"/>
      <c r="D1505" s="109"/>
      <c r="E1505" s="9" t="s">
        <v>41</v>
      </c>
      <c r="F1505" s="12"/>
      <c r="G1505" s="8">
        <v>351</v>
      </c>
      <c r="H1505" s="43" t="s">
        <v>66</v>
      </c>
      <c r="I1505" s="2">
        <v>0.85470085470099999</v>
      </c>
      <c r="J1505" s="2">
        <v>1.4245014245009999</v>
      </c>
      <c r="K1505" s="2">
        <v>1.4245014245009999</v>
      </c>
      <c r="L1505" s="2">
        <v>7.6923076923079998</v>
      </c>
      <c r="M1505" s="2">
        <v>7.1225071225069998</v>
      </c>
      <c r="N1505" s="2">
        <v>68.945868945868995</v>
      </c>
      <c r="O1505" s="2">
        <v>12.250712250712001</v>
      </c>
      <c r="P1505" s="2">
        <v>0.28490028490000002</v>
      </c>
      <c r="Q1505" s="17">
        <v>87.464387464387002</v>
      </c>
    </row>
    <row r="1506" spans="3:17" x14ac:dyDescent="0.25">
      <c r="C1506" s="112"/>
      <c r="D1506" s="109"/>
      <c r="E1506" s="9" t="s">
        <v>42</v>
      </c>
      <c r="F1506" s="12"/>
      <c r="G1506" s="13">
        <v>9</v>
      </c>
      <c r="H1506" s="39" t="s">
        <v>66</v>
      </c>
      <c r="I1506" s="7" t="s">
        <v>66</v>
      </c>
      <c r="J1506" s="7" t="s">
        <v>66</v>
      </c>
      <c r="K1506" s="7" t="s">
        <v>66</v>
      </c>
      <c r="L1506" s="6">
        <v>11.111111111111001</v>
      </c>
      <c r="M1506" s="7" t="s">
        <v>66</v>
      </c>
      <c r="N1506" s="6">
        <v>66.666666666666998</v>
      </c>
      <c r="O1506" s="6">
        <v>22.222222222222001</v>
      </c>
      <c r="P1506" s="7" t="s">
        <v>66</v>
      </c>
      <c r="Q1506" s="33">
        <v>77.777777777777999</v>
      </c>
    </row>
    <row r="1507" spans="3:17" x14ac:dyDescent="0.25">
      <c r="C1507" s="112"/>
      <c r="D1507" s="109"/>
      <c r="E1507" s="9" t="s">
        <v>43</v>
      </c>
      <c r="F1507" s="12"/>
      <c r="G1507" s="8">
        <v>64</v>
      </c>
      <c r="H1507" s="43" t="s">
        <v>66</v>
      </c>
      <c r="I1507" s="15" t="s">
        <v>66</v>
      </c>
      <c r="J1507" s="15" t="s">
        <v>66</v>
      </c>
      <c r="K1507" s="2">
        <v>1.5625</v>
      </c>
      <c r="L1507" s="2">
        <v>3.125</v>
      </c>
      <c r="M1507" s="2">
        <v>6.25</v>
      </c>
      <c r="N1507" s="2">
        <v>76.5625</v>
      </c>
      <c r="O1507" s="2">
        <v>12.5</v>
      </c>
      <c r="P1507" s="15" t="s">
        <v>66</v>
      </c>
      <c r="Q1507" s="17">
        <v>87.5</v>
      </c>
    </row>
    <row r="1508" spans="3:17" x14ac:dyDescent="0.25">
      <c r="C1508" s="112"/>
      <c r="D1508" s="109"/>
      <c r="E1508" s="9" t="s">
        <v>44</v>
      </c>
      <c r="F1508" s="12"/>
      <c r="G1508" s="13">
        <v>19</v>
      </c>
      <c r="H1508" s="39" t="s">
        <v>66</v>
      </c>
      <c r="I1508" s="6">
        <v>5.2631578947369997</v>
      </c>
      <c r="J1508" s="7" t="s">
        <v>66</v>
      </c>
      <c r="K1508" s="7" t="s">
        <v>66</v>
      </c>
      <c r="L1508" s="7" t="s">
        <v>66</v>
      </c>
      <c r="M1508" s="6">
        <v>10.526315789473999</v>
      </c>
      <c r="N1508" s="6">
        <v>78.947368421053</v>
      </c>
      <c r="O1508" s="6">
        <v>5.2631578947369997</v>
      </c>
      <c r="P1508" s="7" t="s">
        <v>66</v>
      </c>
      <c r="Q1508" s="33">
        <v>94.736842105262994</v>
      </c>
    </row>
    <row r="1509" spans="3:17" ht="25.2" x14ac:dyDescent="0.25">
      <c r="C1509" s="112"/>
      <c r="D1509" s="109"/>
      <c r="E1509" s="9" t="s">
        <v>45</v>
      </c>
      <c r="F1509" s="12"/>
      <c r="G1509" s="13">
        <v>30</v>
      </c>
      <c r="H1509" s="39" t="s">
        <v>66</v>
      </c>
      <c r="I1509" s="7" t="s">
        <v>66</v>
      </c>
      <c r="J1509" s="7" t="s">
        <v>66</v>
      </c>
      <c r="K1509" s="7" t="s">
        <v>66</v>
      </c>
      <c r="L1509" s="6">
        <v>3.333333333333</v>
      </c>
      <c r="M1509" s="6">
        <v>13.333333333333</v>
      </c>
      <c r="N1509" s="6">
        <v>73.333333333333002</v>
      </c>
      <c r="O1509" s="6">
        <v>10</v>
      </c>
      <c r="P1509" s="7" t="s">
        <v>66</v>
      </c>
      <c r="Q1509" s="33">
        <v>90</v>
      </c>
    </row>
    <row r="1510" spans="3:17" x14ac:dyDescent="0.25">
      <c r="C1510" s="112"/>
      <c r="D1510" s="109"/>
      <c r="E1510" s="9" t="s">
        <v>38</v>
      </c>
      <c r="F1510" s="12"/>
      <c r="G1510" s="13">
        <v>23</v>
      </c>
      <c r="H1510" s="39" t="s">
        <v>66</v>
      </c>
      <c r="I1510" s="7" t="s">
        <v>66</v>
      </c>
      <c r="J1510" s="6">
        <v>4.3478260869570002</v>
      </c>
      <c r="K1510" s="6">
        <v>4.3478260869570002</v>
      </c>
      <c r="L1510" s="7" t="s">
        <v>66</v>
      </c>
      <c r="M1510" s="6">
        <v>13.04347826087</v>
      </c>
      <c r="N1510" s="6">
        <v>69.565217391304003</v>
      </c>
      <c r="O1510" s="6">
        <v>8.6956521739130004</v>
      </c>
      <c r="P1510" s="7" t="s">
        <v>66</v>
      </c>
      <c r="Q1510" s="33">
        <v>91.304347826086996</v>
      </c>
    </row>
    <row r="1511" spans="3:17" ht="25.2" x14ac:dyDescent="0.25">
      <c r="C1511" s="112"/>
      <c r="D1511" s="108" t="s">
        <v>23</v>
      </c>
      <c r="E1511" s="10" t="s">
        <v>40</v>
      </c>
      <c r="F1511" s="11"/>
      <c r="G1511" s="14">
        <v>202</v>
      </c>
      <c r="H1511" s="71" t="s">
        <v>66</v>
      </c>
      <c r="I1511" s="34" t="s">
        <v>66</v>
      </c>
      <c r="J1511" s="5">
        <v>1.485148514851</v>
      </c>
      <c r="K1511" s="5">
        <v>1.485148514851</v>
      </c>
      <c r="L1511" s="5">
        <v>8.9108910891090005</v>
      </c>
      <c r="M1511" s="5">
        <v>9.4059405940590004</v>
      </c>
      <c r="N1511" s="5">
        <v>63.861386138614002</v>
      </c>
      <c r="O1511" s="5">
        <v>13.861386138614</v>
      </c>
      <c r="P1511" s="5">
        <v>0.99009900990099997</v>
      </c>
      <c r="Q1511" s="29">
        <v>85.148514851485004</v>
      </c>
    </row>
    <row r="1512" spans="3:17" ht="25.2" x14ac:dyDescent="0.25">
      <c r="C1512" s="112"/>
      <c r="D1512" s="109"/>
      <c r="E1512" s="9" t="s">
        <v>41</v>
      </c>
      <c r="F1512" s="12"/>
      <c r="G1512" s="8">
        <v>253</v>
      </c>
      <c r="H1512" s="43" t="s">
        <v>66</v>
      </c>
      <c r="I1512" s="2">
        <v>0.39525691699600002</v>
      </c>
      <c r="J1512" s="2">
        <v>1.185770750988</v>
      </c>
      <c r="K1512" s="2">
        <v>3.9525691699599999</v>
      </c>
      <c r="L1512" s="2">
        <v>4.7430830039530001</v>
      </c>
      <c r="M1512" s="2">
        <v>5.9288537549409996</v>
      </c>
      <c r="N1512" s="2">
        <v>70.355731225295997</v>
      </c>
      <c r="O1512" s="2">
        <v>12.648221343874001</v>
      </c>
      <c r="P1512" s="2">
        <v>0.79051383399200004</v>
      </c>
      <c r="Q1512" s="17">
        <v>86.561264822134007</v>
      </c>
    </row>
    <row r="1513" spans="3:17" x14ac:dyDescent="0.25">
      <c r="C1513" s="112"/>
      <c r="D1513" s="109"/>
      <c r="E1513" s="9" t="s">
        <v>42</v>
      </c>
      <c r="F1513" s="12"/>
      <c r="G1513" s="13">
        <v>11</v>
      </c>
      <c r="H1513" s="39" t="s">
        <v>66</v>
      </c>
      <c r="I1513" s="7" t="s">
        <v>66</v>
      </c>
      <c r="J1513" s="7" t="s">
        <v>66</v>
      </c>
      <c r="K1513" s="7" t="s">
        <v>66</v>
      </c>
      <c r="L1513" s="7" t="s">
        <v>66</v>
      </c>
      <c r="M1513" s="6">
        <v>36.363636363635997</v>
      </c>
      <c r="N1513" s="6">
        <v>63.636363636364003</v>
      </c>
      <c r="O1513" s="7" t="s">
        <v>66</v>
      </c>
      <c r="P1513" s="7" t="s">
        <v>66</v>
      </c>
      <c r="Q1513" s="33">
        <v>100</v>
      </c>
    </row>
    <row r="1514" spans="3:17" x14ac:dyDescent="0.25">
      <c r="C1514" s="112"/>
      <c r="D1514" s="109"/>
      <c r="E1514" s="9" t="s">
        <v>43</v>
      </c>
      <c r="F1514" s="12"/>
      <c r="G1514" s="8">
        <v>98</v>
      </c>
      <c r="H1514" s="43" t="s">
        <v>66</v>
      </c>
      <c r="I1514" s="15" t="s">
        <v>66</v>
      </c>
      <c r="J1514" s="2">
        <v>3.0612244897959999</v>
      </c>
      <c r="K1514" s="2">
        <v>3.0612244897959999</v>
      </c>
      <c r="L1514" s="2">
        <v>10.204081632653001</v>
      </c>
      <c r="M1514" s="2">
        <v>7.1428571428570002</v>
      </c>
      <c r="N1514" s="2">
        <v>68.367346938775995</v>
      </c>
      <c r="O1514" s="2">
        <v>7.1428571428570002</v>
      </c>
      <c r="P1514" s="2">
        <v>1.0204081632649999</v>
      </c>
      <c r="Q1514" s="17">
        <v>91.836734693878</v>
      </c>
    </row>
    <row r="1515" spans="3:17" x14ac:dyDescent="0.25">
      <c r="C1515" s="112"/>
      <c r="D1515" s="109"/>
      <c r="E1515" s="9" t="s">
        <v>44</v>
      </c>
      <c r="F1515" s="12"/>
      <c r="G1515" s="13">
        <v>31</v>
      </c>
      <c r="H1515" s="39" t="s">
        <v>66</v>
      </c>
      <c r="I1515" s="7" t="s">
        <v>66</v>
      </c>
      <c r="J1515" s="6">
        <v>3.2258064516129998</v>
      </c>
      <c r="K1515" s="6">
        <v>3.2258064516129998</v>
      </c>
      <c r="L1515" s="6">
        <v>16.129032258064999</v>
      </c>
      <c r="M1515" s="6">
        <v>12.903225806451999</v>
      </c>
      <c r="N1515" s="6">
        <v>54.838709677418997</v>
      </c>
      <c r="O1515" s="6">
        <v>6.4516129032259997</v>
      </c>
      <c r="P1515" s="6">
        <v>3.2258064516129998</v>
      </c>
      <c r="Q1515" s="33">
        <v>90.322580645160997</v>
      </c>
    </row>
    <row r="1516" spans="3:17" ht="25.2" x14ac:dyDescent="0.25">
      <c r="C1516" s="112"/>
      <c r="D1516" s="109"/>
      <c r="E1516" s="9" t="s">
        <v>45</v>
      </c>
      <c r="F1516" s="12"/>
      <c r="G1516" s="13">
        <v>23</v>
      </c>
      <c r="H1516" s="39" t="s">
        <v>66</v>
      </c>
      <c r="I1516" s="7" t="s">
        <v>66</v>
      </c>
      <c r="J1516" s="7" t="s">
        <v>66</v>
      </c>
      <c r="K1516" s="6">
        <v>4.3478260869570002</v>
      </c>
      <c r="L1516" s="6">
        <v>8.6956521739130004</v>
      </c>
      <c r="M1516" s="6">
        <v>13.04347826087</v>
      </c>
      <c r="N1516" s="6">
        <v>43.478260869564998</v>
      </c>
      <c r="O1516" s="6">
        <v>26.086956521739001</v>
      </c>
      <c r="P1516" s="6">
        <v>4.3478260869570002</v>
      </c>
      <c r="Q1516" s="33">
        <v>69.565217391304003</v>
      </c>
    </row>
    <row r="1517" spans="3:17" x14ac:dyDescent="0.25">
      <c r="C1517" s="112"/>
      <c r="D1517" s="109"/>
      <c r="E1517" s="9" t="s">
        <v>38</v>
      </c>
      <c r="F1517" s="12"/>
      <c r="G1517" s="13">
        <v>14</v>
      </c>
      <c r="H1517" s="39" t="s">
        <v>66</v>
      </c>
      <c r="I1517" s="6">
        <v>7.1428571428570002</v>
      </c>
      <c r="J1517" s="7" t="s">
        <v>66</v>
      </c>
      <c r="K1517" s="7" t="s">
        <v>66</v>
      </c>
      <c r="L1517" s="6">
        <v>14.285714285714</v>
      </c>
      <c r="M1517" s="6">
        <v>21.428571428571001</v>
      </c>
      <c r="N1517" s="6">
        <v>57.142857142856997</v>
      </c>
      <c r="O1517" s="7" t="s">
        <v>66</v>
      </c>
      <c r="P1517" s="7" t="s">
        <v>66</v>
      </c>
      <c r="Q1517" s="33">
        <v>100</v>
      </c>
    </row>
    <row r="1518" spans="3:17" x14ac:dyDescent="0.25">
      <c r="C1518" s="108" t="s">
        <v>46</v>
      </c>
      <c r="D1518" s="106" t="s">
        <v>21</v>
      </c>
      <c r="E1518" s="10" t="s">
        <v>47</v>
      </c>
      <c r="F1518" s="11"/>
      <c r="G1518" s="14">
        <v>815</v>
      </c>
      <c r="H1518" s="71" t="s">
        <v>66</v>
      </c>
      <c r="I1518" s="5">
        <v>0.36809815950899999</v>
      </c>
      <c r="J1518" s="5">
        <v>1.104294478528</v>
      </c>
      <c r="K1518" s="5">
        <v>2.0858895705520002</v>
      </c>
      <c r="L1518" s="5">
        <v>5.5214723926379996</v>
      </c>
      <c r="M1518" s="5">
        <v>7.6073619631899998</v>
      </c>
      <c r="N1518" s="5">
        <v>70.920245398773005</v>
      </c>
      <c r="O1518" s="5">
        <v>12.147239263804</v>
      </c>
      <c r="P1518" s="5">
        <v>0.24539877300599999</v>
      </c>
      <c r="Q1518" s="29">
        <v>87.607361963190002</v>
      </c>
    </row>
    <row r="1519" spans="3:17" ht="25.2" x14ac:dyDescent="0.25">
      <c r="C1519" s="112"/>
      <c r="D1519" s="107"/>
      <c r="E1519" s="9" t="s">
        <v>48</v>
      </c>
      <c r="F1519" s="12"/>
      <c r="G1519" s="8">
        <v>86</v>
      </c>
      <c r="H1519" s="43" t="s">
        <v>66</v>
      </c>
      <c r="I1519" s="2">
        <v>2.3255813953489999</v>
      </c>
      <c r="J1519" s="15" t="s">
        <v>66</v>
      </c>
      <c r="K1519" s="2">
        <v>2.3255813953489999</v>
      </c>
      <c r="L1519" s="2">
        <v>10.465116279069999</v>
      </c>
      <c r="M1519" s="2">
        <v>10.465116279069999</v>
      </c>
      <c r="N1519" s="2">
        <v>61.627906976744001</v>
      </c>
      <c r="O1519" s="2">
        <v>12.790697674419</v>
      </c>
      <c r="P1519" s="15" t="s">
        <v>66</v>
      </c>
      <c r="Q1519" s="17">
        <v>87.209302325581007</v>
      </c>
    </row>
    <row r="1520" spans="3:17" x14ac:dyDescent="0.25">
      <c r="C1520" s="112"/>
      <c r="D1520" s="107"/>
      <c r="E1520" s="9" t="s">
        <v>49</v>
      </c>
      <c r="F1520" s="12"/>
      <c r="G1520" s="13">
        <v>46</v>
      </c>
      <c r="H1520" s="39" t="s">
        <v>66</v>
      </c>
      <c r="I1520" s="7" t="s">
        <v>66</v>
      </c>
      <c r="J1520" s="6">
        <v>6.5217391304349999</v>
      </c>
      <c r="K1520" s="6">
        <v>4.3478260869570002</v>
      </c>
      <c r="L1520" s="6">
        <v>8.6956521739130004</v>
      </c>
      <c r="M1520" s="6">
        <v>10.869565217390999</v>
      </c>
      <c r="N1520" s="6">
        <v>50</v>
      </c>
      <c r="O1520" s="6">
        <v>15.217391304348</v>
      </c>
      <c r="P1520" s="6">
        <v>4.3478260869570002</v>
      </c>
      <c r="Q1520" s="33">
        <v>80.434782608695997</v>
      </c>
    </row>
    <row r="1521" spans="3:17" ht="25.2" x14ac:dyDescent="0.25">
      <c r="C1521" s="112"/>
      <c r="D1521" s="107"/>
      <c r="E1521" s="9" t="s">
        <v>50</v>
      </c>
      <c r="F1521" s="12"/>
      <c r="G1521" s="8">
        <v>95</v>
      </c>
      <c r="H1521" s="43" t="s">
        <v>66</v>
      </c>
      <c r="I1521" s="15" t="s">
        <v>66</v>
      </c>
      <c r="J1521" s="2">
        <v>2.1052631578950001</v>
      </c>
      <c r="K1521" s="2">
        <v>1.052631578947</v>
      </c>
      <c r="L1521" s="2">
        <v>7.3684210526319998</v>
      </c>
      <c r="M1521" s="2">
        <v>10.526315789473999</v>
      </c>
      <c r="N1521" s="2">
        <v>61.052631578947</v>
      </c>
      <c r="O1521" s="2">
        <v>15.789473684211</v>
      </c>
      <c r="P1521" s="2">
        <v>2.1052631578950001</v>
      </c>
      <c r="Q1521" s="17">
        <v>82.105263157894996</v>
      </c>
    </row>
    <row r="1522" spans="3:17" ht="25.2" x14ac:dyDescent="0.25">
      <c r="C1522" s="112"/>
      <c r="D1522" s="107"/>
      <c r="E1522" s="9" t="s">
        <v>51</v>
      </c>
      <c r="F1522" s="12"/>
      <c r="G1522" s="13">
        <v>30</v>
      </c>
      <c r="H1522" s="39" t="s">
        <v>66</v>
      </c>
      <c r="I1522" s="7" t="s">
        <v>66</v>
      </c>
      <c r="J1522" s="6">
        <v>6.666666666667</v>
      </c>
      <c r="K1522" s="7" t="s">
        <v>66</v>
      </c>
      <c r="L1522" s="6">
        <v>26.666666666666998</v>
      </c>
      <c r="M1522" s="6">
        <v>13.333333333333</v>
      </c>
      <c r="N1522" s="6">
        <v>50</v>
      </c>
      <c r="O1522" s="6">
        <v>3.333333333333</v>
      </c>
      <c r="P1522" s="7" t="s">
        <v>66</v>
      </c>
      <c r="Q1522" s="33">
        <v>96.666666666666998</v>
      </c>
    </row>
    <row r="1523" spans="3:17" x14ac:dyDescent="0.25">
      <c r="C1523" s="112"/>
      <c r="D1523" s="107"/>
      <c r="E1523" s="9" t="s">
        <v>52</v>
      </c>
      <c r="F1523" s="12"/>
      <c r="G1523" s="13">
        <v>8</v>
      </c>
      <c r="H1523" s="39" t="s">
        <v>66</v>
      </c>
      <c r="I1523" s="7" t="s">
        <v>66</v>
      </c>
      <c r="J1523" s="7" t="s">
        <v>66</v>
      </c>
      <c r="K1523" s="6">
        <v>12.5</v>
      </c>
      <c r="L1523" s="6">
        <v>25</v>
      </c>
      <c r="M1523" s="6">
        <v>12.5</v>
      </c>
      <c r="N1523" s="6">
        <v>50</v>
      </c>
      <c r="O1523" s="7" t="s">
        <v>66</v>
      </c>
      <c r="P1523" s="7" t="s">
        <v>66</v>
      </c>
      <c r="Q1523" s="33">
        <v>100</v>
      </c>
    </row>
    <row r="1524" spans="3:17" x14ac:dyDescent="0.25">
      <c r="C1524" s="112"/>
      <c r="D1524" s="107"/>
      <c r="E1524" s="9" t="s">
        <v>53</v>
      </c>
      <c r="F1524" s="12"/>
      <c r="G1524" s="13">
        <v>23</v>
      </c>
      <c r="H1524" s="39" t="s">
        <v>66</v>
      </c>
      <c r="I1524" s="7" t="s">
        <v>66</v>
      </c>
      <c r="J1524" s="7" t="s">
        <v>66</v>
      </c>
      <c r="K1524" s="7" t="s">
        <v>66</v>
      </c>
      <c r="L1524" s="6">
        <v>4.3478260869570002</v>
      </c>
      <c r="M1524" s="7" t="s">
        <v>66</v>
      </c>
      <c r="N1524" s="6">
        <v>73.913043478261002</v>
      </c>
      <c r="O1524" s="6">
        <v>21.739130434783</v>
      </c>
      <c r="P1524" s="7" t="s">
        <v>66</v>
      </c>
      <c r="Q1524" s="33">
        <v>78.260869565217007</v>
      </c>
    </row>
    <row r="1525" spans="3:17" x14ac:dyDescent="0.25">
      <c r="C1525" s="112"/>
      <c r="D1525" s="107"/>
      <c r="E1525" s="9" t="s">
        <v>38</v>
      </c>
      <c r="F1525" s="12"/>
      <c r="G1525" s="13">
        <v>1</v>
      </c>
      <c r="H1525" s="39" t="s">
        <v>66</v>
      </c>
      <c r="I1525" s="7" t="s">
        <v>66</v>
      </c>
      <c r="J1525" s="7" t="s">
        <v>66</v>
      </c>
      <c r="K1525" s="7" t="s">
        <v>66</v>
      </c>
      <c r="L1525" s="7" t="s">
        <v>66</v>
      </c>
      <c r="M1525" s="7" t="s">
        <v>66</v>
      </c>
      <c r="N1525" s="6">
        <v>100</v>
      </c>
      <c r="O1525" s="7" t="s">
        <v>66</v>
      </c>
      <c r="P1525" s="7" t="s">
        <v>66</v>
      </c>
      <c r="Q1525" s="33">
        <v>100</v>
      </c>
    </row>
    <row r="1526" spans="3:17" x14ac:dyDescent="0.25">
      <c r="C1526" s="112"/>
      <c r="D1526" s="107"/>
      <c r="E1526" s="9" t="s">
        <v>54</v>
      </c>
      <c r="F1526" s="12"/>
      <c r="G1526" s="8">
        <v>901</v>
      </c>
      <c r="H1526" s="43" t="s">
        <v>66</v>
      </c>
      <c r="I1526" s="2">
        <v>0.55493895671500004</v>
      </c>
      <c r="J1526" s="2">
        <v>0.99889012208700001</v>
      </c>
      <c r="K1526" s="2">
        <v>2.1087680355159999</v>
      </c>
      <c r="L1526" s="2">
        <v>5.993340732519</v>
      </c>
      <c r="M1526" s="2">
        <v>7.8801331853500001</v>
      </c>
      <c r="N1526" s="2">
        <v>70.033296337403002</v>
      </c>
      <c r="O1526" s="2">
        <v>12.208657047725</v>
      </c>
      <c r="P1526" s="2">
        <v>0.22197558268600001</v>
      </c>
      <c r="Q1526" s="17">
        <v>87.569367369589003</v>
      </c>
    </row>
    <row r="1527" spans="3:17" x14ac:dyDescent="0.25">
      <c r="C1527" s="112"/>
      <c r="D1527" s="107"/>
      <c r="E1527" s="9" t="s">
        <v>55</v>
      </c>
      <c r="F1527" s="12"/>
      <c r="G1527" s="8">
        <v>171</v>
      </c>
      <c r="H1527" s="43" t="s">
        <v>66</v>
      </c>
      <c r="I1527" s="15" t="s">
        <v>66</v>
      </c>
      <c r="J1527" s="2">
        <v>4.0935672514619998</v>
      </c>
      <c r="K1527" s="2">
        <v>1.7543859649119999</v>
      </c>
      <c r="L1527" s="2">
        <v>11.111111111111001</v>
      </c>
      <c r="M1527" s="2">
        <v>11.111111111111001</v>
      </c>
      <c r="N1527" s="2">
        <v>56.140350877193001</v>
      </c>
      <c r="O1527" s="2">
        <v>13.450292397661</v>
      </c>
      <c r="P1527" s="2">
        <v>2.3391812865500001</v>
      </c>
      <c r="Q1527" s="17">
        <v>84.210526315788996</v>
      </c>
    </row>
    <row r="1528" spans="3:17" x14ac:dyDescent="0.25">
      <c r="C1528" s="108" t="s">
        <v>56</v>
      </c>
      <c r="D1528" s="106" t="s">
        <v>21</v>
      </c>
      <c r="E1528" s="10" t="s">
        <v>57</v>
      </c>
      <c r="F1528" s="11"/>
      <c r="G1528" s="14">
        <v>465</v>
      </c>
      <c r="H1528" s="71" t="s">
        <v>66</v>
      </c>
      <c r="I1528" s="34" t="s">
        <v>66</v>
      </c>
      <c r="J1528" s="5">
        <v>2.1505376344089999</v>
      </c>
      <c r="K1528" s="5">
        <v>2.3655913978490002</v>
      </c>
      <c r="L1528" s="5">
        <v>7.5268817204299996</v>
      </c>
      <c r="M1528" s="5">
        <v>8.3870967741939992</v>
      </c>
      <c r="N1528" s="5">
        <v>66.451612903226007</v>
      </c>
      <c r="O1528" s="5">
        <v>12.688172043011001</v>
      </c>
      <c r="P1528" s="5">
        <v>0.43010752688199999</v>
      </c>
      <c r="Q1528" s="29">
        <v>86.881720430108004</v>
      </c>
    </row>
    <row r="1529" spans="3:17" x14ac:dyDescent="0.25">
      <c r="C1529" s="112"/>
      <c r="D1529" s="107"/>
      <c r="E1529" s="9" t="s">
        <v>58</v>
      </c>
      <c r="F1529" s="12"/>
      <c r="G1529" s="8">
        <v>396</v>
      </c>
      <c r="H1529" s="43" t="s">
        <v>66</v>
      </c>
      <c r="I1529" s="2">
        <v>0.75757575757600004</v>
      </c>
      <c r="J1529" s="2">
        <v>1.010101010101</v>
      </c>
      <c r="K1529" s="2">
        <v>1.010101010101</v>
      </c>
      <c r="L1529" s="2">
        <v>7.3232323232320002</v>
      </c>
      <c r="M1529" s="2">
        <v>6.8181818181820004</v>
      </c>
      <c r="N1529" s="2">
        <v>68.686868686869005</v>
      </c>
      <c r="O1529" s="2">
        <v>13.636363636364001</v>
      </c>
      <c r="P1529" s="2">
        <v>0.75757575757600004</v>
      </c>
      <c r="Q1529" s="17">
        <v>85.606060606061007</v>
      </c>
    </row>
    <row r="1530" spans="3:17" x14ac:dyDescent="0.25">
      <c r="C1530" s="112"/>
      <c r="D1530" s="107"/>
      <c r="E1530" s="9" t="s">
        <v>59</v>
      </c>
      <c r="F1530" s="12"/>
      <c r="G1530" s="8">
        <v>90</v>
      </c>
      <c r="H1530" s="43" t="s">
        <v>66</v>
      </c>
      <c r="I1530" s="15" t="s">
        <v>66</v>
      </c>
      <c r="J1530" s="15" t="s">
        <v>66</v>
      </c>
      <c r="K1530" s="2">
        <v>3.333333333333</v>
      </c>
      <c r="L1530" s="2">
        <v>4.4444444444439997</v>
      </c>
      <c r="M1530" s="2">
        <v>11.111111111111001</v>
      </c>
      <c r="N1530" s="2">
        <v>71.111111111111001</v>
      </c>
      <c r="O1530" s="2">
        <v>10</v>
      </c>
      <c r="P1530" s="15" t="s">
        <v>66</v>
      </c>
      <c r="Q1530" s="17">
        <v>90</v>
      </c>
    </row>
    <row r="1531" spans="3:17" x14ac:dyDescent="0.25">
      <c r="C1531" s="112"/>
      <c r="D1531" s="107"/>
      <c r="E1531" s="9" t="s">
        <v>60</v>
      </c>
      <c r="F1531" s="12"/>
      <c r="G1531" s="8">
        <v>153</v>
      </c>
      <c r="H1531" s="43" t="s">
        <v>66</v>
      </c>
      <c r="I1531" s="2">
        <v>1.3071895424840001</v>
      </c>
      <c r="J1531" s="2">
        <v>1.3071895424840001</v>
      </c>
      <c r="K1531" s="2">
        <v>3.2679738562090002</v>
      </c>
      <c r="L1531" s="2">
        <v>5.2287581699350003</v>
      </c>
      <c r="M1531" s="2">
        <v>9.8039215686270005</v>
      </c>
      <c r="N1531" s="2">
        <v>67.97385620915</v>
      </c>
      <c r="O1531" s="2">
        <v>10.457516339869001</v>
      </c>
      <c r="P1531" s="2">
        <v>0.65359477124200005</v>
      </c>
      <c r="Q1531" s="17">
        <v>88.888888888888999</v>
      </c>
    </row>
    <row r="1532" spans="3:17" x14ac:dyDescent="0.25">
      <c r="C1532" s="108" t="s">
        <v>61</v>
      </c>
      <c r="D1532" s="106" t="s">
        <v>21</v>
      </c>
      <c r="E1532" s="10" t="s">
        <v>62</v>
      </c>
      <c r="F1532" s="11"/>
      <c r="G1532" s="14">
        <v>205</v>
      </c>
      <c r="H1532" s="71" t="s">
        <v>66</v>
      </c>
      <c r="I1532" s="34" t="s">
        <v>66</v>
      </c>
      <c r="J1532" s="5">
        <v>0.97560975609800005</v>
      </c>
      <c r="K1532" s="5">
        <v>1.951219512195</v>
      </c>
      <c r="L1532" s="5">
        <v>8.2926829268290003</v>
      </c>
      <c r="M1532" s="5">
        <v>7.80487804878</v>
      </c>
      <c r="N1532" s="5">
        <v>65.853658536585002</v>
      </c>
      <c r="O1532" s="5">
        <v>14.634146341463</v>
      </c>
      <c r="P1532" s="5">
        <v>0.48780487804900002</v>
      </c>
      <c r="Q1532" s="29">
        <v>84.878048780488001</v>
      </c>
    </row>
    <row r="1533" spans="3:17" x14ac:dyDescent="0.25">
      <c r="C1533" s="109"/>
      <c r="D1533" s="107"/>
      <c r="E1533" s="9" t="s">
        <v>63</v>
      </c>
      <c r="F1533" s="12"/>
      <c r="G1533" s="8">
        <v>256</v>
      </c>
      <c r="H1533" s="43" t="s">
        <v>66</v>
      </c>
      <c r="I1533" s="2">
        <v>0.390625</v>
      </c>
      <c r="J1533" s="2">
        <v>1.171875</v>
      </c>
      <c r="K1533" s="2">
        <v>2.34375</v>
      </c>
      <c r="L1533" s="2">
        <v>6.25</v>
      </c>
      <c r="M1533" s="2">
        <v>9.765625</v>
      </c>
      <c r="N1533" s="2">
        <v>68.75</v>
      </c>
      <c r="O1533" s="2">
        <v>10.9375</v>
      </c>
      <c r="P1533" s="2">
        <v>0.390625</v>
      </c>
      <c r="Q1533" s="17">
        <v>88.671875</v>
      </c>
    </row>
    <row r="1534" spans="3:17" x14ac:dyDescent="0.25">
      <c r="C1534" s="109"/>
      <c r="D1534" s="107"/>
      <c r="E1534" s="9" t="s">
        <v>64</v>
      </c>
      <c r="F1534" s="12"/>
      <c r="G1534" s="8">
        <v>404</v>
      </c>
      <c r="H1534" s="43" t="s">
        <v>66</v>
      </c>
      <c r="I1534" s="2">
        <v>0.99009900990099997</v>
      </c>
      <c r="J1534" s="2">
        <v>0.99009900990099997</v>
      </c>
      <c r="K1534" s="2">
        <v>1.237623762376</v>
      </c>
      <c r="L1534" s="2">
        <v>5.940594059406</v>
      </c>
      <c r="M1534" s="2">
        <v>8.4158415841580005</v>
      </c>
      <c r="N1534" s="2">
        <v>68.069306930693003</v>
      </c>
      <c r="O1534" s="2">
        <v>13.366336633663</v>
      </c>
      <c r="P1534" s="2">
        <v>0.99009900990099997</v>
      </c>
      <c r="Q1534" s="17">
        <v>85.643564356436002</v>
      </c>
    </row>
    <row r="1535" spans="3:17" x14ac:dyDescent="0.25">
      <c r="C1535" s="113"/>
      <c r="D1535" s="110"/>
      <c r="E1535" s="56" t="s">
        <v>65</v>
      </c>
      <c r="F1535" s="48"/>
      <c r="G1535" s="61">
        <v>239</v>
      </c>
      <c r="H1535" s="82" t="s">
        <v>66</v>
      </c>
      <c r="I1535" s="72" t="s">
        <v>66</v>
      </c>
      <c r="J1535" s="36">
        <v>2.9288702928869998</v>
      </c>
      <c r="K1535" s="36">
        <v>3.347280334728</v>
      </c>
      <c r="L1535" s="36">
        <v>7.9497907949790001</v>
      </c>
      <c r="M1535" s="36">
        <v>6.694560669456</v>
      </c>
      <c r="N1535" s="36">
        <v>68.200836820084007</v>
      </c>
      <c r="O1535" s="36">
        <v>10.878661087866</v>
      </c>
      <c r="P1535" s="72" t="s">
        <v>66</v>
      </c>
      <c r="Q1535" s="68">
        <v>89.121338912133993</v>
      </c>
    </row>
    <row r="1537" spans="2:20" x14ac:dyDescent="0.25">
      <c r="B1537" s="54" t="str">
        <f xml:space="preserve"> HYPERLINK("#'目次'!B25", "[19]")</f>
        <v>[19]</v>
      </c>
      <c r="C1537" s="42" t="s">
        <v>255</v>
      </c>
    </row>
    <row r="1538" spans="2:20" x14ac:dyDescent="0.25">
      <c r="C1538" s="42" t="s">
        <v>256</v>
      </c>
    </row>
    <row r="1540" spans="2:20" x14ac:dyDescent="0.25">
      <c r="C1540" s="42" t="s">
        <v>14</v>
      </c>
    </row>
    <row r="1541" spans="2:20" ht="50.4" x14ac:dyDescent="0.25">
      <c r="C1541" s="102"/>
      <c r="D1541" s="103"/>
      <c r="E1541" s="103"/>
      <c r="F1541" s="103"/>
      <c r="G1541" s="53" t="s">
        <v>15</v>
      </c>
      <c r="H1541" s="50" t="s">
        <v>257</v>
      </c>
      <c r="I1541" s="21" t="s">
        <v>258</v>
      </c>
      <c r="J1541" s="21" t="s">
        <v>259</v>
      </c>
      <c r="K1541" s="21" t="s">
        <v>260</v>
      </c>
      <c r="L1541" s="21" t="s">
        <v>261</v>
      </c>
      <c r="M1541" s="21" t="s">
        <v>262</v>
      </c>
      <c r="N1541" s="21" t="s">
        <v>263</v>
      </c>
      <c r="O1541" s="21" t="s">
        <v>264</v>
      </c>
      <c r="P1541" s="21" t="s">
        <v>265</v>
      </c>
      <c r="Q1541" s="21" t="s">
        <v>53</v>
      </c>
      <c r="R1541" s="21" t="s">
        <v>266</v>
      </c>
      <c r="S1541" s="21" t="s">
        <v>38</v>
      </c>
      <c r="T1541" s="57" t="s">
        <v>267</v>
      </c>
    </row>
    <row r="1542" spans="2:20" x14ac:dyDescent="0.25">
      <c r="C1542" s="104"/>
      <c r="D1542" s="105"/>
      <c r="E1542" s="105"/>
      <c r="F1542" s="105"/>
      <c r="G1542" s="47"/>
      <c r="H1542" s="60"/>
      <c r="I1542" s="22"/>
      <c r="J1542" s="22"/>
      <c r="K1542" s="22"/>
      <c r="L1542" s="22"/>
      <c r="M1542" s="22"/>
      <c r="N1542" s="22"/>
      <c r="O1542" s="22"/>
      <c r="P1542" s="22"/>
      <c r="Q1542" s="22"/>
      <c r="R1542" s="22"/>
      <c r="S1542" s="22"/>
      <c r="T1542" s="55"/>
    </row>
    <row r="1543" spans="2:20" x14ac:dyDescent="0.25">
      <c r="C1543" s="52"/>
      <c r="D1543" s="49"/>
      <c r="E1543" s="46" t="s">
        <v>15</v>
      </c>
      <c r="F1543" s="51"/>
      <c r="G1543" s="59">
        <v>960</v>
      </c>
      <c r="H1543" s="32">
        <v>17.8125</v>
      </c>
      <c r="I1543" s="32">
        <v>8.333333333333</v>
      </c>
      <c r="J1543" s="32">
        <v>2.395833333333</v>
      </c>
      <c r="K1543" s="32">
        <v>0.83333333333299997</v>
      </c>
      <c r="L1543" s="32">
        <v>10.104166666667</v>
      </c>
      <c r="M1543" s="32">
        <v>13.854166666667</v>
      </c>
      <c r="N1543" s="32">
        <v>1.145833333333</v>
      </c>
      <c r="O1543" s="32">
        <v>3.125</v>
      </c>
      <c r="P1543" s="32">
        <v>3.020833333333</v>
      </c>
      <c r="Q1543" s="32">
        <v>3.4375</v>
      </c>
      <c r="R1543" s="32">
        <v>63.229166666666998</v>
      </c>
      <c r="S1543" s="32">
        <v>0.72916666666700003</v>
      </c>
      <c r="T1543" s="64">
        <v>36.041666666666998</v>
      </c>
    </row>
    <row r="1544" spans="2:20" x14ac:dyDescent="0.25">
      <c r="C1544" s="111" t="s">
        <v>20</v>
      </c>
      <c r="D1544" s="106" t="s">
        <v>21</v>
      </c>
      <c r="E1544" s="10" t="s">
        <v>22</v>
      </c>
      <c r="F1544" s="11"/>
      <c r="G1544" s="14">
        <v>474</v>
      </c>
      <c r="H1544" s="28">
        <v>18.565400843881999</v>
      </c>
      <c r="I1544" s="5">
        <v>8.0168776371309995</v>
      </c>
      <c r="J1544" s="5">
        <v>2.9535864978899999</v>
      </c>
      <c r="K1544" s="5">
        <v>0.21097046413500001</v>
      </c>
      <c r="L1544" s="5">
        <v>9.9156118143460006</v>
      </c>
      <c r="M1544" s="5">
        <v>14.556962025316</v>
      </c>
      <c r="N1544" s="5">
        <v>1.054852320675</v>
      </c>
      <c r="O1544" s="5">
        <v>2.9535864978899999</v>
      </c>
      <c r="P1544" s="5">
        <v>2.5316455696200002</v>
      </c>
      <c r="Q1544" s="5">
        <v>4.0084388185649997</v>
      </c>
      <c r="R1544" s="5">
        <v>63.291139240505998</v>
      </c>
      <c r="S1544" s="5">
        <v>0.42194092827000002</v>
      </c>
      <c r="T1544" s="29">
        <v>36.286919831223997</v>
      </c>
    </row>
    <row r="1545" spans="2:20" x14ac:dyDescent="0.25">
      <c r="C1545" s="112"/>
      <c r="D1545" s="107"/>
      <c r="E1545" s="9" t="s">
        <v>23</v>
      </c>
      <c r="F1545" s="12"/>
      <c r="G1545" s="8">
        <v>486</v>
      </c>
      <c r="H1545" s="20">
        <v>17.078189300411999</v>
      </c>
      <c r="I1545" s="2">
        <v>8.6419753086419995</v>
      </c>
      <c r="J1545" s="2">
        <v>1.851851851852</v>
      </c>
      <c r="K1545" s="2">
        <v>1.440329218107</v>
      </c>
      <c r="L1545" s="2">
        <v>10.288065843621</v>
      </c>
      <c r="M1545" s="2">
        <v>13.168724279835001</v>
      </c>
      <c r="N1545" s="2">
        <v>1.2345679012349999</v>
      </c>
      <c r="O1545" s="2">
        <v>3.2921810699590002</v>
      </c>
      <c r="P1545" s="2">
        <v>3.4979423868309998</v>
      </c>
      <c r="Q1545" s="2">
        <v>2.880658436214</v>
      </c>
      <c r="R1545" s="2">
        <v>63.168724279834997</v>
      </c>
      <c r="S1545" s="2">
        <v>1.028806584362</v>
      </c>
      <c r="T1545" s="17">
        <v>35.802469135801999</v>
      </c>
    </row>
    <row r="1546" spans="2:20" x14ac:dyDescent="0.25">
      <c r="C1546" s="108" t="s">
        <v>24</v>
      </c>
      <c r="D1546" s="108" t="s">
        <v>25</v>
      </c>
      <c r="E1546" s="10" t="s">
        <v>26</v>
      </c>
      <c r="F1546" s="11"/>
      <c r="G1546" s="14">
        <v>211</v>
      </c>
      <c r="H1546" s="28">
        <v>30.805687203790999</v>
      </c>
      <c r="I1546" s="5">
        <v>9.9526066350709996</v>
      </c>
      <c r="J1546" s="5">
        <v>3.3175355450240001</v>
      </c>
      <c r="K1546" s="5">
        <v>1.421800947867</v>
      </c>
      <c r="L1546" s="5">
        <v>14.691943127962</v>
      </c>
      <c r="M1546" s="5">
        <v>19.905213270141999</v>
      </c>
      <c r="N1546" s="5">
        <v>0.94786729857800001</v>
      </c>
      <c r="O1546" s="5">
        <v>3.3175355450240001</v>
      </c>
      <c r="P1546" s="5">
        <v>5.2132701421799998</v>
      </c>
      <c r="Q1546" s="5">
        <v>2.3696682464449998</v>
      </c>
      <c r="R1546" s="5">
        <v>51.658767772512</v>
      </c>
      <c r="S1546" s="34" t="s">
        <v>66</v>
      </c>
      <c r="T1546" s="29">
        <v>48.341232227488</v>
      </c>
    </row>
    <row r="1547" spans="2:20" x14ac:dyDescent="0.25">
      <c r="C1547" s="112"/>
      <c r="D1547" s="109"/>
      <c r="E1547" s="9" t="s">
        <v>27</v>
      </c>
      <c r="F1547" s="12"/>
      <c r="G1547" s="8">
        <v>236</v>
      </c>
      <c r="H1547" s="20">
        <v>15.677966101695</v>
      </c>
      <c r="I1547" s="2">
        <v>7.2033898305079997</v>
      </c>
      <c r="J1547" s="2">
        <v>0.84745762711899997</v>
      </c>
      <c r="K1547" s="15" t="s">
        <v>66</v>
      </c>
      <c r="L1547" s="2">
        <v>7.6271186440680001</v>
      </c>
      <c r="M1547" s="2">
        <v>11.440677966101999</v>
      </c>
      <c r="N1547" s="2">
        <v>1.6949152542370001</v>
      </c>
      <c r="O1547" s="2">
        <v>2.1186440677970002</v>
      </c>
      <c r="P1547" s="2">
        <v>1.271186440678</v>
      </c>
      <c r="Q1547" s="2">
        <v>4.6610169491529998</v>
      </c>
      <c r="R1547" s="2">
        <v>64.406779661016998</v>
      </c>
      <c r="S1547" s="2">
        <v>0.42372881355899999</v>
      </c>
      <c r="T1547" s="17">
        <v>35.169491525424</v>
      </c>
    </row>
    <row r="1548" spans="2:20" x14ac:dyDescent="0.25">
      <c r="C1548" s="112"/>
      <c r="D1548" s="109"/>
      <c r="E1548" s="9" t="s">
        <v>28</v>
      </c>
      <c r="F1548" s="12"/>
      <c r="G1548" s="8">
        <v>230</v>
      </c>
      <c r="H1548" s="20">
        <v>13.913043478261001</v>
      </c>
      <c r="I1548" s="2">
        <v>7.3913043478259999</v>
      </c>
      <c r="J1548" s="2">
        <v>2.6086956521740001</v>
      </c>
      <c r="K1548" s="2">
        <v>1.3043478260870001</v>
      </c>
      <c r="L1548" s="2">
        <v>9.1304347826090009</v>
      </c>
      <c r="M1548" s="2">
        <v>12.173913043478001</v>
      </c>
      <c r="N1548" s="2">
        <v>0.43478260869599999</v>
      </c>
      <c r="O1548" s="2">
        <v>4.7826086956519998</v>
      </c>
      <c r="P1548" s="2">
        <v>3.9130434782610002</v>
      </c>
      <c r="Q1548" s="2">
        <v>3.9130434782610002</v>
      </c>
      <c r="R1548" s="2">
        <v>66.956521739129997</v>
      </c>
      <c r="S1548" s="2">
        <v>2.6086956521740001</v>
      </c>
      <c r="T1548" s="17">
        <v>30.434782608696</v>
      </c>
    </row>
    <row r="1549" spans="2:20" x14ac:dyDescent="0.25">
      <c r="C1549" s="112"/>
      <c r="D1549" s="109"/>
      <c r="E1549" s="9" t="s">
        <v>29</v>
      </c>
      <c r="F1549" s="12"/>
      <c r="G1549" s="8">
        <v>176</v>
      </c>
      <c r="H1549" s="20">
        <v>12.5</v>
      </c>
      <c r="I1549" s="2">
        <v>9.6590909090910007</v>
      </c>
      <c r="J1549" s="2">
        <v>2.2727272727269998</v>
      </c>
      <c r="K1549" s="2">
        <v>1.136363636364</v>
      </c>
      <c r="L1549" s="2">
        <v>7.9545454545450003</v>
      </c>
      <c r="M1549" s="2">
        <v>11.931818181818</v>
      </c>
      <c r="N1549" s="2">
        <v>0.56818181818199998</v>
      </c>
      <c r="O1549" s="2">
        <v>1.7045454545450001</v>
      </c>
      <c r="P1549" s="2">
        <v>2.2727272727269998</v>
      </c>
      <c r="Q1549" s="2">
        <v>1.7045454545450001</v>
      </c>
      <c r="R1549" s="2">
        <v>69.318181818181998</v>
      </c>
      <c r="S1549" s="15" t="s">
        <v>66</v>
      </c>
      <c r="T1549" s="17">
        <v>30.681818181817999</v>
      </c>
    </row>
    <row r="1550" spans="2:20" x14ac:dyDescent="0.25">
      <c r="C1550" s="112"/>
      <c r="D1550" s="109"/>
      <c r="E1550" s="9" t="s">
        <v>30</v>
      </c>
      <c r="F1550" s="12"/>
      <c r="G1550" s="8">
        <v>107</v>
      </c>
      <c r="H1550" s="20">
        <v>14.018691588785</v>
      </c>
      <c r="I1550" s="2">
        <v>7.4766355140189997</v>
      </c>
      <c r="J1550" s="2">
        <v>3.7383177570089998</v>
      </c>
      <c r="K1550" s="15" t="s">
        <v>66</v>
      </c>
      <c r="L1550" s="2">
        <v>12.149532710280001</v>
      </c>
      <c r="M1550" s="2">
        <v>14.018691588785</v>
      </c>
      <c r="N1550" s="2">
        <v>2.8037383177569999</v>
      </c>
      <c r="O1550" s="2">
        <v>3.7383177570089998</v>
      </c>
      <c r="P1550" s="2">
        <v>1.869158878505</v>
      </c>
      <c r="Q1550" s="2">
        <v>4.6728971962620003</v>
      </c>
      <c r="R1550" s="2">
        <v>65.420560747663998</v>
      </c>
      <c r="S1550" s="15" t="s">
        <v>66</v>
      </c>
      <c r="T1550" s="17">
        <v>34.579439252336002</v>
      </c>
    </row>
    <row r="1551" spans="2:20" x14ac:dyDescent="0.25">
      <c r="C1551" s="112"/>
      <c r="D1551" s="109"/>
      <c r="E1551" s="9" t="s">
        <v>31</v>
      </c>
      <c r="F1551" s="12"/>
      <c r="G1551" s="8">
        <v>749</v>
      </c>
      <c r="H1551" s="20">
        <v>14.152202937249999</v>
      </c>
      <c r="I1551" s="2">
        <v>7.8771695594129998</v>
      </c>
      <c r="J1551" s="2">
        <v>2.1361815754340001</v>
      </c>
      <c r="K1551" s="2">
        <v>0.667556742323</v>
      </c>
      <c r="L1551" s="2">
        <v>8.8117489986649993</v>
      </c>
      <c r="M1551" s="2">
        <v>12.149532710280001</v>
      </c>
      <c r="N1551" s="2">
        <v>1.201602136182</v>
      </c>
      <c r="O1551" s="2">
        <v>3.070761014686</v>
      </c>
      <c r="P1551" s="2">
        <v>2.4032042723629998</v>
      </c>
      <c r="Q1551" s="2">
        <v>3.7383177570089998</v>
      </c>
      <c r="R1551" s="2">
        <v>66.488651535380995</v>
      </c>
      <c r="S1551" s="2">
        <v>0.93457943925200004</v>
      </c>
      <c r="T1551" s="17">
        <v>32.576769025367</v>
      </c>
    </row>
    <row r="1552" spans="2:20" x14ac:dyDescent="0.25">
      <c r="C1552" s="112"/>
      <c r="D1552" s="109"/>
      <c r="E1552" s="9" t="s">
        <v>32</v>
      </c>
      <c r="F1552" s="12"/>
      <c r="G1552" s="8">
        <v>283</v>
      </c>
      <c r="H1552" s="20">
        <v>13.074204946996</v>
      </c>
      <c r="I1552" s="2">
        <v>8.8339222614840001</v>
      </c>
      <c r="J1552" s="2">
        <v>2.8268551236750001</v>
      </c>
      <c r="K1552" s="2">
        <v>0.70671378091899995</v>
      </c>
      <c r="L1552" s="2">
        <v>9.5406360424029995</v>
      </c>
      <c r="M1552" s="2">
        <v>12.720848056536999</v>
      </c>
      <c r="N1552" s="2">
        <v>1.413427561837</v>
      </c>
      <c r="O1552" s="2">
        <v>2.473498233216</v>
      </c>
      <c r="P1552" s="2">
        <v>2.1201413427559999</v>
      </c>
      <c r="Q1552" s="2">
        <v>2.8268551236750001</v>
      </c>
      <c r="R1552" s="2">
        <v>67.844522968198007</v>
      </c>
      <c r="S1552" s="15" t="s">
        <v>66</v>
      </c>
      <c r="T1552" s="17">
        <v>32.155477031802</v>
      </c>
    </row>
    <row r="1553" spans="3:20" x14ac:dyDescent="0.25">
      <c r="C1553" s="112"/>
      <c r="D1553" s="108" t="s">
        <v>22</v>
      </c>
      <c r="E1553" s="10" t="s">
        <v>26</v>
      </c>
      <c r="F1553" s="11"/>
      <c r="G1553" s="14">
        <v>99</v>
      </c>
      <c r="H1553" s="28">
        <v>36.363636363635997</v>
      </c>
      <c r="I1553" s="5">
        <v>9.0909090909089993</v>
      </c>
      <c r="J1553" s="5">
        <v>4.0404040404039998</v>
      </c>
      <c r="K1553" s="34" t="s">
        <v>66</v>
      </c>
      <c r="L1553" s="5">
        <v>18.181818181817999</v>
      </c>
      <c r="M1553" s="5">
        <v>25.252525252525</v>
      </c>
      <c r="N1553" s="5">
        <v>1.010101010101</v>
      </c>
      <c r="O1553" s="5">
        <v>4.0404040404039998</v>
      </c>
      <c r="P1553" s="5">
        <v>6.0606060606060002</v>
      </c>
      <c r="Q1553" s="5">
        <v>2.0202020202019999</v>
      </c>
      <c r="R1553" s="5">
        <v>46.464646464646002</v>
      </c>
      <c r="S1553" s="34" t="s">
        <v>66</v>
      </c>
      <c r="T1553" s="29">
        <v>53.535353535353998</v>
      </c>
    </row>
    <row r="1554" spans="3:20" x14ac:dyDescent="0.25">
      <c r="C1554" s="112"/>
      <c r="D1554" s="109"/>
      <c r="E1554" s="9" t="s">
        <v>27</v>
      </c>
      <c r="F1554" s="12"/>
      <c r="G1554" s="8">
        <v>137</v>
      </c>
      <c r="H1554" s="20">
        <v>16.788321167883002</v>
      </c>
      <c r="I1554" s="2">
        <v>6.5693430656930003</v>
      </c>
      <c r="J1554" s="2">
        <v>0.72992700729899995</v>
      </c>
      <c r="K1554" s="15" t="s">
        <v>66</v>
      </c>
      <c r="L1554" s="2">
        <v>8.7591240875909993</v>
      </c>
      <c r="M1554" s="2">
        <v>11.678832116788</v>
      </c>
      <c r="N1554" s="2">
        <v>2.1897810218979998</v>
      </c>
      <c r="O1554" s="2">
        <v>1.459854014599</v>
      </c>
      <c r="P1554" s="15" t="s">
        <v>66</v>
      </c>
      <c r="Q1554" s="2">
        <v>5.8394160583939998</v>
      </c>
      <c r="R1554" s="2">
        <v>63.503649635035998</v>
      </c>
      <c r="S1554" s="2">
        <v>0.72992700729899995</v>
      </c>
      <c r="T1554" s="17">
        <v>35.766423357664003</v>
      </c>
    </row>
    <row r="1555" spans="3:20" x14ac:dyDescent="0.25">
      <c r="C1555" s="112"/>
      <c r="D1555" s="109"/>
      <c r="E1555" s="9" t="s">
        <v>28</v>
      </c>
      <c r="F1555" s="12"/>
      <c r="G1555" s="8">
        <v>100</v>
      </c>
      <c r="H1555" s="20">
        <v>14</v>
      </c>
      <c r="I1555" s="2">
        <v>5</v>
      </c>
      <c r="J1555" s="2">
        <v>3</v>
      </c>
      <c r="K1555" s="15" t="s">
        <v>66</v>
      </c>
      <c r="L1555" s="2">
        <v>4</v>
      </c>
      <c r="M1555" s="2">
        <v>8</v>
      </c>
      <c r="N1555" s="15" t="s">
        <v>66</v>
      </c>
      <c r="O1555" s="2">
        <v>4</v>
      </c>
      <c r="P1555" s="2">
        <v>3</v>
      </c>
      <c r="Q1555" s="2">
        <v>6</v>
      </c>
      <c r="R1555" s="2">
        <v>73</v>
      </c>
      <c r="S1555" s="2">
        <v>1</v>
      </c>
      <c r="T1555" s="17">
        <v>26</v>
      </c>
    </row>
    <row r="1556" spans="3:20" x14ac:dyDescent="0.25">
      <c r="C1556" s="112"/>
      <c r="D1556" s="109"/>
      <c r="E1556" s="9" t="s">
        <v>29</v>
      </c>
      <c r="F1556" s="12"/>
      <c r="G1556" s="8">
        <v>86</v>
      </c>
      <c r="H1556" s="20">
        <v>9.3023255813949994</v>
      </c>
      <c r="I1556" s="2">
        <v>12.790697674419</v>
      </c>
      <c r="J1556" s="2">
        <v>3.488372093023</v>
      </c>
      <c r="K1556" s="2">
        <v>1.1627906976739999</v>
      </c>
      <c r="L1556" s="2">
        <v>10.465116279069999</v>
      </c>
      <c r="M1556" s="2">
        <v>13.953488372093</v>
      </c>
      <c r="N1556" s="15" t="s">
        <v>66</v>
      </c>
      <c r="O1556" s="2">
        <v>2.3255813953489999</v>
      </c>
      <c r="P1556" s="2">
        <v>3.488372093023</v>
      </c>
      <c r="Q1556" s="2">
        <v>2.3255813953489999</v>
      </c>
      <c r="R1556" s="2">
        <v>66.279069767441996</v>
      </c>
      <c r="S1556" s="15" t="s">
        <v>66</v>
      </c>
      <c r="T1556" s="17">
        <v>33.720930232557997</v>
      </c>
    </row>
    <row r="1557" spans="3:20" x14ac:dyDescent="0.25">
      <c r="C1557" s="112"/>
      <c r="D1557" s="109"/>
      <c r="E1557" s="9" t="s">
        <v>30</v>
      </c>
      <c r="F1557" s="12"/>
      <c r="G1557" s="8">
        <v>52</v>
      </c>
      <c r="H1557" s="20">
        <v>13.461538461538</v>
      </c>
      <c r="I1557" s="2">
        <v>7.6923076923079998</v>
      </c>
      <c r="J1557" s="2">
        <v>5.7692307692310001</v>
      </c>
      <c r="K1557" s="15" t="s">
        <v>66</v>
      </c>
      <c r="L1557" s="2">
        <v>7.6923076923079998</v>
      </c>
      <c r="M1557" s="2">
        <v>15.384615384615</v>
      </c>
      <c r="N1557" s="2">
        <v>1.923076923077</v>
      </c>
      <c r="O1557" s="2">
        <v>3.8461538461539999</v>
      </c>
      <c r="P1557" s="15" t="s">
        <v>66</v>
      </c>
      <c r="Q1557" s="2">
        <v>1.923076923077</v>
      </c>
      <c r="R1557" s="2">
        <v>71.153846153846004</v>
      </c>
      <c r="S1557" s="15" t="s">
        <v>66</v>
      </c>
      <c r="T1557" s="17">
        <v>28.846153846153999</v>
      </c>
    </row>
    <row r="1558" spans="3:20" x14ac:dyDescent="0.25">
      <c r="C1558" s="112"/>
      <c r="D1558" s="109"/>
      <c r="E1558" s="9" t="s">
        <v>31</v>
      </c>
      <c r="F1558" s="12"/>
      <c r="G1558" s="8">
        <v>375</v>
      </c>
      <c r="H1558" s="20">
        <v>13.866666666666999</v>
      </c>
      <c r="I1558" s="2">
        <v>7.7333333333330003</v>
      </c>
      <c r="J1558" s="2">
        <v>2.666666666667</v>
      </c>
      <c r="K1558" s="2">
        <v>0.26666666666700001</v>
      </c>
      <c r="L1558" s="2">
        <v>7.7333333333330003</v>
      </c>
      <c r="M1558" s="2">
        <v>11.733333333333</v>
      </c>
      <c r="N1558" s="2">
        <v>1.0666666666669999</v>
      </c>
      <c r="O1558" s="2">
        <v>2.666666666667</v>
      </c>
      <c r="P1558" s="2">
        <v>1.6</v>
      </c>
      <c r="Q1558" s="2">
        <v>4.5333333333330001</v>
      </c>
      <c r="R1558" s="2">
        <v>67.733333333332993</v>
      </c>
      <c r="S1558" s="2">
        <v>0.53333333333300004</v>
      </c>
      <c r="T1558" s="17">
        <v>31.733333333333</v>
      </c>
    </row>
    <row r="1559" spans="3:20" x14ac:dyDescent="0.25">
      <c r="C1559" s="112"/>
      <c r="D1559" s="109"/>
      <c r="E1559" s="9" t="s">
        <v>32</v>
      </c>
      <c r="F1559" s="12"/>
      <c r="G1559" s="8">
        <v>138</v>
      </c>
      <c r="H1559" s="20">
        <v>10.869565217390999</v>
      </c>
      <c r="I1559" s="2">
        <v>10.869565217390999</v>
      </c>
      <c r="J1559" s="2">
        <v>4.3478260869570002</v>
      </c>
      <c r="K1559" s="2">
        <v>0.72463768115899996</v>
      </c>
      <c r="L1559" s="2">
        <v>9.4202898550719993</v>
      </c>
      <c r="M1559" s="2">
        <v>14.492753623187999</v>
      </c>
      <c r="N1559" s="2">
        <v>0.72463768115899996</v>
      </c>
      <c r="O1559" s="2">
        <v>2.898550724638</v>
      </c>
      <c r="P1559" s="2">
        <v>2.1739130434780001</v>
      </c>
      <c r="Q1559" s="2">
        <v>2.1739130434780001</v>
      </c>
      <c r="R1559" s="2">
        <v>68.115942028985998</v>
      </c>
      <c r="S1559" s="15" t="s">
        <v>66</v>
      </c>
      <c r="T1559" s="17">
        <v>31.884057971013998</v>
      </c>
    </row>
    <row r="1560" spans="3:20" x14ac:dyDescent="0.25">
      <c r="C1560" s="112"/>
      <c r="D1560" s="108" t="s">
        <v>23</v>
      </c>
      <c r="E1560" s="10" t="s">
        <v>26</v>
      </c>
      <c r="F1560" s="11"/>
      <c r="G1560" s="14">
        <v>112</v>
      </c>
      <c r="H1560" s="28">
        <v>25.892857142857</v>
      </c>
      <c r="I1560" s="5">
        <v>10.714285714286</v>
      </c>
      <c r="J1560" s="5">
        <v>2.6785714285709998</v>
      </c>
      <c r="K1560" s="5">
        <v>2.6785714285709998</v>
      </c>
      <c r="L1560" s="5">
        <v>11.607142857143</v>
      </c>
      <c r="M1560" s="5">
        <v>15.178571428571001</v>
      </c>
      <c r="N1560" s="5">
        <v>0.89285714285700002</v>
      </c>
      <c r="O1560" s="5">
        <v>2.6785714285709998</v>
      </c>
      <c r="P1560" s="5">
        <v>4.4642857142860004</v>
      </c>
      <c r="Q1560" s="5">
        <v>2.6785714285709998</v>
      </c>
      <c r="R1560" s="5">
        <v>56.25</v>
      </c>
      <c r="S1560" s="34" t="s">
        <v>66</v>
      </c>
      <c r="T1560" s="29">
        <v>43.75</v>
      </c>
    </row>
    <row r="1561" spans="3:20" x14ac:dyDescent="0.25">
      <c r="C1561" s="112"/>
      <c r="D1561" s="109"/>
      <c r="E1561" s="9" t="s">
        <v>27</v>
      </c>
      <c r="F1561" s="12"/>
      <c r="G1561" s="8">
        <v>99</v>
      </c>
      <c r="H1561" s="20">
        <v>14.141414141414</v>
      </c>
      <c r="I1561" s="2">
        <v>8.0808080808079996</v>
      </c>
      <c r="J1561" s="2">
        <v>1.010101010101</v>
      </c>
      <c r="K1561" s="15" t="s">
        <v>66</v>
      </c>
      <c r="L1561" s="2">
        <v>6.0606060606060002</v>
      </c>
      <c r="M1561" s="2">
        <v>11.111111111111001</v>
      </c>
      <c r="N1561" s="2">
        <v>1.010101010101</v>
      </c>
      <c r="O1561" s="2">
        <v>3.0303030303030001</v>
      </c>
      <c r="P1561" s="2">
        <v>3.0303030303030001</v>
      </c>
      <c r="Q1561" s="2">
        <v>3.0303030303030001</v>
      </c>
      <c r="R1561" s="2">
        <v>65.656565656566002</v>
      </c>
      <c r="S1561" s="15" t="s">
        <v>66</v>
      </c>
      <c r="T1561" s="17">
        <v>34.343434343433998</v>
      </c>
    </row>
    <row r="1562" spans="3:20" x14ac:dyDescent="0.25">
      <c r="C1562" s="112"/>
      <c r="D1562" s="109"/>
      <c r="E1562" s="9" t="s">
        <v>28</v>
      </c>
      <c r="F1562" s="12"/>
      <c r="G1562" s="8">
        <v>130</v>
      </c>
      <c r="H1562" s="20">
        <v>13.846153846153999</v>
      </c>
      <c r="I1562" s="2">
        <v>9.2307692307690008</v>
      </c>
      <c r="J1562" s="2">
        <v>2.3076923076920002</v>
      </c>
      <c r="K1562" s="2">
        <v>2.3076923076920002</v>
      </c>
      <c r="L1562" s="2">
        <v>13.076923076923</v>
      </c>
      <c r="M1562" s="2">
        <v>15.384615384615</v>
      </c>
      <c r="N1562" s="2">
        <v>0.76923076923099998</v>
      </c>
      <c r="O1562" s="2">
        <v>5.3846153846150004</v>
      </c>
      <c r="P1562" s="2">
        <v>4.6153846153850004</v>
      </c>
      <c r="Q1562" s="2">
        <v>2.3076923076920002</v>
      </c>
      <c r="R1562" s="2">
        <v>62.307692307692001</v>
      </c>
      <c r="S1562" s="2">
        <v>3.8461538461539999</v>
      </c>
      <c r="T1562" s="17">
        <v>33.846153846154003</v>
      </c>
    </row>
    <row r="1563" spans="3:20" x14ac:dyDescent="0.25">
      <c r="C1563" s="112"/>
      <c r="D1563" s="109"/>
      <c r="E1563" s="9" t="s">
        <v>29</v>
      </c>
      <c r="F1563" s="12"/>
      <c r="G1563" s="8">
        <v>90</v>
      </c>
      <c r="H1563" s="20">
        <v>15.555555555555999</v>
      </c>
      <c r="I1563" s="2">
        <v>6.666666666667</v>
      </c>
      <c r="J1563" s="2">
        <v>1.1111111111109999</v>
      </c>
      <c r="K1563" s="2">
        <v>1.1111111111109999</v>
      </c>
      <c r="L1563" s="2">
        <v>5.5555555555560003</v>
      </c>
      <c r="M1563" s="2">
        <v>10</v>
      </c>
      <c r="N1563" s="2">
        <v>1.1111111111109999</v>
      </c>
      <c r="O1563" s="2">
        <v>1.1111111111109999</v>
      </c>
      <c r="P1563" s="2">
        <v>1.1111111111109999</v>
      </c>
      <c r="Q1563" s="2">
        <v>1.1111111111109999</v>
      </c>
      <c r="R1563" s="2">
        <v>72.222222222222001</v>
      </c>
      <c r="S1563" s="15" t="s">
        <v>66</v>
      </c>
      <c r="T1563" s="17">
        <v>27.777777777777999</v>
      </c>
    </row>
    <row r="1564" spans="3:20" x14ac:dyDescent="0.25">
      <c r="C1564" s="112"/>
      <c r="D1564" s="109"/>
      <c r="E1564" s="9" t="s">
        <v>30</v>
      </c>
      <c r="F1564" s="12"/>
      <c r="G1564" s="8">
        <v>55</v>
      </c>
      <c r="H1564" s="20">
        <v>14.545454545455</v>
      </c>
      <c r="I1564" s="2">
        <v>7.2727272727269998</v>
      </c>
      <c r="J1564" s="2">
        <v>1.818181818182</v>
      </c>
      <c r="K1564" s="15" t="s">
        <v>66</v>
      </c>
      <c r="L1564" s="2">
        <v>16.363636363636001</v>
      </c>
      <c r="M1564" s="2">
        <v>12.727272727273</v>
      </c>
      <c r="N1564" s="2">
        <v>3.636363636364</v>
      </c>
      <c r="O1564" s="2">
        <v>3.636363636364</v>
      </c>
      <c r="P1564" s="2">
        <v>3.636363636364</v>
      </c>
      <c r="Q1564" s="2">
        <v>7.2727272727269998</v>
      </c>
      <c r="R1564" s="2">
        <v>60</v>
      </c>
      <c r="S1564" s="15" t="s">
        <v>66</v>
      </c>
      <c r="T1564" s="17">
        <v>40</v>
      </c>
    </row>
    <row r="1565" spans="3:20" x14ac:dyDescent="0.25">
      <c r="C1565" s="112"/>
      <c r="D1565" s="109"/>
      <c r="E1565" s="9" t="s">
        <v>31</v>
      </c>
      <c r="F1565" s="12"/>
      <c r="G1565" s="8">
        <v>374</v>
      </c>
      <c r="H1565" s="20">
        <v>14.438502673797</v>
      </c>
      <c r="I1565" s="2">
        <v>8.0213903743320003</v>
      </c>
      <c r="J1565" s="2">
        <v>1.6042780748659999</v>
      </c>
      <c r="K1565" s="2">
        <v>1.069518716578</v>
      </c>
      <c r="L1565" s="2">
        <v>9.8930481283420004</v>
      </c>
      <c r="M1565" s="2">
        <v>12.566844919786</v>
      </c>
      <c r="N1565" s="2">
        <v>1.336898395722</v>
      </c>
      <c r="O1565" s="2">
        <v>3.4759358288770001</v>
      </c>
      <c r="P1565" s="2">
        <v>3.208556149733</v>
      </c>
      <c r="Q1565" s="2">
        <v>2.9411764705880001</v>
      </c>
      <c r="R1565" s="2">
        <v>65.240641711229998</v>
      </c>
      <c r="S1565" s="2">
        <v>1.336898395722</v>
      </c>
      <c r="T1565" s="17">
        <v>33.422459893048</v>
      </c>
    </row>
    <row r="1566" spans="3:20" x14ac:dyDescent="0.25">
      <c r="C1566" s="112"/>
      <c r="D1566" s="109"/>
      <c r="E1566" s="9" t="s">
        <v>32</v>
      </c>
      <c r="F1566" s="12"/>
      <c r="G1566" s="8">
        <v>145</v>
      </c>
      <c r="H1566" s="20">
        <v>15.172413793103001</v>
      </c>
      <c r="I1566" s="2">
        <v>6.8965517241379999</v>
      </c>
      <c r="J1566" s="2">
        <v>1.379310344828</v>
      </c>
      <c r="K1566" s="2">
        <v>0.68965517241399998</v>
      </c>
      <c r="L1566" s="2">
        <v>9.6551724137930002</v>
      </c>
      <c r="M1566" s="2">
        <v>11.034482758620999</v>
      </c>
      <c r="N1566" s="2">
        <v>2.0689655172410002</v>
      </c>
      <c r="O1566" s="2">
        <v>2.0689655172410002</v>
      </c>
      <c r="P1566" s="2">
        <v>2.0689655172410002</v>
      </c>
      <c r="Q1566" s="2">
        <v>3.4482758620689999</v>
      </c>
      <c r="R1566" s="2">
        <v>67.586206896552</v>
      </c>
      <c r="S1566" s="15" t="s">
        <v>66</v>
      </c>
      <c r="T1566" s="17">
        <v>32.413793103448</v>
      </c>
    </row>
    <row r="1567" spans="3:20" ht="25.2" x14ac:dyDescent="0.25">
      <c r="C1567" s="108" t="s">
        <v>33</v>
      </c>
      <c r="D1567" s="108" t="s">
        <v>25</v>
      </c>
      <c r="E1567" s="10" t="s">
        <v>34</v>
      </c>
      <c r="F1567" s="11"/>
      <c r="G1567" s="14">
        <v>80</v>
      </c>
      <c r="H1567" s="28">
        <v>13.75</v>
      </c>
      <c r="I1567" s="5">
        <v>8.75</v>
      </c>
      <c r="J1567" s="34" t="s">
        <v>66</v>
      </c>
      <c r="K1567" s="5">
        <v>2.5</v>
      </c>
      <c r="L1567" s="5">
        <v>5</v>
      </c>
      <c r="M1567" s="5">
        <v>8.75</v>
      </c>
      <c r="N1567" s="5">
        <v>1.25</v>
      </c>
      <c r="O1567" s="34" t="s">
        <v>66</v>
      </c>
      <c r="P1567" s="5">
        <v>6.25</v>
      </c>
      <c r="Q1567" s="5">
        <v>1.25</v>
      </c>
      <c r="R1567" s="5">
        <v>68.75</v>
      </c>
      <c r="S1567" s="34" t="s">
        <v>66</v>
      </c>
      <c r="T1567" s="29">
        <v>31.25</v>
      </c>
    </row>
    <row r="1568" spans="3:20" ht="25.2" x14ac:dyDescent="0.25">
      <c r="C1568" s="112"/>
      <c r="D1568" s="109"/>
      <c r="E1568" s="9" t="s">
        <v>35</v>
      </c>
      <c r="F1568" s="12"/>
      <c r="G1568" s="8">
        <v>543</v>
      </c>
      <c r="H1568" s="20">
        <v>18.600368324125</v>
      </c>
      <c r="I1568" s="2">
        <v>6.0773480662979997</v>
      </c>
      <c r="J1568" s="2">
        <v>1.841620626151</v>
      </c>
      <c r="K1568" s="2">
        <v>0.18416206261500001</v>
      </c>
      <c r="L1568" s="2">
        <v>10.865561694290999</v>
      </c>
      <c r="M1568" s="2">
        <v>15.101289134438</v>
      </c>
      <c r="N1568" s="2">
        <v>0.92081031307600003</v>
      </c>
      <c r="O1568" s="2">
        <v>3.3149171270719999</v>
      </c>
      <c r="P1568" s="2">
        <v>1.841620626151</v>
      </c>
      <c r="Q1568" s="2">
        <v>3.3149171270719999</v>
      </c>
      <c r="R1568" s="2">
        <v>65.193370165746003</v>
      </c>
      <c r="S1568" s="2">
        <v>0.55248618784500003</v>
      </c>
      <c r="T1568" s="17">
        <v>34.254143646408998</v>
      </c>
    </row>
    <row r="1569" spans="3:20" ht="25.2" x14ac:dyDescent="0.25">
      <c r="C1569" s="112"/>
      <c r="D1569" s="109"/>
      <c r="E1569" s="9" t="s">
        <v>36</v>
      </c>
      <c r="F1569" s="12"/>
      <c r="G1569" s="8">
        <v>177</v>
      </c>
      <c r="H1569" s="20">
        <v>18.644067796609999</v>
      </c>
      <c r="I1569" s="2">
        <v>10.734463276835999</v>
      </c>
      <c r="J1569" s="2">
        <v>3.9548022598869998</v>
      </c>
      <c r="K1569" s="2">
        <v>0.56497175141199996</v>
      </c>
      <c r="L1569" s="2">
        <v>9.0395480225989999</v>
      </c>
      <c r="M1569" s="2">
        <v>13.559322033898001</v>
      </c>
      <c r="N1569" s="15" t="s">
        <v>66</v>
      </c>
      <c r="O1569" s="2">
        <v>3.3898305084749998</v>
      </c>
      <c r="P1569" s="2">
        <v>5.6497175141240001</v>
      </c>
      <c r="Q1569" s="2">
        <v>3.9548022598869998</v>
      </c>
      <c r="R1569" s="2">
        <v>57.627118644067998</v>
      </c>
      <c r="S1569" s="2">
        <v>1.6949152542370001</v>
      </c>
      <c r="T1569" s="17">
        <v>40.677966101694999</v>
      </c>
    </row>
    <row r="1570" spans="3:20" ht="25.2" x14ac:dyDescent="0.25">
      <c r="C1570" s="112"/>
      <c r="D1570" s="109"/>
      <c r="E1570" s="9" t="s">
        <v>37</v>
      </c>
      <c r="F1570" s="12"/>
      <c r="G1570" s="8">
        <v>157</v>
      </c>
      <c r="H1570" s="20">
        <v>15.923566878980999</v>
      </c>
      <c r="I1570" s="2">
        <v>13.375796178344</v>
      </c>
      <c r="J1570" s="2">
        <v>3.184713375796</v>
      </c>
      <c r="K1570" s="2">
        <v>2.5477707006369998</v>
      </c>
      <c r="L1570" s="2">
        <v>11.464968152866</v>
      </c>
      <c r="M1570" s="2">
        <v>12.738853503185</v>
      </c>
      <c r="N1570" s="2">
        <v>3.184713375796</v>
      </c>
      <c r="O1570" s="2">
        <v>3.8216560509550002</v>
      </c>
      <c r="P1570" s="2">
        <v>2.5477707006369998</v>
      </c>
      <c r="Q1570" s="2">
        <v>4.4585987261150004</v>
      </c>
      <c r="R1570" s="2">
        <v>60.509554140127001</v>
      </c>
      <c r="S1570" s="2">
        <v>0.63694267515900005</v>
      </c>
      <c r="T1570" s="17">
        <v>38.853503184712999</v>
      </c>
    </row>
    <row r="1571" spans="3:20" x14ac:dyDescent="0.25">
      <c r="C1571" s="112"/>
      <c r="D1571" s="109"/>
      <c r="E1571" s="9" t="s">
        <v>38</v>
      </c>
      <c r="F1571" s="12"/>
      <c r="G1571" s="13">
        <v>3</v>
      </c>
      <c r="H1571" s="30">
        <v>33.333333333333002</v>
      </c>
      <c r="I1571" s="7" t="s">
        <v>66</v>
      </c>
      <c r="J1571" s="6">
        <v>33.333333333333002</v>
      </c>
      <c r="K1571" s="7" t="s">
        <v>66</v>
      </c>
      <c r="L1571" s="7" t="s">
        <v>66</v>
      </c>
      <c r="M1571" s="7" t="s">
        <v>66</v>
      </c>
      <c r="N1571" s="7" t="s">
        <v>66</v>
      </c>
      <c r="O1571" s="7" t="s">
        <v>66</v>
      </c>
      <c r="P1571" s="7" t="s">
        <v>66</v>
      </c>
      <c r="Q1571" s="7" t="s">
        <v>66</v>
      </c>
      <c r="R1571" s="6">
        <v>33.333333333333002</v>
      </c>
      <c r="S1571" s="7" t="s">
        <v>66</v>
      </c>
      <c r="T1571" s="33">
        <v>66.666666666666998</v>
      </c>
    </row>
    <row r="1572" spans="3:20" ht="25.2" x14ac:dyDescent="0.25">
      <c r="C1572" s="112"/>
      <c r="D1572" s="108" t="s">
        <v>22</v>
      </c>
      <c r="E1572" s="10" t="s">
        <v>34</v>
      </c>
      <c r="F1572" s="11"/>
      <c r="G1572" s="40">
        <v>40</v>
      </c>
      <c r="H1572" s="58">
        <v>15</v>
      </c>
      <c r="I1572" s="23">
        <v>7.5</v>
      </c>
      <c r="J1572" s="41" t="s">
        <v>66</v>
      </c>
      <c r="K1572" s="41" t="s">
        <v>66</v>
      </c>
      <c r="L1572" s="23">
        <v>2.5</v>
      </c>
      <c r="M1572" s="23">
        <v>2.5</v>
      </c>
      <c r="N1572" s="23">
        <v>2.5</v>
      </c>
      <c r="O1572" s="41" t="s">
        <v>66</v>
      </c>
      <c r="P1572" s="23">
        <v>5</v>
      </c>
      <c r="Q1572" s="23">
        <v>2.5</v>
      </c>
      <c r="R1572" s="23">
        <v>77.5</v>
      </c>
      <c r="S1572" s="41" t="s">
        <v>66</v>
      </c>
      <c r="T1572" s="63">
        <v>22.5</v>
      </c>
    </row>
    <row r="1573" spans="3:20" ht="25.2" x14ac:dyDescent="0.25">
      <c r="C1573" s="112"/>
      <c r="D1573" s="109"/>
      <c r="E1573" s="9" t="s">
        <v>35</v>
      </c>
      <c r="F1573" s="12"/>
      <c r="G1573" s="8">
        <v>319</v>
      </c>
      <c r="H1573" s="20">
        <v>19.749216300939999</v>
      </c>
      <c r="I1573" s="2">
        <v>6.8965517241379999</v>
      </c>
      <c r="J1573" s="2">
        <v>2.1943573667709999</v>
      </c>
      <c r="K1573" s="2">
        <v>0.31347962382400002</v>
      </c>
      <c r="L1573" s="2">
        <v>11.285266457680001</v>
      </c>
      <c r="M1573" s="2">
        <v>16.92789968652</v>
      </c>
      <c r="N1573" s="2">
        <v>0.62695924764900002</v>
      </c>
      <c r="O1573" s="2">
        <v>3.1347962382449999</v>
      </c>
      <c r="P1573" s="2">
        <v>1.8808777429470001</v>
      </c>
      <c r="Q1573" s="2">
        <v>4.0752351097180002</v>
      </c>
      <c r="R1573" s="2">
        <v>62.382445141066</v>
      </c>
      <c r="S1573" s="2">
        <v>0.31347962382400002</v>
      </c>
      <c r="T1573" s="17">
        <v>37.304075235109998</v>
      </c>
    </row>
    <row r="1574" spans="3:20" ht="25.2" x14ac:dyDescent="0.25">
      <c r="C1574" s="112"/>
      <c r="D1574" s="109"/>
      <c r="E1574" s="9" t="s">
        <v>36</v>
      </c>
      <c r="F1574" s="12"/>
      <c r="G1574" s="8">
        <v>67</v>
      </c>
      <c r="H1574" s="20">
        <v>20.895522388060002</v>
      </c>
      <c r="I1574" s="2">
        <v>7.4626865671639999</v>
      </c>
      <c r="J1574" s="2">
        <v>5.9701492537309999</v>
      </c>
      <c r="K1574" s="15" t="s">
        <v>66</v>
      </c>
      <c r="L1574" s="2">
        <v>10.447761194030001</v>
      </c>
      <c r="M1574" s="2">
        <v>13.432835820896001</v>
      </c>
      <c r="N1574" s="15" t="s">
        <v>66</v>
      </c>
      <c r="O1574" s="2">
        <v>4.477611940299</v>
      </c>
      <c r="P1574" s="2">
        <v>5.9701492537309999</v>
      </c>
      <c r="Q1574" s="2">
        <v>4.477611940299</v>
      </c>
      <c r="R1574" s="2">
        <v>56.716417910448001</v>
      </c>
      <c r="S1574" s="2">
        <v>1.492537313433</v>
      </c>
      <c r="T1574" s="17">
        <v>41.791044776119001</v>
      </c>
    </row>
    <row r="1575" spans="3:20" ht="25.2" x14ac:dyDescent="0.25">
      <c r="C1575" s="112"/>
      <c r="D1575" s="109"/>
      <c r="E1575" s="9" t="s">
        <v>37</v>
      </c>
      <c r="F1575" s="12"/>
      <c r="G1575" s="13">
        <v>47</v>
      </c>
      <c r="H1575" s="30">
        <v>10.638297872340001</v>
      </c>
      <c r="I1575" s="6">
        <v>17.021276595745</v>
      </c>
      <c r="J1575" s="6">
        <v>6.3829787234040003</v>
      </c>
      <c r="K1575" s="7" t="s">
        <v>66</v>
      </c>
      <c r="L1575" s="6">
        <v>6.3829787234040003</v>
      </c>
      <c r="M1575" s="6">
        <v>10.638297872340001</v>
      </c>
      <c r="N1575" s="6">
        <v>4.2553191489359996</v>
      </c>
      <c r="O1575" s="6">
        <v>2.1276595744679998</v>
      </c>
      <c r="P1575" s="7" t="s">
        <v>66</v>
      </c>
      <c r="Q1575" s="6">
        <v>4.2553191489359996</v>
      </c>
      <c r="R1575" s="6">
        <v>65.957446808510994</v>
      </c>
      <c r="S1575" s="7" t="s">
        <v>66</v>
      </c>
      <c r="T1575" s="33">
        <v>34.042553191488999</v>
      </c>
    </row>
    <row r="1576" spans="3:20" x14ac:dyDescent="0.25">
      <c r="C1576" s="112"/>
      <c r="D1576" s="109"/>
      <c r="E1576" s="9" t="s">
        <v>38</v>
      </c>
      <c r="F1576" s="12"/>
      <c r="G1576" s="13">
        <v>1</v>
      </c>
      <c r="H1576" s="39" t="s">
        <v>66</v>
      </c>
      <c r="I1576" s="7" t="s">
        <v>66</v>
      </c>
      <c r="J1576" s="7" t="s">
        <v>66</v>
      </c>
      <c r="K1576" s="7" t="s">
        <v>66</v>
      </c>
      <c r="L1576" s="7" t="s">
        <v>66</v>
      </c>
      <c r="M1576" s="7" t="s">
        <v>66</v>
      </c>
      <c r="N1576" s="7" t="s">
        <v>66</v>
      </c>
      <c r="O1576" s="7" t="s">
        <v>66</v>
      </c>
      <c r="P1576" s="7" t="s">
        <v>66</v>
      </c>
      <c r="Q1576" s="7" t="s">
        <v>66</v>
      </c>
      <c r="R1576" s="6">
        <v>100</v>
      </c>
      <c r="S1576" s="7" t="s">
        <v>66</v>
      </c>
      <c r="T1576" s="37" t="s">
        <v>66</v>
      </c>
    </row>
    <row r="1577" spans="3:20" ht="25.2" x14ac:dyDescent="0.25">
      <c r="C1577" s="112"/>
      <c r="D1577" s="108" t="s">
        <v>23</v>
      </c>
      <c r="E1577" s="10" t="s">
        <v>34</v>
      </c>
      <c r="F1577" s="11"/>
      <c r="G1577" s="40">
        <v>40</v>
      </c>
      <c r="H1577" s="58">
        <v>12.5</v>
      </c>
      <c r="I1577" s="23">
        <v>10</v>
      </c>
      <c r="J1577" s="41" t="s">
        <v>66</v>
      </c>
      <c r="K1577" s="23">
        <v>5</v>
      </c>
      <c r="L1577" s="23">
        <v>7.5</v>
      </c>
      <c r="M1577" s="23">
        <v>15</v>
      </c>
      <c r="N1577" s="41" t="s">
        <v>66</v>
      </c>
      <c r="O1577" s="41" t="s">
        <v>66</v>
      </c>
      <c r="P1577" s="23">
        <v>7.5</v>
      </c>
      <c r="Q1577" s="41" t="s">
        <v>66</v>
      </c>
      <c r="R1577" s="23">
        <v>60</v>
      </c>
      <c r="S1577" s="41" t="s">
        <v>66</v>
      </c>
      <c r="T1577" s="63">
        <v>40</v>
      </c>
    </row>
    <row r="1578" spans="3:20" ht="25.2" x14ac:dyDescent="0.25">
      <c r="C1578" s="112"/>
      <c r="D1578" s="109"/>
      <c r="E1578" s="9" t="s">
        <v>35</v>
      </c>
      <c r="F1578" s="12"/>
      <c r="G1578" s="8">
        <v>224</v>
      </c>
      <c r="H1578" s="20">
        <v>16.964285714286</v>
      </c>
      <c r="I1578" s="2">
        <v>4.9107142857139996</v>
      </c>
      <c r="J1578" s="2">
        <v>1.339285714286</v>
      </c>
      <c r="K1578" s="15" t="s">
        <v>66</v>
      </c>
      <c r="L1578" s="2">
        <v>10.267857142857</v>
      </c>
      <c r="M1578" s="2">
        <v>12.5</v>
      </c>
      <c r="N1578" s="2">
        <v>1.339285714286</v>
      </c>
      <c r="O1578" s="2">
        <v>3.5714285714290002</v>
      </c>
      <c r="P1578" s="2">
        <v>1.785714285714</v>
      </c>
      <c r="Q1578" s="2">
        <v>2.2321428571430002</v>
      </c>
      <c r="R1578" s="2">
        <v>69.196428571428996</v>
      </c>
      <c r="S1578" s="2">
        <v>0.89285714285700002</v>
      </c>
      <c r="T1578" s="17">
        <v>29.910714285714</v>
      </c>
    </row>
    <row r="1579" spans="3:20" ht="25.2" x14ac:dyDescent="0.25">
      <c r="C1579" s="112"/>
      <c r="D1579" s="109"/>
      <c r="E1579" s="9" t="s">
        <v>36</v>
      </c>
      <c r="F1579" s="12"/>
      <c r="G1579" s="8">
        <v>110</v>
      </c>
      <c r="H1579" s="20">
        <v>17.272727272727</v>
      </c>
      <c r="I1579" s="2">
        <v>12.727272727273</v>
      </c>
      <c r="J1579" s="2">
        <v>2.7272727272730002</v>
      </c>
      <c r="K1579" s="2">
        <v>0.90909090909099999</v>
      </c>
      <c r="L1579" s="2">
        <v>8.1818181818180005</v>
      </c>
      <c r="M1579" s="2">
        <v>13.636363636364001</v>
      </c>
      <c r="N1579" s="15" t="s">
        <v>66</v>
      </c>
      <c r="O1579" s="2">
        <v>2.7272727272730002</v>
      </c>
      <c r="P1579" s="2">
        <v>5.4545454545450003</v>
      </c>
      <c r="Q1579" s="2">
        <v>3.636363636364</v>
      </c>
      <c r="R1579" s="2">
        <v>58.181818181818002</v>
      </c>
      <c r="S1579" s="2">
        <v>1.818181818182</v>
      </c>
      <c r="T1579" s="17">
        <v>40</v>
      </c>
    </row>
    <row r="1580" spans="3:20" ht="25.2" x14ac:dyDescent="0.25">
      <c r="C1580" s="112"/>
      <c r="D1580" s="109"/>
      <c r="E1580" s="9" t="s">
        <v>37</v>
      </c>
      <c r="F1580" s="12"/>
      <c r="G1580" s="8">
        <v>110</v>
      </c>
      <c r="H1580" s="20">
        <v>18.181818181817999</v>
      </c>
      <c r="I1580" s="2">
        <v>11.818181818182</v>
      </c>
      <c r="J1580" s="2">
        <v>1.818181818182</v>
      </c>
      <c r="K1580" s="2">
        <v>3.636363636364</v>
      </c>
      <c r="L1580" s="2">
        <v>13.636363636364001</v>
      </c>
      <c r="M1580" s="2">
        <v>13.636363636364001</v>
      </c>
      <c r="N1580" s="2">
        <v>2.7272727272730002</v>
      </c>
      <c r="O1580" s="2">
        <v>4.5454545454549997</v>
      </c>
      <c r="P1580" s="2">
        <v>3.636363636364</v>
      </c>
      <c r="Q1580" s="2">
        <v>4.5454545454549997</v>
      </c>
      <c r="R1580" s="2">
        <v>58.181818181818002</v>
      </c>
      <c r="S1580" s="2">
        <v>0.90909090909099999</v>
      </c>
      <c r="T1580" s="17">
        <v>40.909090909090999</v>
      </c>
    </row>
    <row r="1581" spans="3:20" x14ac:dyDescent="0.25">
      <c r="C1581" s="112"/>
      <c r="D1581" s="109"/>
      <c r="E1581" s="9" t="s">
        <v>38</v>
      </c>
      <c r="F1581" s="12"/>
      <c r="G1581" s="13">
        <v>2</v>
      </c>
      <c r="H1581" s="30">
        <v>50</v>
      </c>
      <c r="I1581" s="7" t="s">
        <v>66</v>
      </c>
      <c r="J1581" s="6">
        <v>50</v>
      </c>
      <c r="K1581" s="7" t="s">
        <v>66</v>
      </c>
      <c r="L1581" s="7" t="s">
        <v>66</v>
      </c>
      <c r="M1581" s="7" t="s">
        <v>66</v>
      </c>
      <c r="N1581" s="7" t="s">
        <v>66</v>
      </c>
      <c r="O1581" s="7" t="s">
        <v>66</v>
      </c>
      <c r="P1581" s="7" t="s">
        <v>66</v>
      </c>
      <c r="Q1581" s="7" t="s">
        <v>66</v>
      </c>
      <c r="R1581" s="7" t="s">
        <v>66</v>
      </c>
      <c r="S1581" s="7" t="s">
        <v>66</v>
      </c>
      <c r="T1581" s="33">
        <v>100</v>
      </c>
    </row>
    <row r="1582" spans="3:20" ht="25.2" x14ac:dyDescent="0.25">
      <c r="C1582" s="108" t="s">
        <v>39</v>
      </c>
      <c r="D1582" s="108" t="s">
        <v>25</v>
      </c>
      <c r="E1582" s="10" t="s">
        <v>40</v>
      </c>
      <c r="F1582" s="11"/>
      <c r="G1582" s="14">
        <v>273</v>
      </c>
      <c r="H1582" s="28">
        <v>13.919413919414</v>
      </c>
      <c r="I1582" s="5">
        <v>10.622710622711001</v>
      </c>
      <c r="J1582" s="5">
        <v>1.4652014652009999</v>
      </c>
      <c r="K1582" s="5">
        <v>1.4652014652009999</v>
      </c>
      <c r="L1582" s="5">
        <v>8.4249084249080006</v>
      </c>
      <c r="M1582" s="5">
        <v>14.652014652015</v>
      </c>
      <c r="N1582" s="5">
        <v>1.4652014652009999</v>
      </c>
      <c r="O1582" s="5">
        <v>2.1978021978019999</v>
      </c>
      <c r="P1582" s="5">
        <v>4.7619047619049999</v>
      </c>
      <c r="Q1582" s="5">
        <v>3.2967032967029999</v>
      </c>
      <c r="R1582" s="5">
        <v>63.369963369963003</v>
      </c>
      <c r="S1582" s="5">
        <v>1.098901098901</v>
      </c>
      <c r="T1582" s="29">
        <v>35.531135531136002</v>
      </c>
    </row>
    <row r="1583" spans="3:20" ht="25.2" x14ac:dyDescent="0.25">
      <c r="C1583" s="112"/>
      <c r="D1583" s="109"/>
      <c r="E1583" s="9" t="s">
        <v>41</v>
      </c>
      <c r="F1583" s="12"/>
      <c r="G1583" s="8">
        <v>526</v>
      </c>
      <c r="H1583" s="20">
        <v>18.441064638783001</v>
      </c>
      <c r="I1583" s="2">
        <v>6.2737642585550004</v>
      </c>
      <c r="J1583" s="2">
        <v>2.091254752852</v>
      </c>
      <c r="K1583" s="2">
        <v>0.19011406844100001</v>
      </c>
      <c r="L1583" s="2">
        <v>11.026615969582</v>
      </c>
      <c r="M1583" s="2">
        <v>14.828897338402999</v>
      </c>
      <c r="N1583" s="2">
        <v>0.76045627376400005</v>
      </c>
      <c r="O1583" s="2">
        <v>3.2319391634980001</v>
      </c>
      <c r="P1583" s="2">
        <v>1.9011406844109999</v>
      </c>
      <c r="Q1583" s="2">
        <v>3.422053231939</v>
      </c>
      <c r="R1583" s="2">
        <v>64.828897338402996</v>
      </c>
      <c r="S1583" s="2">
        <v>0.76045627376400005</v>
      </c>
      <c r="T1583" s="17">
        <v>34.410646387832998</v>
      </c>
    </row>
    <row r="1584" spans="3:20" x14ac:dyDescent="0.25">
      <c r="C1584" s="112"/>
      <c r="D1584" s="109"/>
      <c r="E1584" s="9" t="s">
        <v>42</v>
      </c>
      <c r="F1584" s="12"/>
      <c r="G1584" s="13">
        <v>18</v>
      </c>
      <c r="H1584" s="30">
        <v>27.777777777777999</v>
      </c>
      <c r="I1584" s="6">
        <v>11.111111111111001</v>
      </c>
      <c r="J1584" s="7" t="s">
        <v>66</v>
      </c>
      <c r="K1584" s="7" t="s">
        <v>66</v>
      </c>
      <c r="L1584" s="6">
        <v>11.111111111111001</v>
      </c>
      <c r="M1584" s="6">
        <v>22.222222222222001</v>
      </c>
      <c r="N1584" s="7" t="s">
        <v>66</v>
      </c>
      <c r="O1584" s="6">
        <v>5.5555555555560003</v>
      </c>
      <c r="P1584" s="6">
        <v>5.5555555555560003</v>
      </c>
      <c r="Q1584" s="6">
        <v>5.5555555555560003</v>
      </c>
      <c r="R1584" s="6">
        <v>50</v>
      </c>
      <c r="S1584" s="7" t="s">
        <v>66</v>
      </c>
      <c r="T1584" s="33">
        <v>50</v>
      </c>
    </row>
    <row r="1585" spans="3:20" x14ac:dyDescent="0.25">
      <c r="C1585" s="112"/>
      <c r="D1585" s="109"/>
      <c r="E1585" s="9" t="s">
        <v>43</v>
      </c>
      <c r="F1585" s="12"/>
      <c r="G1585" s="8">
        <v>146</v>
      </c>
      <c r="H1585" s="20">
        <v>26.027397260274</v>
      </c>
      <c r="I1585" s="2">
        <v>8.2191780821920002</v>
      </c>
      <c r="J1585" s="2">
        <v>2.054794520548</v>
      </c>
      <c r="K1585" s="15" t="s">
        <v>66</v>
      </c>
      <c r="L1585" s="2">
        <v>13.013698630137</v>
      </c>
      <c r="M1585" s="2">
        <v>8.9041095890409991</v>
      </c>
      <c r="N1585" s="2">
        <v>0.68493150684899995</v>
      </c>
      <c r="O1585" s="2">
        <v>1.369863013699</v>
      </c>
      <c r="P1585" s="2">
        <v>2.7397260273969999</v>
      </c>
      <c r="Q1585" s="2">
        <v>2.7397260273969999</v>
      </c>
      <c r="R1585" s="2">
        <v>62.328767123288003</v>
      </c>
      <c r="S1585" s="15" t="s">
        <v>66</v>
      </c>
      <c r="T1585" s="17">
        <v>37.671232876711997</v>
      </c>
    </row>
    <row r="1586" spans="3:20" x14ac:dyDescent="0.25">
      <c r="C1586" s="112"/>
      <c r="D1586" s="109"/>
      <c r="E1586" s="9" t="s">
        <v>44</v>
      </c>
      <c r="F1586" s="12"/>
      <c r="G1586" s="13">
        <v>46</v>
      </c>
      <c r="H1586" s="30">
        <v>13.04347826087</v>
      </c>
      <c r="I1586" s="6">
        <v>6.5217391304349999</v>
      </c>
      <c r="J1586" s="6">
        <v>4.3478260869570002</v>
      </c>
      <c r="K1586" s="6">
        <v>2.1739130434780001</v>
      </c>
      <c r="L1586" s="6">
        <v>8.6956521739130004</v>
      </c>
      <c r="M1586" s="6">
        <v>4.3478260869570002</v>
      </c>
      <c r="N1586" s="7" t="s">
        <v>66</v>
      </c>
      <c r="O1586" s="7" t="s">
        <v>66</v>
      </c>
      <c r="P1586" s="6">
        <v>2.1739130434780001</v>
      </c>
      <c r="Q1586" s="7" t="s">
        <v>66</v>
      </c>
      <c r="R1586" s="6">
        <v>76.086956521738998</v>
      </c>
      <c r="S1586" s="7" t="s">
        <v>66</v>
      </c>
      <c r="T1586" s="33">
        <v>23.913043478260999</v>
      </c>
    </row>
    <row r="1587" spans="3:20" ht="25.2" x14ac:dyDescent="0.25">
      <c r="C1587" s="112"/>
      <c r="D1587" s="109"/>
      <c r="E1587" s="9" t="s">
        <v>45</v>
      </c>
      <c r="F1587" s="12"/>
      <c r="G1587" s="13">
        <v>43</v>
      </c>
      <c r="H1587" s="30">
        <v>20.930232558139998</v>
      </c>
      <c r="I1587" s="6">
        <v>4.6511627906979998</v>
      </c>
      <c r="J1587" s="6">
        <v>6.9767441860470001</v>
      </c>
      <c r="K1587" s="6">
        <v>2.3255813953489999</v>
      </c>
      <c r="L1587" s="6">
        <v>9.3023255813949994</v>
      </c>
      <c r="M1587" s="6">
        <v>9.3023255813949994</v>
      </c>
      <c r="N1587" s="7" t="s">
        <v>66</v>
      </c>
      <c r="O1587" s="6">
        <v>4.6511627906979998</v>
      </c>
      <c r="P1587" s="6">
        <v>4.6511627906979998</v>
      </c>
      <c r="Q1587" s="6">
        <v>4.6511627906979998</v>
      </c>
      <c r="R1587" s="6">
        <v>58.139534883720998</v>
      </c>
      <c r="S1587" s="7" t="s">
        <v>66</v>
      </c>
      <c r="T1587" s="33">
        <v>41.860465116279002</v>
      </c>
    </row>
    <row r="1588" spans="3:20" x14ac:dyDescent="0.25">
      <c r="C1588" s="112"/>
      <c r="D1588" s="109"/>
      <c r="E1588" s="9" t="s">
        <v>38</v>
      </c>
      <c r="F1588" s="12"/>
      <c r="G1588" s="13">
        <v>35</v>
      </c>
      <c r="H1588" s="30">
        <v>22.857142857143</v>
      </c>
      <c r="I1588" s="6">
        <v>8.5714285714289993</v>
      </c>
      <c r="J1588" s="6">
        <v>5.7142857142860004</v>
      </c>
      <c r="K1588" s="6">
        <v>2.8571428571430002</v>
      </c>
      <c r="L1588" s="6">
        <v>8.5714285714289993</v>
      </c>
      <c r="M1588" s="6">
        <v>14.285714285714</v>
      </c>
      <c r="N1588" s="6">
        <v>5.7142857142860004</v>
      </c>
      <c r="O1588" s="6">
        <v>8.5714285714289993</v>
      </c>
      <c r="P1588" s="6">
        <v>2.8571428571430002</v>
      </c>
      <c r="Q1588" s="6">
        <v>2.8571428571430002</v>
      </c>
      <c r="R1588" s="6">
        <v>60</v>
      </c>
      <c r="S1588" s="7" t="s">
        <v>66</v>
      </c>
      <c r="T1588" s="33">
        <v>40</v>
      </c>
    </row>
    <row r="1589" spans="3:20" ht="25.2" x14ac:dyDescent="0.25">
      <c r="C1589" s="112"/>
      <c r="D1589" s="108" t="s">
        <v>22</v>
      </c>
      <c r="E1589" s="10" t="s">
        <v>40</v>
      </c>
      <c r="F1589" s="11"/>
      <c r="G1589" s="14">
        <v>101</v>
      </c>
      <c r="H1589" s="28">
        <v>11.881188118812</v>
      </c>
      <c r="I1589" s="5">
        <v>10.891089108911</v>
      </c>
      <c r="J1589" s="5">
        <v>2.970297029703</v>
      </c>
      <c r="K1589" s="34" t="s">
        <v>66</v>
      </c>
      <c r="L1589" s="5">
        <v>5.940594059406</v>
      </c>
      <c r="M1589" s="5">
        <v>9.9009900990100004</v>
      </c>
      <c r="N1589" s="5">
        <v>1.9801980198019999</v>
      </c>
      <c r="O1589" s="5">
        <v>1.9801980198019999</v>
      </c>
      <c r="P1589" s="5">
        <v>2.970297029703</v>
      </c>
      <c r="Q1589" s="5">
        <v>2.970297029703</v>
      </c>
      <c r="R1589" s="5">
        <v>70.297029702969994</v>
      </c>
      <c r="S1589" s="34" t="s">
        <v>66</v>
      </c>
      <c r="T1589" s="29">
        <v>29.702970297029999</v>
      </c>
    </row>
    <row r="1590" spans="3:20" ht="25.2" x14ac:dyDescent="0.25">
      <c r="C1590" s="112"/>
      <c r="D1590" s="109"/>
      <c r="E1590" s="9" t="s">
        <v>41</v>
      </c>
      <c r="F1590" s="12"/>
      <c r="G1590" s="8">
        <v>307</v>
      </c>
      <c r="H1590" s="20">
        <v>19.543973941368002</v>
      </c>
      <c r="I1590" s="2">
        <v>6.840390879479</v>
      </c>
      <c r="J1590" s="2">
        <v>2.6058631921819999</v>
      </c>
      <c r="K1590" s="2">
        <v>0.32573289902300001</v>
      </c>
      <c r="L1590" s="2">
        <v>11.074918566775001</v>
      </c>
      <c r="M1590" s="2">
        <v>16.286644951140001</v>
      </c>
      <c r="N1590" s="2">
        <v>0.32573289902300001</v>
      </c>
      <c r="O1590" s="2">
        <v>2.9315960912049999</v>
      </c>
      <c r="P1590" s="2">
        <v>1.9543973941370001</v>
      </c>
      <c r="Q1590" s="2">
        <v>4.2345276872959996</v>
      </c>
      <c r="R1590" s="2">
        <v>61.563517915308999</v>
      </c>
      <c r="S1590" s="2">
        <v>0.65146579804600002</v>
      </c>
      <c r="T1590" s="17">
        <v>37.785016286645003</v>
      </c>
    </row>
    <row r="1591" spans="3:20" x14ac:dyDescent="0.25">
      <c r="C1591" s="112"/>
      <c r="D1591" s="109"/>
      <c r="E1591" s="9" t="s">
        <v>42</v>
      </c>
      <c r="F1591" s="12"/>
      <c r="G1591" s="13">
        <v>7</v>
      </c>
      <c r="H1591" s="30">
        <v>28.571428571428999</v>
      </c>
      <c r="I1591" s="7" t="s">
        <v>66</v>
      </c>
      <c r="J1591" s="7" t="s">
        <v>66</v>
      </c>
      <c r="K1591" s="7" t="s">
        <v>66</v>
      </c>
      <c r="L1591" s="6">
        <v>14.285714285714</v>
      </c>
      <c r="M1591" s="6">
        <v>14.285714285714</v>
      </c>
      <c r="N1591" s="7" t="s">
        <v>66</v>
      </c>
      <c r="O1591" s="7" t="s">
        <v>66</v>
      </c>
      <c r="P1591" s="6">
        <v>14.285714285714</v>
      </c>
      <c r="Q1591" s="7" t="s">
        <v>66</v>
      </c>
      <c r="R1591" s="6">
        <v>57.142857142856997</v>
      </c>
      <c r="S1591" s="7" t="s">
        <v>66</v>
      </c>
      <c r="T1591" s="33">
        <v>42.857142857143003</v>
      </c>
    </row>
    <row r="1592" spans="3:20" x14ac:dyDescent="0.25">
      <c r="C1592" s="112"/>
      <c r="D1592" s="109"/>
      <c r="E1592" s="9" t="s">
        <v>43</v>
      </c>
      <c r="F1592" s="12"/>
      <c r="G1592" s="8">
        <v>56</v>
      </c>
      <c r="H1592" s="20">
        <v>28.571428571428999</v>
      </c>
      <c r="I1592" s="2">
        <v>7.1428571428570002</v>
      </c>
      <c r="J1592" s="2">
        <v>3.5714285714290002</v>
      </c>
      <c r="K1592" s="15" t="s">
        <v>66</v>
      </c>
      <c r="L1592" s="2">
        <v>14.285714285714</v>
      </c>
      <c r="M1592" s="2">
        <v>12.5</v>
      </c>
      <c r="N1592" s="15" t="s">
        <v>66</v>
      </c>
      <c r="O1592" s="2">
        <v>1.785714285714</v>
      </c>
      <c r="P1592" s="2">
        <v>3.5714285714290002</v>
      </c>
      <c r="Q1592" s="2">
        <v>3.5714285714290002</v>
      </c>
      <c r="R1592" s="2">
        <v>58.928571428570997</v>
      </c>
      <c r="S1592" s="15" t="s">
        <v>66</v>
      </c>
      <c r="T1592" s="17">
        <v>41.071428571429003</v>
      </c>
    </row>
    <row r="1593" spans="3:20" x14ac:dyDescent="0.25">
      <c r="C1593" s="112"/>
      <c r="D1593" s="109"/>
      <c r="E1593" s="9" t="s">
        <v>44</v>
      </c>
      <c r="F1593" s="12"/>
      <c r="G1593" s="13">
        <v>18</v>
      </c>
      <c r="H1593" s="30">
        <v>5.5555555555560003</v>
      </c>
      <c r="I1593" s="7" t="s">
        <v>66</v>
      </c>
      <c r="J1593" s="7" t="s">
        <v>66</v>
      </c>
      <c r="K1593" s="7" t="s">
        <v>66</v>
      </c>
      <c r="L1593" s="6">
        <v>11.111111111111001</v>
      </c>
      <c r="M1593" s="6">
        <v>11.111111111111001</v>
      </c>
      <c r="N1593" s="7" t="s">
        <v>66</v>
      </c>
      <c r="O1593" s="7" t="s">
        <v>66</v>
      </c>
      <c r="P1593" s="7" t="s">
        <v>66</v>
      </c>
      <c r="Q1593" s="7" t="s">
        <v>66</v>
      </c>
      <c r="R1593" s="6">
        <v>83.333333333333002</v>
      </c>
      <c r="S1593" s="7" t="s">
        <v>66</v>
      </c>
      <c r="T1593" s="33">
        <v>16.666666666666998</v>
      </c>
    </row>
    <row r="1594" spans="3:20" ht="25.2" x14ac:dyDescent="0.25">
      <c r="C1594" s="112"/>
      <c r="D1594" s="109"/>
      <c r="E1594" s="9" t="s">
        <v>45</v>
      </c>
      <c r="F1594" s="12"/>
      <c r="G1594" s="13">
        <v>27</v>
      </c>
      <c r="H1594" s="30">
        <v>29.629629629629999</v>
      </c>
      <c r="I1594" s="6">
        <v>3.7037037037039999</v>
      </c>
      <c r="J1594" s="6">
        <v>3.7037037037039999</v>
      </c>
      <c r="K1594" s="7" t="s">
        <v>66</v>
      </c>
      <c r="L1594" s="6">
        <v>11.111111111111001</v>
      </c>
      <c r="M1594" s="6">
        <v>7.4074074074069998</v>
      </c>
      <c r="N1594" s="7" t="s">
        <v>66</v>
      </c>
      <c r="O1594" s="6">
        <v>3.7037037037039999</v>
      </c>
      <c r="P1594" s="6">
        <v>3.7037037037039999</v>
      </c>
      <c r="Q1594" s="6">
        <v>7.4074074074069998</v>
      </c>
      <c r="R1594" s="6">
        <v>59.259259259258997</v>
      </c>
      <c r="S1594" s="7" t="s">
        <v>66</v>
      </c>
      <c r="T1594" s="33">
        <v>40.740740740741003</v>
      </c>
    </row>
    <row r="1595" spans="3:20" x14ac:dyDescent="0.25">
      <c r="C1595" s="112"/>
      <c r="D1595" s="109"/>
      <c r="E1595" s="9" t="s">
        <v>38</v>
      </c>
      <c r="F1595" s="12"/>
      <c r="G1595" s="13">
        <v>21</v>
      </c>
      <c r="H1595" s="30">
        <v>23.809523809523998</v>
      </c>
      <c r="I1595" s="6">
        <v>9.5238095238099998</v>
      </c>
      <c r="J1595" s="6">
        <v>4.7619047619049999</v>
      </c>
      <c r="K1595" s="7" t="s">
        <v>66</v>
      </c>
      <c r="L1595" s="6">
        <v>14.285714285714</v>
      </c>
      <c r="M1595" s="6">
        <v>23.809523809523998</v>
      </c>
      <c r="N1595" s="6">
        <v>9.5238095238099998</v>
      </c>
      <c r="O1595" s="6">
        <v>9.5238095238099998</v>
      </c>
      <c r="P1595" s="6">
        <v>4.7619047619049999</v>
      </c>
      <c r="Q1595" s="6">
        <v>4.7619047619049999</v>
      </c>
      <c r="R1595" s="6">
        <v>61.904761904761997</v>
      </c>
      <c r="S1595" s="7" t="s">
        <v>66</v>
      </c>
      <c r="T1595" s="33">
        <v>38.095238095238003</v>
      </c>
    </row>
    <row r="1596" spans="3:20" ht="25.2" x14ac:dyDescent="0.25">
      <c r="C1596" s="112"/>
      <c r="D1596" s="108" t="s">
        <v>23</v>
      </c>
      <c r="E1596" s="10" t="s">
        <v>40</v>
      </c>
      <c r="F1596" s="11"/>
      <c r="G1596" s="14">
        <v>172</v>
      </c>
      <c r="H1596" s="28">
        <v>15.116279069767</v>
      </c>
      <c r="I1596" s="5">
        <v>10.465116279069999</v>
      </c>
      <c r="J1596" s="5">
        <v>0.58139534883699995</v>
      </c>
      <c r="K1596" s="5">
        <v>2.3255813953489999</v>
      </c>
      <c r="L1596" s="5">
        <v>9.8837209302330002</v>
      </c>
      <c r="M1596" s="5">
        <v>17.441860465116001</v>
      </c>
      <c r="N1596" s="5">
        <v>1.1627906976739999</v>
      </c>
      <c r="O1596" s="5">
        <v>2.3255813953489999</v>
      </c>
      <c r="P1596" s="5">
        <v>5.8139534883720003</v>
      </c>
      <c r="Q1596" s="5">
        <v>3.488372093023</v>
      </c>
      <c r="R1596" s="5">
        <v>59.302325581395003</v>
      </c>
      <c r="S1596" s="5">
        <v>1.744186046512</v>
      </c>
      <c r="T1596" s="29">
        <v>38.953488372092998</v>
      </c>
    </row>
    <row r="1597" spans="3:20" ht="25.2" x14ac:dyDescent="0.25">
      <c r="C1597" s="112"/>
      <c r="D1597" s="109"/>
      <c r="E1597" s="9" t="s">
        <v>41</v>
      </c>
      <c r="F1597" s="12"/>
      <c r="G1597" s="8">
        <v>219</v>
      </c>
      <c r="H1597" s="20">
        <v>16.89497716895</v>
      </c>
      <c r="I1597" s="2">
        <v>5.4794520547949999</v>
      </c>
      <c r="J1597" s="2">
        <v>1.369863013699</v>
      </c>
      <c r="K1597" s="15" t="s">
        <v>66</v>
      </c>
      <c r="L1597" s="2">
        <v>10.958904109589</v>
      </c>
      <c r="M1597" s="2">
        <v>12.785388127854</v>
      </c>
      <c r="N1597" s="2">
        <v>1.369863013699</v>
      </c>
      <c r="O1597" s="2">
        <v>3.6529680365299999</v>
      </c>
      <c r="P1597" s="2">
        <v>1.826484018265</v>
      </c>
      <c r="Q1597" s="2">
        <v>2.2831050228310001</v>
      </c>
      <c r="R1597" s="2">
        <v>69.406392694063996</v>
      </c>
      <c r="S1597" s="2">
        <v>0.91324200913200004</v>
      </c>
      <c r="T1597" s="17">
        <v>29.680365296803998</v>
      </c>
    </row>
    <row r="1598" spans="3:20" x14ac:dyDescent="0.25">
      <c r="C1598" s="112"/>
      <c r="D1598" s="109"/>
      <c r="E1598" s="9" t="s">
        <v>42</v>
      </c>
      <c r="F1598" s="12"/>
      <c r="G1598" s="13">
        <v>11</v>
      </c>
      <c r="H1598" s="30">
        <v>27.272727272727</v>
      </c>
      <c r="I1598" s="6">
        <v>18.181818181817999</v>
      </c>
      <c r="J1598" s="7" t="s">
        <v>66</v>
      </c>
      <c r="K1598" s="7" t="s">
        <v>66</v>
      </c>
      <c r="L1598" s="6">
        <v>9.0909090909089993</v>
      </c>
      <c r="M1598" s="6">
        <v>27.272727272727</v>
      </c>
      <c r="N1598" s="7" t="s">
        <v>66</v>
      </c>
      <c r="O1598" s="6">
        <v>9.0909090909089993</v>
      </c>
      <c r="P1598" s="7" t="s">
        <v>66</v>
      </c>
      <c r="Q1598" s="6">
        <v>9.0909090909089993</v>
      </c>
      <c r="R1598" s="6">
        <v>45.454545454544999</v>
      </c>
      <c r="S1598" s="7" t="s">
        <v>66</v>
      </c>
      <c r="T1598" s="33">
        <v>54.545454545455001</v>
      </c>
    </row>
    <row r="1599" spans="3:20" x14ac:dyDescent="0.25">
      <c r="C1599" s="112"/>
      <c r="D1599" s="109"/>
      <c r="E1599" s="9" t="s">
        <v>43</v>
      </c>
      <c r="F1599" s="12"/>
      <c r="G1599" s="8">
        <v>90</v>
      </c>
      <c r="H1599" s="20">
        <v>24.444444444443999</v>
      </c>
      <c r="I1599" s="2">
        <v>8.8888888888889994</v>
      </c>
      <c r="J1599" s="2">
        <v>1.1111111111109999</v>
      </c>
      <c r="K1599" s="15" t="s">
        <v>66</v>
      </c>
      <c r="L1599" s="2">
        <v>12.222222222221999</v>
      </c>
      <c r="M1599" s="2">
        <v>6.666666666667</v>
      </c>
      <c r="N1599" s="2">
        <v>1.1111111111109999</v>
      </c>
      <c r="O1599" s="2">
        <v>1.1111111111109999</v>
      </c>
      <c r="P1599" s="2">
        <v>2.2222222222219998</v>
      </c>
      <c r="Q1599" s="2">
        <v>2.2222222222219998</v>
      </c>
      <c r="R1599" s="2">
        <v>64.444444444444002</v>
      </c>
      <c r="S1599" s="15" t="s">
        <v>66</v>
      </c>
      <c r="T1599" s="17">
        <v>35.555555555555998</v>
      </c>
    </row>
    <row r="1600" spans="3:20" x14ac:dyDescent="0.25">
      <c r="C1600" s="112"/>
      <c r="D1600" s="109"/>
      <c r="E1600" s="9" t="s">
        <v>44</v>
      </c>
      <c r="F1600" s="12"/>
      <c r="G1600" s="13">
        <v>28</v>
      </c>
      <c r="H1600" s="30">
        <v>17.857142857143</v>
      </c>
      <c r="I1600" s="6">
        <v>10.714285714286</v>
      </c>
      <c r="J1600" s="6">
        <v>7.1428571428570002</v>
      </c>
      <c r="K1600" s="6">
        <v>3.5714285714290002</v>
      </c>
      <c r="L1600" s="6">
        <v>7.1428571428570002</v>
      </c>
      <c r="M1600" s="7" t="s">
        <v>66</v>
      </c>
      <c r="N1600" s="7" t="s">
        <v>66</v>
      </c>
      <c r="O1600" s="7" t="s">
        <v>66</v>
      </c>
      <c r="P1600" s="6">
        <v>3.5714285714290002</v>
      </c>
      <c r="Q1600" s="7" t="s">
        <v>66</v>
      </c>
      <c r="R1600" s="6">
        <v>71.428571428571004</v>
      </c>
      <c r="S1600" s="7" t="s">
        <v>66</v>
      </c>
      <c r="T1600" s="33">
        <v>28.571428571428999</v>
      </c>
    </row>
    <row r="1601" spans="3:20" ht="25.2" x14ac:dyDescent="0.25">
      <c r="C1601" s="112"/>
      <c r="D1601" s="109"/>
      <c r="E1601" s="9" t="s">
        <v>45</v>
      </c>
      <c r="F1601" s="12"/>
      <c r="G1601" s="13">
        <v>16</v>
      </c>
      <c r="H1601" s="30">
        <v>6.25</v>
      </c>
      <c r="I1601" s="6">
        <v>6.25</v>
      </c>
      <c r="J1601" s="6">
        <v>12.5</v>
      </c>
      <c r="K1601" s="6">
        <v>6.25</v>
      </c>
      <c r="L1601" s="6">
        <v>6.25</v>
      </c>
      <c r="M1601" s="6">
        <v>12.5</v>
      </c>
      <c r="N1601" s="7" t="s">
        <v>66</v>
      </c>
      <c r="O1601" s="6">
        <v>6.25</v>
      </c>
      <c r="P1601" s="6">
        <v>6.25</v>
      </c>
      <c r="Q1601" s="7" t="s">
        <v>66</v>
      </c>
      <c r="R1601" s="6">
        <v>56.25</v>
      </c>
      <c r="S1601" s="7" t="s">
        <v>66</v>
      </c>
      <c r="T1601" s="33">
        <v>43.75</v>
      </c>
    </row>
    <row r="1602" spans="3:20" x14ac:dyDescent="0.25">
      <c r="C1602" s="112"/>
      <c r="D1602" s="109"/>
      <c r="E1602" s="9" t="s">
        <v>38</v>
      </c>
      <c r="F1602" s="12"/>
      <c r="G1602" s="13">
        <v>14</v>
      </c>
      <c r="H1602" s="30">
        <v>21.428571428571001</v>
      </c>
      <c r="I1602" s="6">
        <v>7.1428571428570002</v>
      </c>
      <c r="J1602" s="6">
        <v>7.1428571428570002</v>
      </c>
      <c r="K1602" s="6">
        <v>7.1428571428570002</v>
      </c>
      <c r="L1602" s="7" t="s">
        <v>66</v>
      </c>
      <c r="M1602" s="7" t="s">
        <v>66</v>
      </c>
      <c r="N1602" s="7" t="s">
        <v>66</v>
      </c>
      <c r="O1602" s="6">
        <v>7.1428571428570002</v>
      </c>
      <c r="P1602" s="7" t="s">
        <v>66</v>
      </c>
      <c r="Q1602" s="7" t="s">
        <v>66</v>
      </c>
      <c r="R1602" s="6">
        <v>57.142857142856997</v>
      </c>
      <c r="S1602" s="7" t="s">
        <v>66</v>
      </c>
      <c r="T1602" s="33">
        <v>42.857142857143003</v>
      </c>
    </row>
    <row r="1603" spans="3:20" x14ac:dyDescent="0.25">
      <c r="C1603" s="108" t="s">
        <v>46</v>
      </c>
      <c r="D1603" s="106" t="s">
        <v>21</v>
      </c>
      <c r="E1603" s="10" t="s">
        <v>47</v>
      </c>
      <c r="F1603" s="11"/>
      <c r="G1603" s="14">
        <v>714</v>
      </c>
      <c r="H1603" s="28">
        <v>18.487394957983</v>
      </c>
      <c r="I1603" s="5">
        <v>7.703081232493</v>
      </c>
      <c r="J1603" s="5">
        <v>2.100840336134</v>
      </c>
      <c r="K1603" s="5">
        <v>0.42016806722700001</v>
      </c>
      <c r="L1603" s="5">
        <v>10.504201680672001</v>
      </c>
      <c r="M1603" s="5">
        <v>14.285714285714</v>
      </c>
      <c r="N1603" s="5">
        <v>1.120448179272</v>
      </c>
      <c r="O1603" s="5">
        <v>3.6414565826329999</v>
      </c>
      <c r="P1603" s="5">
        <v>3.0812324929970001</v>
      </c>
      <c r="Q1603" s="5">
        <v>3.221288515406</v>
      </c>
      <c r="R1603" s="5">
        <v>63.725490196077999</v>
      </c>
      <c r="S1603" s="5">
        <v>0.56022408963600001</v>
      </c>
      <c r="T1603" s="29">
        <v>35.714285714286</v>
      </c>
    </row>
    <row r="1604" spans="3:20" ht="25.2" x14ac:dyDescent="0.25">
      <c r="C1604" s="112"/>
      <c r="D1604" s="107"/>
      <c r="E1604" s="9" t="s">
        <v>48</v>
      </c>
      <c r="F1604" s="12"/>
      <c r="G1604" s="8">
        <v>75</v>
      </c>
      <c r="H1604" s="20">
        <v>22.666666666666998</v>
      </c>
      <c r="I1604" s="2">
        <v>9.333333333333</v>
      </c>
      <c r="J1604" s="2">
        <v>5.333333333333</v>
      </c>
      <c r="K1604" s="15" t="s">
        <v>66</v>
      </c>
      <c r="L1604" s="2">
        <v>13.333333333333</v>
      </c>
      <c r="M1604" s="2">
        <v>17.333333333333002</v>
      </c>
      <c r="N1604" s="15" t="s">
        <v>66</v>
      </c>
      <c r="O1604" s="15" t="s">
        <v>66</v>
      </c>
      <c r="P1604" s="2">
        <v>1.333333333333</v>
      </c>
      <c r="Q1604" s="2">
        <v>2.666666666667</v>
      </c>
      <c r="R1604" s="2">
        <v>54.666666666666998</v>
      </c>
      <c r="S1604" s="2">
        <v>2.666666666667</v>
      </c>
      <c r="T1604" s="17">
        <v>42.666666666666998</v>
      </c>
    </row>
    <row r="1605" spans="3:20" x14ac:dyDescent="0.25">
      <c r="C1605" s="112"/>
      <c r="D1605" s="107"/>
      <c r="E1605" s="9" t="s">
        <v>49</v>
      </c>
      <c r="F1605" s="12"/>
      <c r="G1605" s="13">
        <v>37</v>
      </c>
      <c r="H1605" s="30">
        <v>16.216216216216001</v>
      </c>
      <c r="I1605" s="6">
        <v>16.216216216216001</v>
      </c>
      <c r="J1605" s="7" t="s">
        <v>66</v>
      </c>
      <c r="K1605" s="7" t="s">
        <v>66</v>
      </c>
      <c r="L1605" s="6">
        <v>10.810810810811001</v>
      </c>
      <c r="M1605" s="6">
        <v>13.513513513514001</v>
      </c>
      <c r="N1605" s="7" t="s">
        <v>66</v>
      </c>
      <c r="O1605" s="7" t="s">
        <v>66</v>
      </c>
      <c r="P1605" s="6">
        <v>5.4054054054050003</v>
      </c>
      <c r="Q1605" s="6">
        <v>2.7027027027030002</v>
      </c>
      <c r="R1605" s="6">
        <v>59.459459459458998</v>
      </c>
      <c r="S1605" s="7" t="s">
        <v>66</v>
      </c>
      <c r="T1605" s="33">
        <v>40.540540540541002</v>
      </c>
    </row>
    <row r="1606" spans="3:20" ht="25.2" x14ac:dyDescent="0.25">
      <c r="C1606" s="112"/>
      <c r="D1606" s="107"/>
      <c r="E1606" s="9" t="s">
        <v>50</v>
      </c>
      <c r="F1606" s="12"/>
      <c r="G1606" s="8">
        <v>78</v>
      </c>
      <c r="H1606" s="20">
        <v>10.25641025641</v>
      </c>
      <c r="I1606" s="2">
        <v>7.6923076923079998</v>
      </c>
      <c r="J1606" s="2">
        <v>5.1282051282049999</v>
      </c>
      <c r="K1606" s="2">
        <v>2.564102564103</v>
      </c>
      <c r="L1606" s="2">
        <v>3.8461538461539999</v>
      </c>
      <c r="M1606" s="2">
        <v>7.6923076923079998</v>
      </c>
      <c r="N1606" s="2">
        <v>2.564102564103</v>
      </c>
      <c r="O1606" s="2">
        <v>3.8461538461539999</v>
      </c>
      <c r="P1606" s="2">
        <v>2.564102564103</v>
      </c>
      <c r="Q1606" s="2">
        <v>5.1282051282049999</v>
      </c>
      <c r="R1606" s="2">
        <v>71.794871794871995</v>
      </c>
      <c r="S1606" s="15" t="s">
        <v>66</v>
      </c>
      <c r="T1606" s="17">
        <v>28.205128205127998</v>
      </c>
    </row>
    <row r="1607" spans="3:20" ht="25.2" x14ac:dyDescent="0.25">
      <c r="C1607" s="112"/>
      <c r="D1607" s="107"/>
      <c r="E1607" s="9" t="s">
        <v>51</v>
      </c>
      <c r="F1607" s="12"/>
      <c r="G1607" s="13">
        <v>29</v>
      </c>
      <c r="H1607" s="30">
        <v>17.241379310345</v>
      </c>
      <c r="I1607" s="6">
        <v>10.344827586207</v>
      </c>
      <c r="J1607" s="7" t="s">
        <v>66</v>
      </c>
      <c r="K1607" s="6">
        <v>3.4482758620689999</v>
      </c>
      <c r="L1607" s="6">
        <v>13.793103448276</v>
      </c>
      <c r="M1607" s="6">
        <v>10.344827586207</v>
      </c>
      <c r="N1607" s="7" t="s">
        <v>66</v>
      </c>
      <c r="O1607" s="7" t="s">
        <v>66</v>
      </c>
      <c r="P1607" s="6">
        <v>6.8965517241379999</v>
      </c>
      <c r="Q1607" s="6">
        <v>3.4482758620689999</v>
      </c>
      <c r="R1607" s="6">
        <v>51.724137931034001</v>
      </c>
      <c r="S1607" s="6">
        <v>3.4482758620689999</v>
      </c>
      <c r="T1607" s="33">
        <v>44.827586206897003</v>
      </c>
    </row>
    <row r="1608" spans="3:20" x14ac:dyDescent="0.25">
      <c r="C1608" s="112"/>
      <c r="D1608" s="107"/>
      <c r="E1608" s="9" t="s">
        <v>52</v>
      </c>
      <c r="F1608" s="12"/>
      <c r="G1608" s="13">
        <v>8</v>
      </c>
      <c r="H1608" s="39" t="s">
        <v>66</v>
      </c>
      <c r="I1608" s="6">
        <v>12.5</v>
      </c>
      <c r="J1608" s="7" t="s">
        <v>66</v>
      </c>
      <c r="K1608" s="6">
        <v>25</v>
      </c>
      <c r="L1608" s="7" t="s">
        <v>66</v>
      </c>
      <c r="M1608" s="6">
        <v>25</v>
      </c>
      <c r="N1608" s="7" t="s">
        <v>66</v>
      </c>
      <c r="O1608" s="6">
        <v>12.5</v>
      </c>
      <c r="P1608" s="7" t="s">
        <v>66</v>
      </c>
      <c r="Q1608" s="7" t="s">
        <v>66</v>
      </c>
      <c r="R1608" s="6">
        <v>62.5</v>
      </c>
      <c r="S1608" s="7" t="s">
        <v>66</v>
      </c>
      <c r="T1608" s="33">
        <v>37.5</v>
      </c>
    </row>
    <row r="1609" spans="3:20" x14ac:dyDescent="0.25">
      <c r="C1609" s="112"/>
      <c r="D1609" s="107"/>
      <c r="E1609" s="9" t="s">
        <v>53</v>
      </c>
      <c r="F1609" s="12"/>
      <c r="G1609" s="13">
        <v>18</v>
      </c>
      <c r="H1609" s="30">
        <v>16.666666666666998</v>
      </c>
      <c r="I1609" s="6">
        <v>11.111111111111001</v>
      </c>
      <c r="J1609" s="7" t="s">
        <v>66</v>
      </c>
      <c r="K1609" s="7" t="s">
        <v>66</v>
      </c>
      <c r="L1609" s="6">
        <v>5.5555555555560003</v>
      </c>
      <c r="M1609" s="6">
        <v>11.111111111111001</v>
      </c>
      <c r="N1609" s="6">
        <v>5.5555555555560003</v>
      </c>
      <c r="O1609" s="7" t="s">
        <v>66</v>
      </c>
      <c r="P1609" s="7" t="s">
        <v>66</v>
      </c>
      <c r="Q1609" s="6">
        <v>11.111111111111001</v>
      </c>
      <c r="R1609" s="6">
        <v>66.666666666666998</v>
      </c>
      <c r="S1609" s="7" t="s">
        <v>66</v>
      </c>
      <c r="T1609" s="33">
        <v>33.333333333333002</v>
      </c>
    </row>
    <row r="1610" spans="3:20" x14ac:dyDescent="0.25">
      <c r="C1610" s="112"/>
      <c r="D1610" s="107"/>
      <c r="E1610" s="9" t="s">
        <v>38</v>
      </c>
      <c r="F1610" s="12"/>
      <c r="G1610" s="13">
        <v>1</v>
      </c>
      <c r="H1610" s="39" t="s">
        <v>66</v>
      </c>
      <c r="I1610" s="7" t="s">
        <v>66</v>
      </c>
      <c r="J1610" s="7" t="s">
        <v>66</v>
      </c>
      <c r="K1610" s="7" t="s">
        <v>66</v>
      </c>
      <c r="L1610" s="7" t="s">
        <v>66</v>
      </c>
      <c r="M1610" s="7" t="s">
        <v>66</v>
      </c>
      <c r="N1610" s="7" t="s">
        <v>66</v>
      </c>
      <c r="O1610" s="7" t="s">
        <v>66</v>
      </c>
      <c r="P1610" s="7" t="s">
        <v>66</v>
      </c>
      <c r="Q1610" s="7" t="s">
        <v>66</v>
      </c>
      <c r="R1610" s="6">
        <v>100</v>
      </c>
      <c r="S1610" s="7" t="s">
        <v>66</v>
      </c>
      <c r="T1610" s="37" t="s">
        <v>66</v>
      </c>
    </row>
    <row r="1611" spans="3:20" x14ac:dyDescent="0.25">
      <c r="C1611" s="112"/>
      <c r="D1611" s="107"/>
      <c r="E1611" s="9" t="s">
        <v>54</v>
      </c>
      <c r="F1611" s="12"/>
      <c r="G1611" s="8">
        <v>789</v>
      </c>
      <c r="H1611" s="20">
        <v>18.884664131811999</v>
      </c>
      <c r="I1611" s="2">
        <v>7.8580481622310003</v>
      </c>
      <c r="J1611" s="2">
        <v>2.4081115335869998</v>
      </c>
      <c r="K1611" s="2">
        <v>0.38022813688200002</v>
      </c>
      <c r="L1611" s="2">
        <v>10.773130544994</v>
      </c>
      <c r="M1611" s="2">
        <v>14.575411913815</v>
      </c>
      <c r="N1611" s="2">
        <v>1.013941698352</v>
      </c>
      <c r="O1611" s="2">
        <v>3.2953105196450001</v>
      </c>
      <c r="P1611" s="2">
        <v>2.9150823827629999</v>
      </c>
      <c r="Q1611" s="2">
        <v>3.1685678073510002</v>
      </c>
      <c r="R1611" s="2">
        <v>62.864385297844997</v>
      </c>
      <c r="S1611" s="2">
        <v>0.76045627376400005</v>
      </c>
      <c r="T1611" s="17">
        <v>36.375158428390002</v>
      </c>
    </row>
    <row r="1612" spans="3:20" x14ac:dyDescent="0.25">
      <c r="C1612" s="112"/>
      <c r="D1612" s="107"/>
      <c r="E1612" s="9" t="s">
        <v>55</v>
      </c>
      <c r="F1612" s="12"/>
      <c r="G1612" s="8">
        <v>144</v>
      </c>
      <c r="H1612" s="20">
        <v>13.194444444444001</v>
      </c>
      <c r="I1612" s="2">
        <v>10.416666666667</v>
      </c>
      <c r="J1612" s="2">
        <v>2.7777777777780002</v>
      </c>
      <c r="K1612" s="2">
        <v>2.083333333333</v>
      </c>
      <c r="L1612" s="2">
        <v>7.6388888888890003</v>
      </c>
      <c r="M1612" s="2">
        <v>9.7222222222219994</v>
      </c>
      <c r="N1612" s="2">
        <v>1.3888888888890001</v>
      </c>
      <c r="O1612" s="2">
        <v>2.083333333333</v>
      </c>
      <c r="P1612" s="2">
        <v>4.166666666667</v>
      </c>
      <c r="Q1612" s="2">
        <v>4.166666666667</v>
      </c>
      <c r="R1612" s="2">
        <v>64.583333333333002</v>
      </c>
      <c r="S1612" s="2">
        <v>0.694444444444</v>
      </c>
      <c r="T1612" s="17">
        <v>34.722222222222001</v>
      </c>
    </row>
    <row r="1613" spans="3:20" x14ac:dyDescent="0.25">
      <c r="C1613" s="108" t="s">
        <v>56</v>
      </c>
      <c r="D1613" s="106" t="s">
        <v>21</v>
      </c>
      <c r="E1613" s="10" t="s">
        <v>57</v>
      </c>
      <c r="F1613" s="11"/>
      <c r="G1613" s="14">
        <v>404</v>
      </c>
      <c r="H1613" s="28">
        <v>15.594059405941</v>
      </c>
      <c r="I1613" s="5">
        <v>8.1683168316830006</v>
      </c>
      <c r="J1613" s="5">
        <v>1.732673267327</v>
      </c>
      <c r="K1613" s="5">
        <v>0.74257425742600003</v>
      </c>
      <c r="L1613" s="5">
        <v>8.9108910891090005</v>
      </c>
      <c r="M1613" s="5">
        <v>13.861386138614</v>
      </c>
      <c r="N1613" s="5">
        <v>1.237623762376</v>
      </c>
      <c r="O1613" s="5">
        <v>2.7227722772280001</v>
      </c>
      <c r="P1613" s="5">
        <v>2.7227722772280001</v>
      </c>
      <c r="Q1613" s="5">
        <v>3.7128712871289999</v>
      </c>
      <c r="R1613" s="5">
        <v>66.584158415841998</v>
      </c>
      <c r="S1613" s="5">
        <v>0.74257425742600003</v>
      </c>
      <c r="T1613" s="29">
        <v>32.673267326732997</v>
      </c>
    </row>
    <row r="1614" spans="3:20" x14ac:dyDescent="0.25">
      <c r="C1614" s="112"/>
      <c r="D1614" s="107"/>
      <c r="E1614" s="9" t="s">
        <v>58</v>
      </c>
      <c r="F1614" s="12"/>
      <c r="G1614" s="8">
        <v>339</v>
      </c>
      <c r="H1614" s="20">
        <v>20.353982300885001</v>
      </c>
      <c r="I1614" s="2">
        <v>8.2595870206490005</v>
      </c>
      <c r="J1614" s="2">
        <v>1.769911504425</v>
      </c>
      <c r="K1614" s="2">
        <v>0.88495575221199996</v>
      </c>
      <c r="L1614" s="2">
        <v>12.389380530973</v>
      </c>
      <c r="M1614" s="2">
        <v>14.749262536872999</v>
      </c>
      <c r="N1614" s="2">
        <v>1.1799410029499999</v>
      </c>
      <c r="O1614" s="2">
        <v>3.2448377581119998</v>
      </c>
      <c r="P1614" s="2">
        <v>2.654867256637</v>
      </c>
      <c r="Q1614" s="2">
        <v>2.9498525073750002</v>
      </c>
      <c r="R1614" s="2">
        <v>61.061946902655002</v>
      </c>
      <c r="S1614" s="2">
        <v>0.88495575221199996</v>
      </c>
      <c r="T1614" s="17">
        <v>38.053097345132997</v>
      </c>
    </row>
    <row r="1615" spans="3:20" x14ac:dyDescent="0.25">
      <c r="C1615" s="112"/>
      <c r="D1615" s="107"/>
      <c r="E1615" s="9" t="s">
        <v>59</v>
      </c>
      <c r="F1615" s="12"/>
      <c r="G1615" s="8">
        <v>81</v>
      </c>
      <c r="H1615" s="20">
        <v>12.345679012346</v>
      </c>
      <c r="I1615" s="2">
        <v>6.1728395061730001</v>
      </c>
      <c r="J1615" s="2">
        <v>2.4691358024690002</v>
      </c>
      <c r="K1615" s="2">
        <v>1.2345679012349999</v>
      </c>
      <c r="L1615" s="2">
        <v>7.4074074074069998</v>
      </c>
      <c r="M1615" s="2">
        <v>12.345679012346</v>
      </c>
      <c r="N1615" s="15" t="s">
        <v>66</v>
      </c>
      <c r="O1615" s="2">
        <v>3.7037037037039999</v>
      </c>
      <c r="P1615" s="2">
        <v>2.4691358024690002</v>
      </c>
      <c r="Q1615" s="2">
        <v>3.7037037037039999</v>
      </c>
      <c r="R1615" s="2">
        <v>66.666666666666998</v>
      </c>
      <c r="S1615" s="2">
        <v>1.2345679012349999</v>
      </c>
      <c r="T1615" s="17">
        <v>32.098765432099</v>
      </c>
    </row>
    <row r="1616" spans="3:20" x14ac:dyDescent="0.25">
      <c r="C1616" s="112"/>
      <c r="D1616" s="107"/>
      <c r="E1616" s="9" t="s">
        <v>60</v>
      </c>
      <c r="F1616" s="12"/>
      <c r="G1616" s="8">
        <v>136</v>
      </c>
      <c r="H1616" s="20">
        <v>21.323529411765001</v>
      </c>
      <c r="I1616" s="2">
        <v>10.294117647059</v>
      </c>
      <c r="J1616" s="2">
        <v>5.8823529411760003</v>
      </c>
      <c r="K1616" s="2">
        <v>0.73529411764700003</v>
      </c>
      <c r="L1616" s="2">
        <v>9.5588235294120008</v>
      </c>
      <c r="M1616" s="2">
        <v>12.5</v>
      </c>
      <c r="N1616" s="2">
        <v>1.4705882352940001</v>
      </c>
      <c r="O1616" s="2">
        <v>3.6764705882349999</v>
      </c>
      <c r="P1616" s="2">
        <v>5.147058823529</v>
      </c>
      <c r="Q1616" s="2">
        <v>3.6764705882349999</v>
      </c>
      <c r="R1616" s="2">
        <v>56.617647058823998</v>
      </c>
      <c r="S1616" s="15" t="s">
        <v>66</v>
      </c>
      <c r="T1616" s="17">
        <v>43.382352941176002</v>
      </c>
    </row>
    <row r="1617" spans="2:20" x14ac:dyDescent="0.25">
      <c r="C1617" s="108" t="s">
        <v>61</v>
      </c>
      <c r="D1617" s="106" t="s">
        <v>21</v>
      </c>
      <c r="E1617" s="10" t="s">
        <v>62</v>
      </c>
      <c r="F1617" s="11"/>
      <c r="G1617" s="14">
        <v>174</v>
      </c>
      <c r="H1617" s="28">
        <v>17.816091954023001</v>
      </c>
      <c r="I1617" s="5">
        <v>9.1954022988510005</v>
      </c>
      <c r="J1617" s="5">
        <v>0.57471264367800001</v>
      </c>
      <c r="K1617" s="34" t="s">
        <v>66</v>
      </c>
      <c r="L1617" s="5">
        <v>10.919540229885</v>
      </c>
      <c r="M1617" s="5">
        <v>10.919540229885</v>
      </c>
      <c r="N1617" s="5">
        <v>1.7241379310339999</v>
      </c>
      <c r="O1617" s="5">
        <v>4.5977011494250002</v>
      </c>
      <c r="P1617" s="5">
        <v>1.7241379310339999</v>
      </c>
      <c r="Q1617" s="5">
        <v>4.0229885057469996</v>
      </c>
      <c r="R1617" s="5">
        <v>63.218390804598002</v>
      </c>
      <c r="S1617" s="5">
        <v>1.7241379310339999</v>
      </c>
      <c r="T1617" s="29">
        <v>35.057471264367997</v>
      </c>
    </row>
    <row r="1618" spans="2:20" x14ac:dyDescent="0.25">
      <c r="C1618" s="109"/>
      <c r="D1618" s="107"/>
      <c r="E1618" s="9" t="s">
        <v>63</v>
      </c>
      <c r="F1618" s="12"/>
      <c r="G1618" s="8">
        <v>227</v>
      </c>
      <c r="H1618" s="20">
        <v>24.229074889867999</v>
      </c>
      <c r="I1618" s="2">
        <v>9.2511013215860007</v>
      </c>
      <c r="J1618" s="2">
        <v>2.2026431718060002</v>
      </c>
      <c r="K1618" s="2">
        <v>1.321585903084</v>
      </c>
      <c r="L1618" s="2">
        <v>13.215859030837001</v>
      </c>
      <c r="M1618" s="2">
        <v>18.061674008811</v>
      </c>
      <c r="N1618" s="15" t="s">
        <v>66</v>
      </c>
      <c r="O1618" s="2">
        <v>4.8458149779740003</v>
      </c>
      <c r="P1618" s="2">
        <v>2.643171806167</v>
      </c>
      <c r="Q1618" s="2">
        <v>1.762114537445</v>
      </c>
      <c r="R1618" s="2">
        <v>60.352422907489</v>
      </c>
      <c r="S1618" s="2">
        <v>0.44052863436099998</v>
      </c>
      <c r="T1618" s="17">
        <v>39.207048458149998</v>
      </c>
    </row>
    <row r="1619" spans="2:20" x14ac:dyDescent="0.25">
      <c r="C1619" s="109"/>
      <c r="D1619" s="107"/>
      <c r="E1619" s="9" t="s">
        <v>64</v>
      </c>
      <c r="F1619" s="12"/>
      <c r="G1619" s="8">
        <v>346</v>
      </c>
      <c r="H1619" s="20">
        <v>15.028901734104</v>
      </c>
      <c r="I1619" s="2">
        <v>7.514450867052</v>
      </c>
      <c r="J1619" s="2">
        <v>3.4682080924859999</v>
      </c>
      <c r="K1619" s="2">
        <v>1.445086705202</v>
      </c>
      <c r="L1619" s="2">
        <v>6.3583815028900004</v>
      </c>
      <c r="M1619" s="2">
        <v>9.2485549132949991</v>
      </c>
      <c r="N1619" s="2">
        <v>2.0231213872830001</v>
      </c>
      <c r="O1619" s="2">
        <v>1.445086705202</v>
      </c>
      <c r="P1619" s="2">
        <v>2.8901734104050001</v>
      </c>
      <c r="Q1619" s="2">
        <v>2.8901734104050001</v>
      </c>
      <c r="R1619" s="2">
        <v>66.184971098266004</v>
      </c>
      <c r="S1619" s="2">
        <v>0.57803468208099995</v>
      </c>
      <c r="T1619" s="17">
        <v>33.236994219652999</v>
      </c>
    </row>
    <row r="1620" spans="2:20" x14ac:dyDescent="0.25">
      <c r="C1620" s="113"/>
      <c r="D1620" s="110"/>
      <c r="E1620" s="56" t="s">
        <v>65</v>
      </c>
      <c r="F1620" s="48"/>
      <c r="G1620" s="61">
        <v>213</v>
      </c>
      <c r="H1620" s="69">
        <v>15.492957746479</v>
      </c>
      <c r="I1620" s="36">
        <v>7.9812206572770004</v>
      </c>
      <c r="J1620" s="36">
        <v>2.347417840376</v>
      </c>
      <c r="K1620" s="72" t="s">
        <v>66</v>
      </c>
      <c r="L1620" s="36">
        <v>12.206572769953</v>
      </c>
      <c r="M1620" s="36">
        <v>19.24882629108</v>
      </c>
      <c r="N1620" s="36">
        <v>0.46948356807500002</v>
      </c>
      <c r="O1620" s="36">
        <v>2.8169014084509998</v>
      </c>
      <c r="P1620" s="36">
        <v>4.6948356807509999</v>
      </c>
      <c r="Q1620" s="36">
        <v>5.6338028169010004</v>
      </c>
      <c r="R1620" s="36">
        <v>61.502347417839999</v>
      </c>
      <c r="S1620" s="36">
        <v>0.46948356807500002</v>
      </c>
      <c r="T1620" s="68">
        <v>38.028169014085002</v>
      </c>
    </row>
    <row r="1622" spans="2:20" x14ac:dyDescent="0.25">
      <c r="B1622" s="54" t="str">
        <f xml:space="preserve"> HYPERLINK("#'目次'!B26", "[20]")</f>
        <v>[20]</v>
      </c>
      <c r="C1622" s="42" t="s">
        <v>271</v>
      </c>
    </row>
    <row r="1625" spans="2:20" x14ac:dyDescent="0.25">
      <c r="C1625" s="42" t="s">
        <v>14</v>
      </c>
    </row>
    <row r="1626" spans="2:20" ht="88.2" x14ac:dyDescent="0.25">
      <c r="C1626" s="102"/>
      <c r="D1626" s="103"/>
      <c r="E1626" s="103"/>
      <c r="F1626" s="103"/>
      <c r="G1626" s="53" t="s">
        <v>15</v>
      </c>
      <c r="H1626" s="50" t="s">
        <v>272</v>
      </c>
      <c r="I1626" s="21" t="s">
        <v>273</v>
      </c>
      <c r="J1626" s="21" t="s">
        <v>274</v>
      </c>
      <c r="K1626" s="21" t="s">
        <v>275</v>
      </c>
      <c r="L1626" s="21" t="s">
        <v>276</v>
      </c>
      <c r="M1626" s="21" t="s">
        <v>277</v>
      </c>
      <c r="N1626" s="21" t="s">
        <v>278</v>
      </c>
      <c r="O1626" s="21" t="s">
        <v>53</v>
      </c>
      <c r="P1626" s="21" t="s">
        <v>162</v>
      </c>
      <c r="Q1626" s="57" t="s">
        <v>38</v>
      </c>
    </row>
    <row r="1627" spans="2:20" x14ac:dyDescent="0.25">
      <c r="C1627" s="104"/>
      <c r="D1627" s="105"/>
      <c r="E1627" s="105"/>
      <c r="F1627" s="105"/>
      <c r="G1627" s="47"/>
      <c r="H1627" s="60"/>
      <c r="I1627" s="22"/>
      <c r="J1627" s="22"/>
      <c r="K1627" s="22"/>
      <c r="L1627" s="22"/>
      <c r="M1627" s="22"/>
      <c r="N1627" s="22"/>
      <c r="O1627" s="22"/>
      <c r="P1627" s="22"/>
      <c r="Q1627" s="55"/>
    </row>
    <row r="1628" spans="2:20" x14ac:dyDescent="0.25">
      <c r="C1628" s="52"/>
      <c r="D1628" s="49"/>
      <c r="E1628" s="46" t="s">
        <v>15</v>
      </c>
      <c r="F1628" s="51"/>
      <c r="G1628" s="59">
        <v>1104</v>
      </c>
      <c r="H1628" s="32">
        <v>56.612318840580002</v>
      </c>
      <c r="I1628" s="32">
        <v>58.152173913043001</v>
      </c>
      <c r="J1628" s="32">
        <v>26.539855072464</v>
      </c>
      <c r="K1628" s="32">
        <v>18.20652173913</v>
      </c>
      <c r="L1628" s="32">
        <v>12.771739130435</v>
      </c>
      <c r="M1628" s="32">
        <v>3.5326086956520002</v>
      </c>
      <c r="N1628" s="32">
        <v>7.880434782609</v>
      </c>
      <c r="O1628" s="32">
        <v>1.1775362318839999</v>
      </c>
      <c r="P1628" s="32">
        <v>7.0652173913040004</v>
      </c>
      <c r="Q1628" s="64">
        <v>0.63405797101399997</v>
      </c>
    </row>
    <row r="1629" spans="2:20" x14ac:dyDescent="0.25">
      <c r="C1629" s="111" t="s">
        <v>20</v>
      </c>
      <c r="D1629" s="106" t="s">
        <v>21</v>
      </c>
      <c r="E1629" s="10" t="s">
        <v>22</v>
      </c>
      <c r="F1629" s="11"/>
      <c r="G1629" s="14">
        <v>543</v>
      </c>
      <c r="H1629" s="28">
        <v>54.143646408839999</v>
      </c>
      <c r="I1629" s="5">
        <v>58.379373848987001</v>
      </c>
      <c r="J1629" s="5">
        <v>24.677716390423999</v>
      </c>
      <c r="K1629" s="5">
        <v>18.784530386739998</v>
      </c>
      <c r="L1629" s="5">
        <v>13.812154696133</v>
      </c>
      <c r="M1629" s="5">
        <v>4.6040515653779996</v>
      </c>
      <c r="N1629" s="5">
        <v>8.1031307550640008</v>
      </c>
      <c r="O1629" s="5">
        <v>1.1049723756909999</v>
      </c>
      <c r="P1629" s="5">
        <v>7.5506445672189999</v>
      </c>
      <c r="Q1629" s="29">
        <v>0.73664825046000004</v>
      </c>
    </row>
    <row r="1630" spans="2:20" x14ac:dyDescent="0.25">
      <c r="C1630" s="112"/>
      <c r="D1630" s="107"/>
      <c r="E1630" s="9" t="s">
        <v>23</v>
      </c>
      <c r="F1630" s="12"/>
      <c r="G1630" s="8">
        <v>561</v>
      </c>
      <c r="H1630" s="20">
        <v>59.001782531194003</v>
      </c>
      <c r="I1630" s="2">
        <v>57.932263814617002</v>
      </c>
      <c r="J1630" s="2">
        <v>28.342245989304999</v>
      </c>
      <c r="K1630" s="2">
        <v>17.647058823529001</v>
      </c>
      <c r="L1630" s="2">
        <v>11.764705882353001</v>
      </c>
      <c r="M1630" s="2">
        <v>2.4955436720140001</v>
      </c>
      <c r="N1630" s="2">
        <v>7.6648841354719996</v>
      </c>
      <c r="O1630" s="2">
        <v>1.247771836007</v>
      </c>
      <c r="P1630" s="2">
        <v>6.5953654188949997</v>
      </c>
      <c r="Q1630" s="17">
        <v>0.53475935828900001</v>
      </c>
    </row>
    <row r="1631" spans="2:20" x14ac:dyDescent="0.25">
      <c r="C1631" s="108" t="s">
        <v>24</v>
      </c>
      <c r="D1631" s="108" t="s">
        <v>25</v>
      </c>
      <c r="E1631" s="10" t="s">
        <v>26</v>
      </c>
      <c r="F1631" s="11"/>
      <c r="G1631" s="14">
        <v>261</v>
      </c>
      <c r="H1631" s="28">
        <v>53.256704980842997</v>
      </c>
      <c r="I1631" s="5">
        <v>49.808429118774001</v>
      </c>
      <c r="J1631" s="5">
        <v>18.773946360153001</v>
      </c>
      <c r="K1631" s="5">
        <v>14.559386973180001</v>
      </c>
      <c r="L1631" s="5">
        <v>10.727969348659</v>
      </c>
      <c r="M1631" s="5">
        <v>3.065134099617</v>
      </c>
      <c r="N1631" s="5">
        <v>11.494252873562999</v>
      </c>
      <c r="O1631" s="5">
        <v>1.149425287356</v>
      </c>
      <c r="P1631" s="5">
        <v>9.5785440613030008</v>
      </c>
      <c r="Q1631" s="29">
        <v>0.76628352490399998</v>
      </c>
    </row>
    <row r="1632" spans="2:20" x14ac:dyDescent="0.25">
      <c r="C1632" s="112"/>
      <c r="D1632" s="109"/>
      <c r="E1632" s="9" t="s">
        <v>27</v>
      </c>
      <c r="F1632" s="12"/>
      <c r="G1632" s="8">
        <v>267</v>
      </c>
      <c r="H1632" s="20">
        <v>55.805243445693002</v>
      </c>
      <c r="I1632" s="2">
        <v>62.546816479401002</v>
      </c>
      <c r="J1632" s="2">
        <v>25.093632958800999</v>
      </c>
      <c r="K1632" s="2">
        <v>17.977528089888001</v>
      </c>
      <c r="L1632" s="2">
        <v>10.861423220974</v>
      </c>
      <c r="M1632" s="2">
        <v>3.74531835206</v>
      </c>
      <c r="N1632" s="2">
        <v>7.8651685393259996</v>
      </c>
      <c r="O1632" s="2">
        <v>1.4981273408239999</v>
      </c>
      <c r="P1632" s="2">
        <v>8.2397003745319992</v>
      </c>
      <c r="Q1632" s="38" t="s">
        <v>66</v>
      </c>
    </row>
    <row r="1633" spans="3:17" x14ac:dyDescent="0.25">
      <c r="C1633" s="112"/>
      <c r="D1633" s="109"/>
      <c r="E1633" s="9" t="s">
        <v>28</v>
      </c>
      <c r="F1633" s="12"/>
      <c r="G1633" s="8">
        <v>261</v>
      </c>
      <c r="H1633" s="20">
        <v>62.452107279693003</v>
      </c>
      <c r="I1633" s="2">
        <v>54.789272030650999</v>
      </c>
      <c r="J1633" s="2">
        <v>32.183908045976999</v>
      </c>
      <c r="K1633" s="2">
        <v>20.306513409962001</v>
      </c>
      <c r="L1633" s="2">
        <v>14.559386973180001</v>
      </c>
      <c r="M1633" s="2">
        <v>4.5977011494250002</v>
      </c>
      <c r="N1633" s="2">
        <v>4.2145593869729998</v>
      </c>
      <c r="O1633" s="2">
        <v>1.149425287356</v>
      </c>
      <c r="P1633" s="2">
        <v>5.3639846743300001</v>
      </c>
      <c r="Q1633" s="17">
        <v>1.149425287356</v>
      </c>
    </row>
    <row r="1634" spans="3:17" x14ac:dyDescent="0.25">
      <c r="C1634" s="112"/>
      <c r="D1634" s="109"/>
      <c r="E1634" s="9" t="s">
        <v>29</v>
      </c>
      <c r="F1634" s="12"/>
      <c r="G1634" s="8">
        <v>195</v>
      </c>
      <c r="H1634" s="20">
        <v>55.897435897435997</v>
      </c>
      <c r="I1634" s="2">
        <v>63.589743589744003</v>
      </c>
      <c r="J1634" s="2">
        <v>26.666666666666998</v>
      </c>
      <c r="K1634" s="2">
        <v>17.435897435897001</v>
      </c>
      <c r="L1634" s="2">
        <v>13.333333333333</v>
      </c>
      <c r="M1634" s="2">
        <v>2.564102564103</v>
      </c>
      <c r="N1634" s="2">
        <v>8.2051282051280001</v>
      </c>
      <c r="O1634" s="15" t="s">
        <v>66</v>
      </c>
      <c r="P1634" s="2">
        <v>4.6153846153850004</v>
      </c>
      <c r="Q1634" s="17">
        <v>1.025641025641</v>
      </c>
    </row>
    <row r="1635" spans="3:17" x14ac:dyDescent="0.25">
      <c r="C1635" s="112"/>
      <c r="D1635" s="109"/>
      <c r="E1635" s="9" t="s">
        <v>30</v>
      </c>
      <c r="F1635" s="12"/>
      <c r="G1635" s="8">
        <v>120</v>
      </c>
      <c r="H1635" s="20">
        <v>54.166666666666998</v>
      </c>
      <c r="I1635" s="2">
        <v>65</v>
      </c>
      <c r="J1635" s="2">
        <v>34.166666666666998</v>
      </c>
      <c r="K1635" s="2">
        <v>23.333333333333002</v>
      </c>
      <c r="L1635" s="2">
        <v>16.666666666666998</v>
      </c>
      <c r="M1635" s="2">
        <v>3.333333333333</v>
      </c>
      <c r="N1635" s="2">
        <v>7.5</v>
      </c>
      <c r="O1635" s="2">
        <v>2.5</v>
      </c>
      <c r="P1635" s="2">
        <v>6.666666666667</v>
      </c>
      <c r="Q1635" s="38" t="s">
        <v>66</v>
      </c>
    </row>
    <row r="1636" spans="3:17" x14ac:dyDescent="0.25">
      <c r="C1636" s="112"/>
      <c r="D1636" s="109"/>
      <c r="E1636" s="9" t="s">
        <v>31</v>
      </c>
      <c r="F1636" s="12"/>
      <c r="G1636" s="8">
        <v>843</v>
      </c>
      <c r="H1636" s="20">
        <v>57.651245551601001</v>
      </c>
      <c r="I1636" s="2">
        <v>60.735468564649999</v>
      </c>
      <c r="J1636" s="2">
        <v>28.944246737840999</v>
      </c>
      <c r="K1636" s="2">
        <v>19.335705812573998</v>
      </c>
      <c r="L1636" s="2">
        <v>13.404507710558001</v>
      </c>
      <c r="M1636" s="2">
        <v>3.6773428232500001</v>
      </c>
      <c r="N1636" s="2">
        <v>6.7615658362989999</v>
      </c>
      <c r="O1636" s="2">
        <v>1.1862396204029999</v>
      </c>
      <c r="P1636" s="2">
        <v>6.2870699881379997</v>
      </c>
      <c r="Q1636" s="17">
        <v>0.593119810202</v>
      </c>
    </row>
    <row r="1637" spans="3:17" x14ac:dyDescent="0.25">
      <c r="C1637" s="112"/>
      <c r="D1637" s="109"/>
      <c r="E1637" s="9" t="s">
        <v>32</v>
      </c>
      <c r="F1637" s="12"/>
      <c r="G1637" s="8">
        <v>315</v>
      </c>
      <c r="H1637" s="20">
        <v>55.238095238094999</v>
      </c>
      <c r="I1637" s="2">
        <v>64.126984126983999</v>
      </c>
      <c r="J1637" s="2">
        <v>29.523809523810002</v>
      </c>
      <c r="K1637" s="2">
        <v>19.68253968254</v>
      </c>
      <c r="L1637" s="2">
        <v>14.603174603175001</v>
      </c>
      <c r="M1637" s="2">
        <v>2.8571428571430002</v>
      </c>
      <c r="N1637" s="2">
        <v>7.9365079365079998</v>
      </c>
      <c r="O1637" s="2">
        <v>0.95238095238099996</v>
      </c>
      <c r="P1637" s="2">
        <v>5.3968253968250002</v>
      </c>
      <c r="Q1637" s="17">
        <v>0.63492063492100004</v>
      </c>
    </row>
    <row r="1638" spans="3:17" x14ac:dyDescent="0.25">
      <c r="C1638" s="112"/>
      <c r="D1638" s="108" t="s">
        <v>22</v>
      </c>
      <c r="E1638" s="10" t="s">
        <v>26</v>
      </c>
      <c r="F1638" s="11"/>
      <c r="G1638" s="14">
        <v>120</v>
      </c>
      <c r="H1638" s="28">
        <v>55</v>
      </c>
      <c r="I1638" s="5">
        <v>52.5</v>
      </c>
      <c r="J1638" s="5">
        <v>18.333333333333002</v>
      </c>
      <c r="K1638" s="5">
        <v>17.5</v>
      </c>
      <c r="L1638" s="5">
        <v>13.333333333333</v>
      </c>
      <c r="M1638" s="5">
        <v>5.833333333333</v>
      </c>
      <c r="N1638" s="5">
        <v>10</v>
      </c>
      <c r="O1638" s="5">
        <v>0.83333333333299997</v>
      </c>
      <c r="P1638" s="5">
        <v>9.166666666667</v>
      </c>
      <c r="Q1638" s="29">
        <v>0.83333333333299997</v>
      </c>
    </row>
    <row r="1639" spans="3:17" x14ac:dyDescent="0.25">
      <c r="C1639" s="112"/>
      <c r="D1639" s="109"/>
      <c r="E1639" s="9" t="s">
        <v>27</v>
      </c>
      <c r="F1639" s="12"/>
      <c r="G1639" s="8">
        <v>159</v>
      </c>
      <c r="H1639" s="20">
        <v>50.314465408804999</v>
      </c>
      <c r="I1639" s="2">
        <v>59.748427672955998</v>
      </c>
      <c r="J1639" s="2">
        <v>25.157232704403</v>
      </c>
      <c r="K1639" s="2">
        <v>18.867924528302002</v>
      </c>
      <c r="L1639" s="2">
        <v>13.207547169811001</v>
      </c>
      <c r="M1639" s="2">
        <v>6.2893081761009997</v>
      </c>
      <c r="N1639" s="2">
        <v>9.4339622641510008</v>
      </c>
      <c r="O1639" s="2">
        <v>2.5157232704400001</v>
      </c>
      <c r="P1639" s="2">
        <v>10.062893081761001</v>
      </c>
      <c r="Q1639" s="38" t="s">
        <v>66</v>
      </c>
    </row>
    <row r="1640" spans="3:17" x14ac:dyDescent="0.25">
      <c r="C1640" s="112"/>
      <c r="D1640" s="109"/>
      <c r="E1640" s="9" t="s">
        <v>28</v>
      </c>
      <c r="F1640" s="12"/>
      <c r="G1640" s="8">
        <v>113</v>
      </c>
      <c r="H1640" s="20">
        <v>60.176991150441999</v>
      </c>
      <c r="I1640" s="2">
        <v>53.982300884955997</v>
      </c>
      <c r="J1640" s="2">
        <v>25.663716814158999</v>
      </c>
      <c r="K1640" s="2">
        <v>15.929203539823</v>
      </c>
      <c r="L1640" s="2">
        <v>12.389380530973</v>
      </c>
      <c r="M1640" s="2">
        <v>2.654867256637</v>
      </c>
      <c r="N1640" s="2">
        <v>5.3097345132739999</v>
      </c>
      <c r="O1640" s="2">
        <v>0.88495575221199996</v>
      </c>
      <c r="P1640" s="2">
        <v>5.3097345132739999</v>
      </c>
      <c r="Q1640" s="17">
        <v>0.88495575221199996</v>
      </c>
    </row>
    <row r="1641" spans="3:17" x14ac:dyDescent="0.25">
      <c r="C1641" s="112"/>
      <c r="D1641" s="109"/>
      <c r="E1641" s="9" t="s">
        <v>29</v>
      </c>
      <c r="F1641" s="12"/>
      <c r="G1641" s="8">
        <v>94</v>
      </c>
      <c r="H1641" s="20">
        <v>48.936170212766001</v>
      </c>
      <c r="I1641" s="2">
        <v>64.893617021276995</v>
      </c>
      <c r="J1641" s="2">
        <v>26.595744680850999</v>
      </c>
      <c r="K1641" s="2">
        <v>23.404255319149001</v>
      </c>
      <c r="L1641" s="2">
        <v>15.957446808511</v>
      </c>
      <c r="M1641" s="2">
        <v>3.1914893617020001</v>
      </c>
      <c r="N1641" s="2">
        <v>8.5106382978719992</v>
      </c>
      <c r="O1641" s="15" t="s">
        <v>66</v>
      </c>
      <c r="P1641" s="2">
        <v>5.3191489361700004</v>
      </c>
      <c r="Q1641" s="17">
        <v>2.1276595744679998</v>
      </c>
    </row>
    <row r="1642" spans="3:17" x14ac:dyDescent="0.25">
      <c r="C1642" s="112"/>
      <c r="D1642" s="109"/>
      <c r="E1642" s="9" t="s">
        <v>30</v>
      </c>
      <c r="F1642" s="12"/>
      <c r="G1642" s="8">
        <v>57</v>
      </c>
      <c r="H1642" s="20">
        <v>59.649122807018003</v>
      </c>
      <c r="I1642" s="2">
        <v>64.912280701754</v>
      </c>
      <c r="J1642" s="2">
        <v>31.578947368421002</v>
      </c>
      <c r="K1642" s="2">
        <v>19.298245614035</v>
      </c>
      <c r="L1642" s="2">
        <v>15.789473684211</v>
      </c>
      <c r="M1642" s="2">
        <v>3.508771929825</v>
      </c>
      <c r="N1642" s="2">
        <v>5.2631578947369997</v>
      </c>
      <c r="O1642" s="15" t="s">
        <v>66</v>
      </c>
      <c r="P1642" s="2">
        <v>5.2631578947369997</v>
      </c>
      <c r="Q1642" s="38" t="s">
        <v>66</v>
      </c>
    </row>
    <row r="1643" spans="3:17" x14ac:dyDescent="0.25">
      <c r="C1643" s="112"/>
      <c r="D1643" s="109"/>
      <c r="E1643" s="9" t="s">
        <v>31</v>
      </c>
      <c r="F1643" s="12"/>
      <c r="G1643" s="8">
        <v>423</v>
      </c>
      <c r="H1643" s="20">
        <v>53.900709219858001</v>
      </c>
      <c r="I1643" s="2">
        <v>60.047281323877002</v>
      </c>
      <c r="J1643" s="2">
        <v>26.477541371158001</v>
      </c>
      <c r="K1643" s="2">
        <v>19.148936170212998</v>
      </c>
      <c r="L1643" s="2">
        <v>13.947990543734999</v>
      </c>
      <c r="M1643" s="2">
        <v>4.2553191489359996</v>
      </c>
      <c r="N1643" s="2">
        <v>7.5650118203309997</v>
      </c>
      <c r="O1643" s="2">
        <v>1.1820330969270001</v>
      </c>
      <c r="P1643" s="2">
        <v>7.0921985815599999</v>
      </c>
      <c r="Q1643" s="17">
        <v>0.70921985815599997</v>
      </c>
    </row>
    <row r="1644" spans="3:17" x14ac:dyDescent="0.25">
      <c r="C1644" s="112"/>
      <c r="D1644" s="109"/>
      <c r="E1644" s="9" t="s">
        <v>32</v>
      </c>
      <c r="F1644" s="12"/>
      <c r="G1644" s="8">
        <v>151</v>
      </c>
      <c r="H1644" s="20">
        <v>52.980132450330998</v>
      </c>
      <c r="I1644" s="2">
        <v>64.900662251656001</v>
      </c>
      <c r="J1644" s="2">
        <v>28.476821192052999</v>
      </c>
      <c r="K1644" s="2">
        <v>21.854304635761999</v>
      </c>
      <c r="L1644" s="2">
        <v>15.894039735099</v>
      </c>
      <c r="M1644" s="2">
        <v>3.311258278146</v>
      </c>
      <c r="N1644" s="2">
        <v>7.2847682119210004</v>
      </c>
      <c r="O1644" s="15" t="s">
        <v>66</v>
      </c>
      <c r="P1644" s="2">
        <v>5.2980132450330002</v>
      </c>
      <c r="Q1644" s="17">
        <v>1.324503311258</v>
      </c>
    </row>
    <row r="1645" spans="3:17" x14ac:dyDescent="0.25">
      <c r="C1645" s="112"/>
      <c r="D1645" s="108" t="s">
        <v>23</v>
      </c>
      <c r="E1645" s="10" t="s">
        <v>26</v>
      </c>
      <c r="F1645" s="11"/>
      <c r="G1645" s="14">
        <v>141</v>
      </c>
      <c r="H1645" s="28">
        <v>51.773049645390003</v>
      </c>
      <c r="I1645" s="5">
        <v>47.517730496454</v>
      </c>
      <c r="J1645" s="5">
        <v>19.148936170212998</v>
      </c>
      <c r="K1645" s="5">
        <v>12.056737588652</v>
      </c>
      <c r="L1645" s="5">
        <v>8.5106382978719992</v>
      </c>
      <c r="M1645" s="5">
        <v>0.70921985815599997</v>
      </c>
      <c r="N1645" s="5">
        <v>12.765957446809001</v>
      </c>
      <c r="O1645" s="5">
        <v>1.4184397163119999</v>
      </c>
      <c r="P1645" s="5">
        <v>9.9290780141840003</v>
      </c>
      <c r="Q1645" s="29">
        <v>0.70921985815599997</v>
      </c>
    </row>
    <row r="1646" spans="3:17" x14ac:dyDescent="0.25">
      <c r="C1646" s="112"/>
      <c r="D1646" s="109"/>
      <c r="E1646" s="9" t="s">
        <v>27</v>
      </c>
      <c r="F1646" s="12"/>
      <c r="G1646" s="8">
        <v>108</v>
      </c>
      <c r="H1646" s="20">
        <v>63.888888888888999</v>
      </c>
      <c r="I1646" s="2">
        <v>66.666666666666998</v>
      </c>
      <c r="J1646" s="2">
        <v>25</v>
      </c>
      <c r="K1646" s="2">
        <v>16.666666666666998</v>
      </c>
      <c r="L1646" s="2">
        <v>7.4074074074069998</v>
      </c>
      <c r="M1646" s="15" t="s">
        <v>66</v>
      </c>
      <c r="N1646" s="2">
        <v>5.5555555555560003</v>
      </c>
      <c r="O1646" s="15" t="s">
        <v>66</v>
      </c>
      <c r="P1646" s="2">
        <v>5.5555555555560003</v>
      </c>
      <c r="Q1646" s="38" t="s">
        <v>66</v>
      </c>
    </row>
    <row r="1647" spans="3:17" x14ac:dyDescent="0.25">
      <c r="C1647" s="112"/>
      <c r="D1647" s="109"/>
      <c r="E1647" s="9" t="s">
        <v>28</v>
      </c>
      <c r="F1647" s="12"/>
      <c r="G1647" s="8">
        <v>148</v>
      </c>
      <c r="H1647" s="20">
        <v>64.189189189188994</v>
      </c>
      <c r="I1647" s="2">
        <v>55.405405405404998</v>
      </c>
      <c r="J1647" s="2">
        <v>37.162162162161998</v>
      </c>
      <c r="K1647" s="2">
        <v>23.648648648649001</v>
      </c>
      <c r="L1647" s="2">
        <v>16.216216216216001</v>
      </c>
      <c r="M1647" s="2">
        <v>6.0810810810809999</v>
      </c>
      <c r="N1647" s="2">
        <v>3.3783783783780001</v>
      </c>
      <c r="O1647" s="2">
        <v>1.351351351351</v>
      </c>
      <c r="P1647" s="2">
        <v>5.4054054054050003</v>
      </c>
      <c r="Q1647" s="17">
        <v>1.351351351351</v>
      </c>
    </row>
    <row r="1648" spans="3:17" x14ac:dyDescent="0.25">
      <c r="C1648" s="112"/>
      <c r="D1648" s="109"/>
      <c r="E1648" s="9" t="s">
        <v>29</v>
      </c>
      <c r="F1648" s="12"/>
      <c r="G1648" s="8">
        <v>101</v>
      </c>
      <c r="H1648" s="20">
        <v>62.376237623762002</v>
      </c>
      <c r="I1648" s="2">
        <v>62.376237623762002</v>
      </c>
      <c r="J1648" s="2">
        <v>26.732673267327002</v>
      </c>
      <c r="K1648" s="2">
        <v>11.881188118812</v>
      </c>
      <c r="L1648" s="2">
        <v>10.891089108911</v>
      </c>
      <c r="M1648" s="2">
        <v>1.9801980198019999</v>
      </c>
      <c r="N1648" s="2">
        <v>7.9207920792079998</v>
      </c>
      <c r="O1648" s="15" t="s">
        <v>66</v>
      </c>
      <c r="P1648" s="2">
        <v>3.9603960396039999</v>
      </c>
      <c r="Q1648" s="38" t="s">
        <v>66</v>
      </c>
    </row>
    <row r="1649" spans="3:17" x14ac:dyDescent="0.25">
      <c r="C1649" s="112"/>
      <c r="D1649" s="109"/>
      <c r="E1649" s="9" t="s">
        <v>30</v>
      </c>
      <c r="F1649" s="12"/>
      <c r="G1649" s="8">
        <v>63</v>
      </c>
      <c r="H1649" s="20">
        <v>49.206349206349003</v>
      </c>
      <c r="I1649" s="2">
        <v>65.079365079365004</v>
      </c>
      <c r="J1649" s="2">
        <v>36.507936507937004</v>
      </c>
      <c r="K1649" s="2">
        <v>26.984126984126998</v>
      </c>
      <c r="L1649" s="2">
        <v>17.460317460317</v>
      </c>
      <c r="M1649" s="2">
        <v>3.1746031746029999</v>
      </c>
      <c r="N1649" s="2">
        <v>9.5238095238099998</v>
      </c>
      <c r="O1649" s="2">
        <v>4.7619047619049999</v>
      </c>
      <c r="P1649" s="2">
        <v>7.9365079365079998</v>
      </c>
      <c r="Q1649" s="38" t="s">
        <v>66</v>
      </c>
    </row>
    <row r="1650" spans="3:17" x14ac:dyDescent="0.25">
      <c r="C1650" s="112"/>
      <c r="D1650" s="109"/>
      <c r="E1650" s="9" t="s">
        <v>31</v>
      </c>
      <c r="F1650" s="12"/>
      <c r="G1650" s="8">
        <v>420</v>
      </c>
      <c r="H1650" s="20">
        <v>61.428571428570997</v>
      </c>
      <c r="I1650" s="2">
        <v>61.428571428570997</v>
      </c>
      <c r="J1650" s="2">
        <v>31.428571428571001</v>
      </c>
      <c r="K1650" s="2">
        <v>19.523809523810002</v>
      </c>
      <c r="L1650" s="2">
        <v>12.857142857143</v>
      </c>
      <c r="M1650" s="2">
        <v>3.0952380952379999</v>
      </c>
      <c r="N1650" s="2">
        <v>5.9523809523809996</v>
      </c>
      <c r="O1650" s="2">
        <v>1.190476190476</v>
      </c>
      <c r="P1650" s="2">
        <v>5.4761904761900002</v>
      </c>
      <c r="Q1650" s="17">
        <v>0.47619047618999999</v>
      </c>
    </row>
    <row r="1651" spans="3:17" x14ac:dyDescent="0.25">
      <c r="C1651" s="112"/>
      <c r="D1651" s="109"/>
      <c r="E1651" s="9" t="s">
        <v>32</v>
      </c>
      <c r="F1651" s="12"/>
      <c r="G1651" s="8">
        <v>164</v>
      </c>
      <c r="H1651" s="20">
        <v>57.317073170732002</v>
      </c>
      <c r="I1651" s="2">
        <v>63.414634146341001</v>
      </c>
      <c r="J1651" s="2">
        <v>30.487804878049001</v>
      </c>
      <c r="K1651" s="2">
        <v>17.682926829267998</v>
      </c>
      <c r="L1651" s="2">
        <v>13.414634146340999</v>
      </c>
      <c r="M1651" s="2">
        <v>2.4390243902440001</v>
      </c>
      <c r="N1651" s="2">
        <v>8.5365853658540001</v>
      </c>
      <c r="O1651" s="2">
        <v>1.829268292683</v>
      </c>
      <c r="P1651" s="2">
        <v>5.4878048780490003</v>
      </c>
      <c r="Q1651" s="38" t="s">
        <v>66</v>
      </c>
    </row>
    <row r="1652" spans="3:17" ht="25.2" x14ac:dyDescent="0.25">
      <c r="C1652" s="108" t="s">
        <v>33</v>
      </c>
      <c r="D1652" s="108" t="s">
        <v>25</v>
      </c>
      <c r="E1652" s="10" t="s">
        <v>34</v>
      </c>
      <c r="F1652" s="11"/>
      <c r="G1652" s="14">
        <v>93</v>
      </c>
      <c r="H1652" s="28">
        <v>46.236559139785001</v>
      </c>
      <c r="I1652" s="5">
        <v>68.817204301074995</v>
      </c>
      <c r="J1652" s="5">
        <v>19.354838709677001</v>
      </c>
      <c r="K1652" s="5">
        <v>24.731182795698999</v>
      </c>
      <c r="L1652" s="5">
        <v>18.279569892472999</v>
      </c>
      <c r="M1652" s="5">
        <v>7.5268817204299996</v>
      </c>
      <c r="N1652" s="5">
        <v>13.978494623655999</v>
      </c>
      <c r="O1652" s="34" t="s">
        <v>66</v>
      </c>
      <c r="P1652" s="5">
        <v>4.3010752688169998</v>
      </c>
      <c r="Q1652" s="29">
        <v>1.0752688172039999</v>
      </c>
    </row>
    <row r="1653" spans="3:17" ht="25.2" x14ac:dyDescent="0.25">
      <c r="C1653" s="112"/>
      <c r="D1653" s="109"/>
      <c r="E1653" s="9" t="s">
        <v>35</v>
      </c>
      <c r="F1653" s="12"/>
      <c r="G1653" s="8">
        <v>623</v>
      </c>
      <c r="H1653" s="20">
        <v>59.711075441413001</v>
      </c>
      <c r="I1653" s="2">
        <v>54.895666131620999</v>
      </c>
      <c r="J1653" s="2">
        <v>25.682182985554</v>
      </c>
      <c r="K1653" s="2">
        <v>16.372391653291</v>
      </c>
      <c r="L1653" s="2">
        <v>11.07544141252</v>
      </c>
      <c r="M1653" s="2">
        <v>2.8892455858749999</v>
      </c>
      <c r="N1653" s="2">
        <v>6.9020866773679996</v>
      </c>
      <c r="O1653" s="2">
        <v>1.2841091492779999</v>
      </c>
      <c r="P1653" s="2">
        <v>7.8651685393259996</v>
      </c>
      <c r="Q1653" s="17">
        <v>0.80256821829900005</v>
      </c>
    </row>
    <row r="1654" spans="3:17" ht="25.2" x14ac:dyDescent="0.25">
      <c r="C1654" s="112"/>
      <c r="D1654" s="109"/>
      <c r="E1654" s="9" t="s">
        <v>36</v>
      </c>
      <c r="F1654" s="12"/>
      <c r="G1654" s="8">
        <v>207</v>
      </c>
      <c r="H1654" s="20">
        <v>53.140096618356999</v>
      </c>
      <c r="I1654" s="2">
        <v>63.285024154589003</v>
      </c>
      <c r="J1654" s="2">
        <v>24.637681159420001</v>
      </c>
      <c r="K1654" s="2">
        <v>17.874396135266</v>
      </c>
      <c r="L1654" s="2">
        <v>13.04347826087</v>
      </c>
      <c r="M1654" s="2">
        <v>4.3478260869570002</v>
      </c>
      <c r="N1654" s="2">
        <v>6.7632850241550004</v>
      </c>
      <c r="O1654" s="2">
        <v>0.96618357487899997</v>
      </c>
      <c r="P1654" s="2">
        <v>6.7632850241550004</v>
      </c>
      <c r="Q1654" s="17">
        <v>0.48309178743999998</v>
      </c>
    </row>
    <row r="1655" spans="3:17" ht="25.2" x14ac:dyDescent="0.25">
      <c r="C1655" s="112"/>
      <c r="D1655" s="109"/>
      <c r="E1655" s="9" t="s">
        <v>37</v>
      </c>
      <c r="F1655" s="12"/>
      <c r="G1655" s="8">
        <v>178</v>
      </c>
      <c r="H1655" s="20">
        <v>55.617977528090002</v>
      </c>
      <c r="I1655" s="2">
        <v>58.426966292134999</v>
      </c>
      <c r="J1655" s="2">
        <v>35.393258426966</v>
      </c>
      <c r="K1655" s="2">
        <v>21.910112359551</v>
      </c>
      <c r="L1655" s="2">
        <v>15.730337078651999</v>
      </c>
      <c r="M1655" s="2">
        <v>2.808988764045</v>
      </c>
      <c r="N1655" s="2">
        <v>8.9887640449440003</v>
      </c>
      <c r="O1655" s="2">
        <v>1.123595505618</v>
      </c>
      <c r="P1655" s="2">
        <v>6.1797752808990003</v>
      </c>
      <c r="Q1655" s="38" t="s">
        <v>66</v>
      </c>
    </row>
    <row r="1656" spans="3:17" x14ac:dyDescent="0.25">
      <c r="C1656" s="112"/>
      <c r="D1656" s="109"/>
      <c r="E1656" s="9" t="s">
        <v>38</v>
      </c>
      <c r="F1656" s="12"/>
      <c r="G1656" s="13">
        <v>3</v>
      </c>
      <c r="H1656" s="30">
        <v>33.333333333333002</v>
      </c>
      <c r="I1656" s="6">
        <v>33.333333333333002</v>
      </c>
      <c r="J1656" s="6">
        <v>33.333333333333002</v>
      </c>
      <c r="K1656" s="7" t="s">
        <v>66</v>
      </c>
      <c r="L1656" s="7" t="s">
        <v>66</v>
      </c>
      <c r="M1656" s="7" t="s">
        <v>66</v>
      </c>
      <c r="N1656" s="6">
        <v>33.333333333333002</v>
      </c>
      <c r="O1656" s="6">
        <v>33.333333333333002</v>
      </c>
      <c r="P1656" s="7" t="s">
        <v>66</v>
      </c>
      <c r="Q1656" s="37" t="s">
        <v>66</v>
      </c>
    </row>
    <row r="1657" spans="3:17" ht="25.2" x14ac:dyDescent="0.25">
      <c r="C1657" s="112"/>
      <c r="D1657" s="108" t="s">
        <v>22</v>
      </c>
      <c r="E1657" s="10" t="s">
        <v>34</v>
      </c>
      <c r="F1657" s="11"/>
      <c r="G1657" s="40">
        <v>48</v>
      </c>
      <c r="H1657" s="58">
        <v>43.75</v>
      </c>
      <c r="I1657" s="23">
        <v>70.833333333333002</v>
      </c>
      <c r="J1657" s="23">
        <v>20.833333333333002</v>
      </c>
      <c r="K1657" s="23">
        <v>31.25</v>
      </c>
      <c r="L1657" s="23">
        <v>20.833333333333002</v>
      </c>
      <c r="M1657" s="23">
        <v>10.416666666667</v>
      </c>
      <c r="N1657" s="23">
        <v>20.833333333333002</v>
      </c>
      <c r="O1657" s="41" t="s">
        <v>66</v>
      </c>
      <c r="P1657" s="41" t="s">
        <v>66</v>
      </c>
      <c r="Q1657" s="63">
        <v>2.083333333333</v>
      </c>
    </row>
    <row r="1658" spans="3:17" ht="25.2" x14ac:dyDescent="0.25">
      <c r="C1658" s="112"/>
      <c r="D1658" s="109"/>
      <c r="E1658" s="9" t="s">
        <v>35</v>
      </c>
      <c r="F1658" s="12"/>
      <c r="G1658" s="8">
        <v>365</v>
      </c>
      <c r="H1658" s="20">
        <v>56.712328767122997</v>
      </c>
      <c r="I1658" s="2">
        <v>55.342465753425003</v>
      </c>
      <c r="J1658" s="2">
        <v>25.205479452054998</v>
      </c>
      <c r="K1658" s="2">
        <v>15.890410958904001</v>
      </c>
      <c r="L1658" s="2">
        <v>12.328767123287999</v>
      </c>
      <c r="M1658" s="2">
        <v>3.5616438356160001</v>
      </c>
      <c r="N1658" s="2">
        <v>7.397260273973</v>
      </c>
      <c r="O1658" s="2">
        <v>0.82191780821899996</v>
      </c>
      <c r="P1658" s="2">
        <v>8.4931506849320009</v>
      </c>
      <c r="Q1658" s="17">
        <v>0.82191780821899996</v>
      </c>
    </row>
    <row r="1659" spans="3:17" ht="25.2" x14ac:dyDescent="0.25">
      <c r="C1659" s="112"/>
      <c r="D1659" s="109"/>
      <c r="E1659" s="9" t="s">
        <v>36</v>
      </c>
      <c r="F1659" s="12"/>
      <c r="G1659" s="8">
        <v>80</v>
      </c>
      <c r="H1659" s="20">
        <v>51.25</v>
      </c>
      <c r="I1659" s="2">
        <v>62.5</v>
      </c>
      <c r="J1659" s="2">
        <v>22.5</v>
      </c>
      <c r="K1659" s="2">
        <v>22.5</v>
      </c>
      <c r="L1659" s="2">
        <v>16.25</v>
      </c>
      <c r="M1659" s="2">
        <v>8.75</v>
      </c>
      <c r="N1659" s="2">
        <v>3.75</v>
      </c>
      <c r="O1659" s="2">
        <v>2.5</v>
      </c>
      <c r="P1659" s="2">
        <v>8.75</v>
      </c>
      <c r="Q1659" s="38" t="s">
        <v>66</v>
      </c>
    </row>
    <row r="1660" spans="3:17" ht="25.2" x14ac:dyDescent="0.25">
      <c r="C1660" s="112"/>
      <c r="D1660" s="109"/>
      <c r="E1660" s="9" t="s">
        <v>37</v>
      </c>
      <c r="F1660" s="12"/>
      <c r="G1660" s="13">
        <v>49</v>
      </c>
      <c r="H1660" s="30">
        <v>51.020408163265003</v>
      </c>
      <c r="I1660" s="6">
        <v>61.224489795917997</v>
      </c>
      <c r="J1660" s="6">
        <v>28.571428571428999</v>
      </c>
      <c r="K1660" s="6">
        <v>22.448979591836999</v>
      </c>
      <c r="L1660" s="6">
        <v>14.285714285714</v>
      </c>
      <c r="M1660" s="7" t="s">
        <v>66</v>
      </c>
      <c r="N1660" s="6">
        <v>6.1224489795919999</v>
      </c>
      <c r="O1660" s="7" t="s">
        <v>66</v>
      </c>
      <c r="P1660" s="6">
        <v>6.1224489795919999</v>
      </c>
      <c r="Q1660" s="37" t="s">
        <v>66</v>
      </c>
    </row>
    <row r="1661" spans="3:17" x14ac:dyDescent="0.25">
      <c r="C1661" s="112"/>
      <c r="D1661" s="109"/>
      <c r="E1661" s="9" t="s">
        <v>38</v>
      </c>
      <c r="F1661" s="12"/>
      <c r="G1661" s="13">
        <v>1</v>
      </c>
      <c r="H1661" s="39" t="s">
        <v>66</v>
      </c>
      <c r="I1661" s="6">
        <v>100</v>
      </c>
      <c r="J1661" s="7" t="s">
        <v>66</v>
      </c>
      <c r="K1661" s="7" t="s">
        <v>66</v>
      </c>
      <c r="L1661" s="7" t="s">
        <v>66</v>
      </c>
      <c r="M1661" s="7" t="s">
        <v>66</v>
      </c>
      <c r="N1661" s="6">
        <v>100</v>
      </c>
      <c r="O1661" s="6">
        <v>100</v>
      </c>
      <c r="P1661" s="7" t="s">
        <v>66</v>
      </c>
      <c r="Q1661" s="37" t="s">
        <v>66</v>
      </c>
    </row>
    <row r="1662" spans="3:17" ht="25.2" x14ac:dyDescent="0.25">
      <c r="C1662" s="112"/>
      <c r="D1662" s="108" t="s">
        <v>23</v>
      </c>
      <c r="E1662" s="10" t="s">
        <v>34</v>
      </c>
      <c r="F1662" s="11"/>
      <c r="G1662" s="40">
        <v>45</v>
      </c>
      <c r="H1662" s="58">
        <v>48.888888888888999</v>
      </c>
      <c r="I1662" s="23">
        <v>66.666666666666998</v>
      </c>
      <c r="J1662" s="23">
        <v>17.777777777777999</v>
      </c>
      <c r="K1662" s="23">
        <v>17.777777777777999</v>
      </c>
      <c r="L1662" s="23">
        <v>15.555555555555999</v>
      </c>
      <c r="M1662" s="23">
        <v>4.4444444444439997</v>
      </c>
      <c r="N1662" s="23">
        <v>6.666666666667</v>
      </c>
      <c r="O1662" s="41" t="s">
        <v>66</v>
      </c>
      <c r="P1662" s="23">
        <v>8.8888888888889994</v>
      </c>
      <c r="Q1662" s="70" t="s">
        <v>66</v>
      </c>
    </row>
    <row r="1663" spans="3:17" ht="25.2" x14ac:dyDescent="0.25">
      <c r="C1663" s="112"/>
      <c r="D1663" s="109"/>
      <c r="E1663" s="9" t="s">
        <v>35</v>
      </c>
      <c r="F1663" s="12"/>
      <c r="G1663" s="8">
        <v>258</v>
      </c>
      <c r="H1663" s="20">
        <v>63.953488372092998</v>
      </c>
      <c r="I1663" s="2">
        <v>54.263565891473</v>
      </c>
      <c r="J1663" s="2">
        <v>26.356589147287</v>
      </c>
      <c r="K1663" s="2">
        <v>17.054263565890999</v>
      </c>
      <c r="L1663" s="2">
        <v>9.3023255813949994</v>
      </c>
      <c r="M1663" s="2">
        <v>1.937984496124</v>
      </c>
      <c r="N1663" s="2">
        <v>6.2015503875969999</v>
      </c>
      <c r="O1663" s="2">
        <v>1.937984496124</v>
      </c>
      <c r="P1663" s="2">
        <v>6.9767441860470001</v>
      </c>
      <c r="Q1663" s="17">
        <v>0.77519379845000003</v>
      </c>
    </row>
    <row r="1664" spans="3:17" ht="25.2" x14ac:dyDescent="0.25">
      <c r="C1664" s="112"/>
      <c r="D1664" s="109"/>
      <c r="E1664" s="9" t="s">
        <v>36</v>
      </c>
      <c r="F1664" s="12"/>
      <c r="G1664" s="8">
        <v>127</v>
      </c>
      <c r="H1664" s="20">
        <v>54.330708661416999</v>
      </c>
      <c r="I1664" s="2">
        <v>63.779527559054998</v>
      </c>
      <c r="J1664" s="2">
        <v>25.984251968504001</v>
      </c>
      <c r="K1664" s="2">
        <v>14.960629921260001</v>
      </c>
      <c r="L1664" s="2">
        <v>11.023622047244</v>
      </c>
      <c r="M1664" s="2">
        <v>1.574803149606</v>
      </c>
      <c r="N1664" s="2">
        <v>8.6614173228349998</v>
      </c>
      <c r="O1664" s="15" t="s">
        <v>66</v>
      </c>
      <c r="P1664" s="2">
        <v>5.5118110236220001</v>
      </c>
      <c r="Q1664" s="17">
        <v>0.78740157480299999</v>
      </c>
    </row>
    <row r="1665" spans="3:17" ht="25.2" x14ac:dyDescent="0.25">
      <c r="C1665" s="112"/>
      <c r="D1665" s="109"/>
      <c r="E1665" s="9" t="s">
        <v>37</v>
      </c>
      <c r="F1665" s="12"/>
      <c r="G1665" s="8">
        <v>129</v>
      </c>
      <c r="H1665" s="20">
        <v>57.364341085271001</v>
      </c>
      <c r="I1665" s="2">
        <v>57.364341085271001</v>
      </c>
      <c r="J1665" s="2">
        <v>37.984496124030997</v>
      </c>
      <c r="K1665" s="2">
        <v>21.705426356589001</v>
      </c>
      <c r="L1665" s="2">
        <v>16.279069767442</v>
      </c>
      <c r="M1665" s="2">
        <v>3.8759689922480001</v>
      </c>
      <c r="N1665" s="2">
        <v>10.077519379845</v>
      </c>
      <c r="O1665" s="2">
        <v>1.550387596899</v>
      </c>
      <c r="P1665" s="2">
        <v>6.2015503875969999</v>
      </c>
      <c r="Q1665" s="38" t="s">
        <v>66</v>
      </c>
    </row>
    <row r="1666" spans="3:17" x14ac:dyDescent="0.25">
      <c r="C1666" s="112"/>
      <c r="D1666" s="109"/>
      <c r="E1666" s="9" t="s">
        <v>38</v>
      </c>
      <c r="F1666" s="12"/>
      <c r="G1666" s="13">
        <v>2</v>
      </c>
      <c r="H1666" s="30">
        <v>50</v>
      </c>
      <c r="I1666" s="7" t="s">
        <v>66</v>
      </c>
      <c r="J1666" s="6">
        <v>50</v>
      </c>
      <c r="K1666" s="7" t="s">
        <v>66</v>
      </c>
      <c r="L1666" s="7" t="s">
        <v>66</v>
      </c>
      <c r="M1666" s="7" t="s">
        <v>66</v>
      </c>
      <c r="N1666" s="7" t="s">
        <v>66</v>
      </c>
      <c r="O1666" s="7" t="s">
        <v>66</v>
      </c>
      <c r="P1666" s="7" t="s">
        <v>66</v>
      </c>
      <c r="Q1666" s="37" t="s">
        <v>66</v>
      </c>
    </row>
    <row r="1667" spans="3:17" ht="25.2" x14ac:dyDescent="0.25">
      <c r="C1667" s="108" t="s">
        <v>39</v>
      </c>
      <c r="D1667" s="108" t="s">
        <v>25</v>
      </c>
      <c r="E1667" s="10" t="s">
        <v>40</v>
      </c>
      <c r="F1667" s="11"/>
      <c r="G1667" s="14">
        <v>320</v>
      </c>
      <c r="H1667" s="28">
        <v>53.125</v>
      </c>
      <c r="I1667" s="5">
        <v>64.375</v>
      </c>
      <c r="J1667" s="5">
        <v>28.4375</v>
      </c>
      <c r="K1667" s="5">
        <v>21.25</v>
      </c>
      <c r="L1667" s="5">
        <v>15</v>
      </c>
      <c r="M1667" s="5">
        <v>5.3125</v>
      </c>
      <c r="N1667" s="5">
        <v>8.75</v>
      </c>
      <c r="O1667" s="5">
        <v>0.3125</v>
      </c>
      <c r="P1667" s="5">
        <v>6.5625</v>
      </c>
      <c r="Q1667" s="29">
        <v>0.3125</v>
      </c>
    </row>
    <row r="1668" spans="3:17" ht="25.2" x14ac:dyDescent="0.25">
      <c r="C1668" s="112"/>
      <c r="D1668" s="109"/>
      <c r="E1668" s="9" t="s">
        <v>41</v>
      </c>
      <c r="F1668" s="12"/>
      <c r="G1668" s="8">
        <v>604</v>
      </c>
      <c r="H1668" s="20">
        <v>59.602649006622997</v>
      </c>
      <c r="I1668" s="2">
        <v>55.794701986755001</v>
      </c>
      <c r="J1668" s="2">
        <v>25.993377483444</v>
      </c>
      <c r="K1668" s="2">
        <v>16.721854304636</v>
      </c>
      <c r="L1668" s="2">
        <v>10.927152317880999</v>
      </c>
      <c r="M1668" s="2">
        <v>2.9801324503309998</v>
      </c>
      <c r="N1668" s="2">
        <v>7.1192052980130001</v>
      </c>
      <c r="O1668" s="2">
        <v>1.490066225166</v>
      </c>
      <c r="P1668" s="2">
        <v>7.6158940397350001</v>
      </c>
      <c r="Q1668" s="17">
        <v>0.82781456953599997</v>
      </c>
    </row>
    <row r="1669" spans="3:17" x14ac:dyDescent="0.25">
      <c r="C1669" s="112"/>
      <c r="D1669" s="109"/>
      <c r="E1669" s="9" t="s">
        <v>42</v>
      </c>
      <c r="F1669" s="12"/>
      <c r="G1669" s="13">
        <v>20</v>
      </c>
      <c r="H1669" s="30">
        <v>55</v>
      </c>
      <c r="I1669" s="6">
        <v>60</v>
      </c>
      <c r="J1669" s="6">
        <v>15</v>
      </c>
      <c r="K1669" s="6">
        <v>15</v>
      </c>
      <c r="L1669" s="6">
        <v>10</v>
      </c>
      <c r="M1669" s="7" t="s">
        <v>66</v>
      </c>
      <c r="N1669" s="6">
        <v>10</v>
      </c>
      <c r="O1669" s="6">
        <v>5</v>
      </c>
      <c r="P1669" s="6">
        <v>10</v>
      </c>
      <c r="Q1669" s="37" t="s">
        <v>66</v>
      </c>
    </row>
    <row r="1670" spans="3:17" x14ac:dyDescent="0.25">
      <c r="C1670" s="112"/>
      <c r="D1670" s="109"/>
      <c r="E1670" s="9" t="s">
        <v>43</v>
      </c>
      <c r="F1670" s="12"/>
      <c r="G1670" s="8">
        <v>162</v>
      </c>
      <c r="H1670" s="20">
        <v>64.197530864198001</v>
      </c>
      <c r="I1670" s="2">
        <v>58.641975308642003</v>
      </c>
      <c r="J1670" s="2">
        <v>24.074074074074002</v>
      </c>
      <c r="K1670" s="2">
        <v>16.049382716048999</v>
      </c>
      <c r="L1670" s="2">
        <v>14.197530864198001</v>
      </c>
      <c r="M1670" s="2">
        <v>3.086419753086</v>
      </c>
      <c r="N1670" s="2">
        <v>6.1728395061730001</v>
      </c>
      <c r="O1670" s="2">
        <v>0.61728395061700003</v>
      </c>
      <c r="P1670" s="2">
        <v>4.9382716049380004</v>
      </c>
      <c r="Q1670" s="17">
        <v>1.851851851852</v>
      </c>
    </row>
    <row r="1671" spans="3:17" x14ac:dyDescent="0.25">
      <c r="C1671" s="112"/>
      <c r="D1671" s="109"/>
      <c r="E1671" s="9" t="s">
        <v>44</v>
      </c>
      <c r="F1671" s="12"/>
      <c r="G1671" s="8">
        <v>50</v>
      </c>
      <c r="H1671" s="20">
        <v>54</v>
      </c>
      <c r="I1671" s="2">
        <v>58</v>
      </c>
      <c r="J1671" s="2">
        <v>30</v>
      </c>
      <c r="K1671" s="2">
        <v>22</v>
      </c>
      <c r="L1671" s="2">
        <v>16</v>
      </c>
      <c r="M1671" s="2">
        <v>4</v>
      </c>
      <c r="N1671" s="2">
        <v>10</v>
      </c>
      <c r="O1671" s="15" t="s">
        <v>66</v>
      </c>
      <c r="P1671" s="2">
        <v>6</v>
      </c>
      <c r="Q1671" s="17">
        <v>2</v>
      </c>
    </row>
    <row r="1672" spans="3:17" ht="25.2" x14ac:dyDescent="0.25">
      <c r="C1672" s="112"/>
      <c r="D1672" s="109"/>
      <c r="E1672" s="9" t="s">
        <v>45</v>
      </c>
      <c r="F1672" s="12"/>
      <c r="G1672" s="8">
        <v>53</v>
      </c>
      <c r="H1672" s="20">
        <v>58.490566037736002</v>
      </c>
      <c r="I1672" s="2">
        <v>58.490566037736002</v>
      </c>
      <c r="J1672" s="2">
        <v>28.301886792453001</v>
      </c>
      <c r="K1672" s="2">
        <v>16.981132075472001</v>
      </c>
      <c r="L1672" s="2">
        <v>15.094339622642</v>
      </c>
      <c r="M1672" s="2">
        <v>3.7735849056599999</v>
      </c>
      <c r="N1672" s="2">
        <v>9.4339622641510008</v>
      </c>
      <c r="O1672" s="2">
        <v>1.88679245283</v>
      </c>
      <c r="P1672" s="2">
        <v>3.7735849056599999</v>
      </c>
      <c r="Q1672" s="38" t="s">
        <v>66</v>
      </c>
    </row>
    <row r="1673" spans="3:17" x14ac:dyDescent="0.25">
      <c r="C1673" s="112"/>
      <c r="D1673" s="109"/>
      <c r="E1673" s="9" t="s">
        <v>38</v>
      </c>
      <c r="F1673" s="12"/>
      <c r="G1673" s="13">
        <v>37</v>
      </c>
      <c r="H1673" s="30">
        <v>54.054054054053999</v>
      </c>
      <c r="I1673" s="6">
        <v>48.648648648649001</v>
      </c>
      <c r="J1673" s="6">
        <v>27.027027027027</v>
      </c>
      <c r="K1673" s="6">
        <v>24.324324324323999</v>
      </c>
      <c r="L1673" s="6">
        <v>18.918918918919001</v>
      </c>
      <c r="M1673" s="6">
        <v>5.4054054054050003</v>
      </c>
      <c r="N1673" s="6">
        <v>13.513513513514001</v>
      </c>
      <c r="O1673" s="6">
        <v>2.7027027027030002</v>
      </c>
      <c r="P1673" s="6">
        <v>10.810810810811001</v>
      </c>
      <c r="Q1673" s="37" t="s">
        <v>66</v>
      </c>
    </row>
    <row r="1674" spans="3:17" ht="25.2" x14ac:dyDescent="0.25">
      <c r="C1674" s="112"/>
      <c r="D1674" s="108" t="s">
        <v>22</v>
      </c>
      <c r="E1674" s="10" t="s">
        <v>40</v>
      </c>
      <c r="F1674" s="11"/>
      <c r="G1674" s="14">
        <v>118</v>
      </c>
      <c r="H1674" s="28">
        <v>50.847457627118999</v>
      </c>
      <c r="I1674" s="5">
        <v>64.406779661016998</v>
      </c>
      <c r="J1674" s="5">
        <v>23.728813559321999</v>
      </c>
      <c r="K1674" s="5">
        <v>27.966101694915</v>
      </c>
      <c r="L1674" s="5">
        <v>15.254237288136</v>
      </c>
      <c r="M1674" s="5">
        <v>7.6271186440680001</v>
      </c>
      <c r="N1674" s="5">
        <v>10.169491525424</v>
      </c>
      <c r="O1674" s="34" t="s">
        <v>66</v>
      </c>
      <c r="P1674" s="5">
        <v>5.0847457627120001</v>
      </c>
      <c r="Q1674" s="29">
        <v>0.84745762711899997</v>
      </c>
    </row>
    <row r="1675" spans="3:17" ht="25.2" x14ac:dyDescent="0.25">
      <c r="C1675" s="112"/>
      <c r="D1675" s="109"/>
      <c r="E1675" s="9" t="s">
        <v>41</v>
      </c>
      <c r="F1675" s="12"/>
      <c r="G1675" s="8">
        <v>351</v>
      </c>
      <c r="H1675" s="20">
        <v>56.410256410255997</v>
      </c>
      <c r="I1675" s="2">
        <v>57.264957264956998</v>
      </c>
      <c r="J1675" s="2">
        <v>25.641025641026001</v>
      </c>
      <c r="K1675" s="2">
        <v>15.954415954416</v>
      </c>
      <c r="L1675" s="2">
        <v>11.680911680912001</v>
      </c>
      <c r="M1675" s="2">
        <v>3.7037037037039999</v>
      </c>
      <c r="N1675" s="2">
        <v>7.1225071225069998</v>
      </c>
      <c r="O1675" s="2">
        <v>1.139601139601</v>
      </c>
      <c r="P1675" s="2">
        <v>7.9772079772079998</v>
      </c>
      <c r="Q1675" s="17">
        <v>0.85470085470099999</v>
      </c>
    </row>
    <row r="1676" spans="3:17" x14ac:dyDescent="0.25">
      <c r="C1676" s="112"/>
      <c r="D1676" s="109"/>
      <c r="E1676" s="9" t="s">
        <v>42</v>
      </c>
      <c r="F1676" s="12"/>
      <c r="G1676" s="13">
        <v>9</v>
      </c>
      <c r="H1676" s="30">
        <v>44.444444444444002</v>
      </c>
      <c r="I1676" s="6">
        <v>55.555555555555998</v>
      </c>
      <c r="J1676" s="6">
        <v>22.222222222222001</v>
      </c>
      <c r="K1676" s="7" t="s">
        <v>66</v>
      </c>
      <c r="L1676" s="6">
        <v>11.111111111111001</v>
      </c>
      <c r="M1676" s="7" t="s">
        <v>66</v>
      </c>
      <c r="N1676" s="6">
        <v>11.111111111111001</v>
      </c>
      <c r="O1676" s="6">
        <v>11.111111111111001</v>
      </c>
      <c r="P1676" s="6">
        <v>11.111111111111001</v>
      </c>
      <c r="Q1676" s="37" t="s">
        <v>66</v>
      </c>
    </row>
    <row r="1677" spans="3:17" x14ac:dyDescent="0.25">
      <c r="C1677" s="112"/>
      <c r="D1677" s="109"/>
      <c r="E1677" s="9" t="s">
        <v>43</v>
      </c>
      <c r="F1677" s="12"/>
      <c r="G1677" s="8">
        <v>64</v>
      </c>
      <c r="H1677" s="20">
        <v>60.9375</v>
      </c>
      <c r="I1677" s="2">
        <v>64.0625</v>
      </c>
      <c r="J1677" s="2">
        <v>20.3125</v>
      </c>
      <c r="K1677" s="2">
        <v>17.1875</v>
      </c>
      <c r="L1677" s="2">
        <v>15.625</v>
      </c>
      <c r="M1677" s="2">
        <v>6.25</v>
      </c>
      <c r="N1677" s="2">
        <v>6.25</v>
      </c>
      <c r="O1677" s="15" t="s">
        <v>66</v>
      </c>
      <c r="P1677" s="2">
        <v>7.8125</v>
      </c>
      <c r="Q1677" s="17">
        <v>1.5625</v>
      </c>
    </row>
    <row r="1678" spans="3:17" x14ac:dyDescent="0.25">
      <c r="C1678" s="112"/>
      <c r="D1678" s="109"/>
      <c r="E1678" s="9" t="s">
        <v>44</v>
      </c>
      <c r="F1678" s="12"/>
      <c r="G1678" s="13">
        <v>19</v>
      </c>
      <c r="H1678" s="30">
        <v>52.631578947367998</v>
      </c>
      <c r="I1678" s="6">
        <v>63.157894736842003</v>
      </c>
      <c r="J1678" s="6">
        <v>31.578947368421002</v>
      </c>
      <c r="K1678" s="6">
        <v>21.052631578947</v>
      </c>
      <c r="L1678" s="6">
        <v>15.789473684211</v>
      </c>
      <c r="M1678" s="6">
        <v>5.2631578947369997</v>
      </c>
      <c r="N1678" s="6">
        <v>5.2631578947369997</v>
      </c>
      <c r="O1678" s="7" t="s">
        <v>66</v>
      </c>
      <c r="P1678" s="6">
        <v>10.526315789473999</v>
      </c>
      <c r="Q1678" s="37" t="s">
        <v>66</v>
      </c>
    </row>
    <row r="1679" spans="3:17" ht="25.2" x14ac:dyDescent="0.25">
      <c r="C1679" s="112"/>
      <c r="D1679" s="109"/>
      <c r="E1679" s="9" t="s">
        <v>45</v>
      </c>
      <c r="F1679" s="12"/>
      <c r="G1679" s="13">
        <v>30</v>
      </c>
      <c r="H1679" s="30">
        <v>53.333333333333002</v>
      </c>
      <c r="I1679" s="6">
        <v>56.666666666666998</v>
      </c>
      <c r="J1679" s="6">
        <v>26.666666666666998</v>
      </c>
      <c r="K1679" s="6">
        <v>20</v>
      </c>
      <c r="L1679" s="6">
        <v>23.333333333333002</v>
      </c>
      <c r="M1679" s="6">
        <v>6.666666666667</v>
      </c>
      <c r="N1679" s="6">
        <v>10</v>
      </c>
      <c r="O1679" s="7" t="s">
        <v>66</v>
      </c>
      <c r="P1679" s="6">
        <v>6.666666666667</v>
      </c>
      <c r="Q1679" s="37" t="s">
        <v>66</v>
      </c>
    </row>
    <row r="1680" spans="3:17" x14ac:dyDescent="0.25">
      <c r="C1680" s="112"/>
      <c r="D1680" s="109"/>
      <c r="E1680" s="9" t="s">
        <v>38</v>
      </c>
      <c r="F1680" s="12"/>
      <c r="G1680" s="13">
        <v>23</v>
      </c>
      <c r="H1680" s="30">
        <v>52.173913043478002</v>
      </c>
      <c r="I1680" s="6">
        <v>43.478260869564998</v>
      </c>
      <c r="J1680" s="6">
        <v>17.391304347826001</v>
      </c>
      <c r="K1680" s="6">
        <v>26.086956521739001</v>
      </c>
      <c r="L1680" s="6">
        <v>26.086956521739001</v>
      </c>
      <c r="M1680" s="6">
        <v>4.3478260869570002</v>
      </c>
      <c r="N1680" s="6">
        <v>13.04347826087</v>
      </c>
      <c r="O1680" s="6">
        <v>4.3478260869570002</v>
      </c>
      <c r="P1680" s="6">
        <v>17.391304347826001</v>
      </c>
      <c r="Q1680" s="37" t="s">
        <v>66</v>
      </c>
    </row>
    <row r="1681" spans="3:17" ht="25.2" x14ac:dyDescent="0.25">
      <c r="C1681" s="112"/>
      <c r="D1681" s="108" t="s">
        <v>23</v>
      </c>
      <c r="E1681" s="10" t="s">
        <v>40</v>
      </c>
      <c r="F1681" s="11"/>
      <c r="G1681" s="14">
        <v>202</v>
      </c>
      <c r="H1681" s="28">
        <v>54.455445544554003</v>
      </c>
      <c r="I1681" s="5">
        <v>64.356435643563998</v>
      </c>
      <c r="J1681" s="5">
        <v>31.188118811881001</v>
      </c>
      <c r="K1681" s="5">
        <v>17.326732673266999</v>
      </c>
      <c r="L1681" s="5">
        <v>14.851485148515</v>
      </c>
      <c r="M1681" s="5">
        <v>3.9603960396039999</v>
      </c>
      <c r="N1681" s="5">
        <v>7.9207920792079998</v>
      </c>
      <c r="O1681" s="5">
        <v>0.49504950495</v>
      </c>
      <c r="P1681" s="5">
        <v>7.4257425742569998</v>
      </c>
      <c r="Q1681" s="62" t="s">
        <v>66</v>
      </c>
    </row>
    <row r="1682" spans="3:17" ht="25.2" x14ac:dyDescent="0.25">
      <c r="C1682" s="112"/>
      <c r="D1682" s="109"/>
      <c r="E1682" s="9" t="s">
        <v>41</v>
      </c>
      <c r="F1682" s="12"/>
      <c r="G1682" s="8">
        <v>253</v>
      </c>
      <c r="H1682" s="20">
        <v>64.03162055336</v>
      </c>
      <c r="I1682" s="2">
        <v>53.754940711461998</v>
      </c>
      <c r="J1682" s="2">
        <v>26.482213438734998</v>
      </c>
      <c r="K1682" s="2">
        <v>17.786561264822002</v>
      </c>
      <c r="L1682" s="2">
        <v>9.8814229249010008</v>
      </c>
      <c r="M1682" s="2">
        <v>1.9762845849799999</v>
      </c>
      <c r="N1682" s="2">
        <v>7.1146245059290001</v>
      </c>
      <c r="O1682" s="2">
        <v>1.9762845849799999</v>
      </c>
      <c r="P1682" s="2">
        <v>7.1146245059290001</v>
      </c>
      <c r="Q1682" s="17">
        <v>0.79051383399200004</v>
      </c>
    </row>
    <row r="1683" spans="3:17" x14ac:dyDescent="0.25">
      <c r="C1683" s="112"/>
      <c r="D1683" s="109"/>
      <c r="E1683" s="9" t="s">
        <v>42</v>
      </c>
      <c r="F1683" s="12"/>
      <c r="G1683" s="13">
        <v>11</v>
      </c>
      <c r="H1683" s="30">
        <v>63.636363636364003</v>
      </c>
      <c r="I1683" s="6">
        <v>63.636363636364003</v>
      </c>
      <c r="J1683" s="6">
        <v>9.0909090909089993</v>
      </c>
      <c r="K1683" s="6">
        <v>27.272727272727</v>
      </c>
      <c r="L1683" s="6">
        <v>9.0909090909089993</v>
      </c>
      <c r="M1683" s="7" t="s">
        <v>66</v>
      </c>
      <c r="N1683" s="6">
        <v>9.0909090909089993</v>
      </c>
      <c r="O1683" s="7" t="s">
        <v>66</v>
      </c>
      <c r="P1683" s="6">
        <v>9.0909090909089993</v>
      </c>
      <c r="Q1683" s="37" t="s">
        <v>66</v>
      </c>
    </row>
    <row r="1684" spans="3:17" x14ac:dyDescent="0.25">
      <c r="C1684" s="112"/>
      <c r="D1684" s="109"/>
      <c r="E1684" s="9" t="s">
        <v>43</v>
      </c>
      <c r="F1684" s="12"/>
      <c r="G1684" s="8">
        <v>98</v>
      </c>
      <c r="H1684" s="20">
        <v>66.326530612244994</v>
      </c>
      <c r="I1684" s="2">
        <v>55.102040816326998</v>
      </c>
      <c r="J1684" s="2">
        <v>26.530612244897998</v>
      </c>
      <c r="K1684" s="2">
        <v>15.30612244898</v>
      </c>
      <c r="L1684" s="2">
        <v>13.265306122448999</v>
      </c>
      <c r="M1684" s="2">
        <v>1.0204081632649999</v>
      </c>
      <c r="N1684" s="2">
        <v>6.1224489795919999</v>
      </c>
      <c r="O1684" s="2">
        <v>1.0204081632649999</v>
      </c>
      <c r="P1684" s="2">
        <v>3.0612244897959999</v>
      </c>
      <c r="Q1684" s="17">
        <v>2.040816326531</v>
      </c>
    </row>
    <row r="1685" spans="3:17" x14ac:dyDescent="0.25">
      <c r="C1685" s="112"/>
      <c r="D1685" s="109"/>
      <c r="E1685" s="9" t="s">
        <v>44</v>
      </c>
      <c r="F1685" s="12"/>
      <c r="G1685" s="13">
        <v>31</v>
      </c>
      <c r="H1685" s="30">
        <v>54.838709677418997</v>
      </c>
      <c r="I1685" s="6">
        <v>54.838709677418997</v>
      </c>
      <c r="J1685" s="6">
        <v>29.032258064516</v>
      </c>
      <c r="K1685" s="6">
        <v>22.580645161290001</v>
      </c>
      <c r="L1685" s="6">
        <v>16.129032258064999</v>
      </c>
      <c r="M1685" s="6">
        <v>3.2258064516129998</v>
      </c>
      <c r="N1685" s="6">
        <v>12.903225806451999</v>
      </c>
      <c r="O1685" s="7" t="s">
        <v>66</v>
      </c>
      <c r="P1685" s="6">
        <v>3.2258064516129998</v>
      </c>
      <c r="Q1685" s="33">
        <v>3.2258064516129998</v>
      </c>
    </row>
    <row r="1686" spans="3:17" ht="25.2" x14ac:dyDescent="0.25">
      <c r="C1686" s="112"/>
      <c r="D1686" s="109"/>
      <c r="E1686" s="9" t="s">
        <v>45</v>
      </c>
      <c r="F1686" s="12"/>
      <c r="G1686" s="13">
        <v>23</v>
      </c>
      <c r="H1686" s="30">
        <v>65.217391304347998</v>
      </c>
      <c r="I1686" s="6">
        <v>60.869565217390999</v>
      </c>
      <c r="J1686" s="6">
        <v>30.434782608696</v>
      </c>
      <c r="K1686" s="6">
        <v>13.04347826087</v>
      </c>
      <c r="L1686" s="6">
        <v>4.3478260869570002</v>
      </c>
      <c r="M1686" s="7" t="s">
        <v>66</v>
      </c>
      <c r="N1686" s="6">
        <v>8.6956521739130004</v>
      </c>
      <c r="O1686" s="6">
        <v>4.3478260869570002</v>
      </c>
      <c r="P1686" s="7" t="s">
        <v>66</v>
      </c>
      <c r="Q1686" s="37" t="s">
        <v>66</v>
      </c>
    </row>
    <row r="1687" spans="3:17" x14ac:dyDescent="0.25">
      <c r="C1687" s="112"/>
      <c r="D1687" s="109"/>
      <c r="E1687" s="9" t="s">
        <v>38</v>
      </c>
      <c r="F1687" s="12"/>
      <c r="G1687" s="13">
        <v>14</v>
      </c>
      <c r="H1687" s="30">
        <v>57.142857142856997</v>
      </c>
      <c r="I1687" s="6">
        <v>57.142857142856997</v>
      </c>
      <c r="J1687" s="6">
        <v>42.857142857143003</v>
      </c>
      <c r="K1687" s="6">
        <v>21.428571428571001</v>
      </c>
      <c r="L1687" s="6">
        <v>7.1428571428570002</v>
      </c>
      <c r="M1687" s="6">
        <v>7.1428571428570002</v>
      </c>
      <c r="N1687" s="6">
        <v>14.285714285714</v>
      </c>
      <c r="O1687" s="7" t="s">
        <v>66</v>
      </c>
      <c r="P1687" s="7" t="s">
        <v>66</v>
      </c>
      <c r="Q1687" s="37" t="s">
        <v>66</v>
      </c>
    </row>
    <row r="1688" spans="3:17" x14ac:dyDescent="0.25">
      <c r="C1688" s="108" t="s">
        <v>46</v>
      </c>
      <c r="D1688" s="106" t="s">
        <v>21</v>
      </c>
      <c r="E1688" s="10" t="s">
        <v>47</v>
      </c>
      <c r="F1688" s="11"/>
      <c r="G1688" s="14">
        <v>815</v>
      </c>
      <c r="H1688" s="28">
        <v>58.895705521472003</v>
      </c>
      <c r="I1688" s="5">
        <v>57.914110429448002</v>
      </c>
      <c r="J1688" s="5">
        <v>27.730061349692999</v>
      </c>
      <c r="K1688" s="5">
        <v>17.423312883436001</v>
      </c>
      <c r="L1688" s="5">
        <v>12.024539877301001</v>
      </c>
      <c r="M1688" s="5">
        <v>2.8220858895709999</v>
      </c>
      <c r="N1688" s="5">
        <v>7.9754601226990003</v>
      </c>
      <c r="O1688" s="5">
        <v>0.98159509202499995</v>
      </c>
      <c r="P1688" s="5">
        <v>6.6257668711660003</v>
      </c>
      <c r="Q1688" s="29">
        <v>0.49079754601199999</v>
      </c>
    </row>
    <row r="1689" spans="3:17" ht="25.2" x14ac:dyDescent="0.25">
      <c r="C1689" s="112"/>
      <c r="D1689" s="107"/>
      <c r="E1689" s="9" t="s">
        <v>48</v>
      </c>
      <c r="F1689" s="12"/>
      <c r="G1689" s="8">
        <v>86</v>
      </c>
      <c r="H1689" s="20">
        <v>61.627906976744001</v>
      </c>
      <c r="I1689" s="2">
        <v>66.279069767441996</v>
      </c>
      <c r="J1689" s="2">
        <v>29.069767441860002</v>
      </c>
      <c r="K1689" s="2">
        <v>25.581395348836999</v>
      </c>
      <c r="L1689" s="2">
        <v>10.465116279069999</v>
      </c>
      <c r="M1689" s="2">
        <v>3.488372093023</v>
      </c>
      <c r="N1689" s="2">
        <v>8.1395348837209998</v>
      </c>
      <c r="O1689" s="2">
        <v>2.3255813953489999</v>
      </c>
      <c r="P1689" s="2">
        <v>2.3255813953489999</v>
      </c>
      <c r="Q1689" s="38" t="s">
        <v>66</v>
      </c>
    </row>
    <row r="1690" spans="3:17" x14ac:dyDescent="0.25">
      <c r="C1690" s="112"/>
      <c r="D1690" s="107"/>
      <c r="E1690" s="9" t="s">
        <v>49</v>
      </c>
      <c r="F1690" s="12"/>
      <c r="G1690" s="13">
        <v>46</v>
      </c>
      <c r="H1690" s="30">
        <v>34.782608695652002</v>
      </c>
      <c r="I1690" s="6">
        <v>45.652173913043001</v>
      </c>
      <c r="J1690" s="6">
        <v>10.869565217390999</v>
      </c>
      <c r="K1690" s="6">
        <v>15.217391304348</v>
      </c>
      <c r="L1690" s="6">
        <v>10.869565217390999</v>
      </c>
      <c r="M1690" s="6">
        <v>4.3478260869570002</v>
      </c>
      <c r="N1690" s="6">
        <v>6.5217391304349999</v>
      </c>
      <c r="O1690" s="6">
        <v>2.1739130434780001</v>
      </c>
      <c r="P1690" s="6">
        <v>19.565217391304</v>
      </c>
      <c r="Q1690" s="33">
        <v>2.1739130434780001</v>
      </c>
    </row>
    <row r="1691" spans="3:17" ht="25.2" x14ac:dyDescent="0.25">
      <c r="C1691" s="112"/>
      <c r="D1691" s="107"/>
      <c r="E1691" s="9" t="s">
        <v>50</v>
      </c>
      <c r="F1691" s="12"/>
      <c r="G1691" s="8">
        <v>95</v>
      </c>
      <c r="H1691" s="20">
        <v>48.421052631579002</v>
      </c>
      <c r="I1691" s="2">
        <v>58.947368421053</v>
      </c>
      <c r="J1691" s="2">
        <v>25.263157894736999</v>
      </c>
      <c r="K1691" s="2">
        <v>22.105263157894999</v>
      </c>
      <c r="L1691" s="2">
        <v>20</v>
      </c>
      <c r="M1691" s="2">
        <v>7.3684210526319998</v>
      </c>
      <c r="N1691" s="2">
        <v>7.3684210526319998</v>
      </c>
      <c r="O1691" s="2">
        <v>2.1052631578950001</v>
      </c>
      <c r="P1691" s="2">
        <v>8.4210526315790002</v>
      </c>
      <c r="Q1691" s="38" t="s">
        <v>66</v>
      </c>
    </row>
    <row r="1692" spans="3:17" ht="25.2" x14ac:dyDescent="0.25">
      <c r="C1692" s="112"/>
      <c r="D1692" s="107"/>
      <c r="E1692" s="9" t="s">
        <v>51</v>
      </c>
      <c r="F1692" s="12"/>
      <c r="G1692" s="13">
        <v>30</v>
      </c>
      <c r="H1692" s="30">
        <v>36.666666666666998</v>
      </c>
      <c r="I1692" s="6">
        <v>43.333333333333002</v>
      </c>
      <c r="J1692" s="6">
        <v>16.666666666666998</v>
      </c>
      <c r="K1692" s="6">
        <v>10</v>
      </c>
      <c r="L1692" s="6">
        <v>13.333333333333</v>
      </c>
      <c r="M1692" s="6">
        <v>3.333333333333</v>
      </c>
      <c r="N1692" s="6">
        <v>6.666666666667</v>
      </c>
      <c r="O1692" s="7" t="s">
        <v>66</v>
      </c>
      <c r="P1692" s="6">
        <v>10</v>
      </c>
      <c r="Q1692" s="33">
        <v>6.666666666667</v>
      </c>
    </row>
    <row r="1693" spans="3:17" x14ac:dyDescent="0.25">
      <c r="C1693" s="112"/>
      <c r="D1693" s="107"/>
      <c r="E1693" s="9" t="s">
        <v>52</v>
      </c>
      <c r="F1693" s="12"/>
      <c r="G1693" s="13">
        <v>8</v>
      </c>
      <c r="H1693" s="30">
        <v>62.5</v>
      </c>
      <c r="I1693" s="6">
        <v>87.5</v>
      </c>
      <c r="J1693" s="6">
        <v>50</v>
      </c>
      <c r="K1693" s="6">
        <v>37.5</v>
      </c>
      <c r="L1693" s="6">
        <v>37.5</v>
      </c>
      <c r="M1693" s="6">
        <v>25</v>
      </c>
      <c r="N1693" s="7" t="s">
        <v>66</v>
      </c>
      <c r="O1693" s="7" t="s">
        <v>66</v>
      </c>
      <c r="P1693" s="7" t="s">
        <v>66</v>
      </c>
      <c r="Q1693" s="37" t="s">
        <v>66</v>
      </c>
    </row>
    <row r="1694" spans="3:17" x14ac:dyDescent="0.25">
      <c r="C1694" s="112"/>
      <c r="D1694" s="107"/>
      <c r="E1694" s="9" t="s">
        <v>53</v>
      </c>
      <c r="F1694" s="12"/>
      <c r="G1694" s="13">
        <v>23</v>
      </c>
      <c r="H1694" s="30">
        <v>60.869565217390999</v>
      </c>
      <c r="I1694" s="6">
        <v>65.217391304347998</v>
      </c>
      <c r="J1694" s="6">
        <v>17.391304347826001</v>
      </c>
      <c r="K1694" s="6">
        <v>13.04347826087</v>
      </c>
      <c r="L1694" s="6">
        <v>13.04347826087</v>
      </c>
      <c r="M1694" s="6">
        <v>4.3478260869570002</v>
      </c>
      <c r="N1694" s="6">
        <v>13.04347826087</v>
      </c>
      <c r="O1694" s="7" t="s">
        <v>66</v>
      </c>
      <c r="P1694" s="6">
        <v>8.6956521739130004</v>
      </c>
      <c r="Q1694" s="37" t="s">
        <v>66</v>
      </c>
    </row>
    <row r="1695" spans="3:17" x14ac:dyDescent="0.25">
      <c r="C1695" s="112"/>
      <c r="D1695" s="107"/>
      <c r="E1695" s="9" t="s">
        <v>38</v>
      </c>
      <c r="F1695" s="12"/>
      <c r="G1695" s="13">
        <v>1</v>
      </c>
      <c r="H1695" s="39" t="s">
        <v>66</v>
      </c>
      <c r="I1695" s="6">
        <v>100</v>
      </c>
      <c r="J1695" s="7" t="s">
        <v>66</v>
      </c>
      <c r="K1695" s="7" t="s">
        <v>66</v>
      </c>
      <c r="L1695" s="7" t="s">
        <v>66</v>
      </c>
      <c r="M1695" s="7" t="s">
        <v>66</v>
      </c>
      <c r="N1695" s="7" t="s">
        <v>66</v>
      </c>
      <c r="O1695" s="7" t="s">
        <v>66</v>
      </c>
      <c r="P1695" s="7" t="s">
        <v>66</v>
      </c>
      <c r="Q1695" s="37" t="s">
        <v>66</v>
      </c>
    </row>
    <row r="1696" spans="3:17" x14ac:dyDescent="0.25">
      <c r="C1696" s="112"/>
      <c r="D1696" s="107"/>
      <c r="E1696" s="9" t="s">
        <v>54</v>
      </c>
      <c r="F1696" s="12"/>
      <c r="G1696" s="8">
        <v>901</v>
      </c>
      <c r="H1696" s="20">
        <v>59.156492785794001</v>
      </c>
      <c r="I1696" s="2">
        <v>58.712541620422002</v>
      </c>
      <c r="J1696" s="2">
        <v>27.857935627081002</v>
      </c>
      <c r="K1696" s="2">
        <v>18.201997780244</v>
      </c>
      <c r="L1696" s="2">
        <v>11.875693673696</v>
      </c>
      <c r="M1696" s="2">
        <v>2.8856825749169999</v>
      </c>
      <c r="N1696" s="2">
        <v>7.9911209766929998</v>
      </c>
      <c r="O1696" s="2">
        <v>1.1098779134300001</v>
      </c>
      <c r="P1696" s="2">
        <v>6.2153163152050004</v>
      </c>
      <c r="Q1696" s="17">
        <v>0.44395116537200002</v>
      </c>
    </row>
    <row r="1697" spans="2:17" x14ac:dyDescent="0.25">
      <c r="C1697" s="112"/>
      <c r="D1697" s="107"/>
      <c r="E1697" s="9" t="s">
        <v>55</v>
      </c>
      <c r="F1697" s="12"/>
      <c r="G1697" s="8">
        <v>171</v>
      </c>
      <c r="H1697" s="20">
        <v>42.690058479531999</v>
      </c>
      <c r="I1697" s="2">
        <v>52.631578947367998</v>
      </c>
      <c r="J1697" s="2">
        <v>19.883040935673002</v>
      </c>
      <c r="K1697" s="2">
        <v>18.12865497076</v>
      </c>
      <c r="L1697" s="2">
        <v>16.374269005847999</v>
      </c>
      <c r="M1697" s="2">
        <v>5.847953216374</v>
      </c>
      <c r="N1697" s="2">
        <v>7.0175438596489998</v>
      </c>
      <c r="O1697" s="2">
        <v>1.7543859649119999</v>
      </c>
      <c r="P1697" s="2">
        <v>11.695906432749</v>
      </c>
      <c r="Q1697" s="17">
        <v>1.7543859649119999</v>
      </c>
    </row>
    <row r="1698" spans="2:17" x14ac:dyDescent="0.25">
      <c r="C1698" s="108" t="s">
        <v>56</v>
      </c>
      <c r="D1698" s="106" t="s">
        <v>21</v>
      </c>
      <c r="E1698" s="10" t="s">
        <v>57</v>
      </c>
      <c r="F1698" s="11"/>
      <c r="G1698" s="14">
        <v>465</v>
      </c>
      <c r="H1698" s="28">
        <v>56.559139784945998</v>
      </c>
      <c r="I1698" s="5">
        <v>61.935483870968</v>
      </c>
      <c r="J1698" s="5">
        <v>24.946236559140001</v>
      </c>
      <c r="K1698" s="5">
        <v>19.784946236559001</v>
      </c>
      <c r="L1698" s="5">
        <v>15.913978494624001</v>
      </c>
      <c r="M1698" s="5">
        <v>5.1612903225810003</v>
      </c>
      <c r="N1698" s="5">
        <v>7.0967741935479998</v>
      </c>
      <c r="O1698" s="5">
        <v>1.7204301075270001</v>
      </c>
      <c r="P1698" s="5">
        <v>6.666666666667</v>
      </c>
      <c r="Q1698" s="29">
        <v>0.860215053763</v>
      </c>
    </row>
    <row r="1699" spans="2:17" x14ac:dyDescent="0.25">
      <c r="C1699" s="112"/>
      <c r="D1699" s="107"/>
      <c r="E1699" s="9" t="s">
        <v>58</v>
      </c>
      <c r="F1699" s="12"/>
      <c r="G1699" s="8">
        <v>396</v>
      </c>
      <c r="H1699" s="20">
        <v>58.585858585859</v>
      </c>
      <c r="I1699" s="2">
        <v>57.070707070707002</v>
      </c>
      <c r="J1699" s="2">
        <v>25.505050505050999</v>
      </c>
      <c r="K1699" s="2">
        <v>16.161616161615999</v>
      </c>
      <c r="L1699" s="2">
        <v>10.606060606061</v>
      </c>
      <c r="M1699" s="2">
        <v>2.2727272727269998</v>
      </c>
      <c r="N1699" s="2">
        <v>8.0808080808079996</v>
      </c>
      <c r="O1699" s="2">
        <v>1.010101010101</v>
      </c>
      <c r="P1699" s="2">
        <v>6.8181818181820004</v>
      </c>
      <c r="Q1699" s="17">
        <v>0.75757575757600004</v>
      </c>
    </row>
    <row r="1700" spans="2:17" x14ac:dyDescent="0.25">
      <c r="C1700" s="112"/>
      <c r="D1700" s="107"/>
      <c r="E1700" s="9" t="s">
        <v>59</v>
      </c>
      <c r="F1700" s="12"/>
      <c r="G1700" s="8">
        <v>90</v>
      </c>
      <c r="H1700" s="20">
        <v>53.333333333333002</v>
      </c>
      <c r="I1700" s="2">
        <v>54.444444444444002</v>
      </c>
      <c r="J1700" s="2">
        <v>28.888888888888999</v>
      </c>
      <c r="K1700" s="2">
        <v>18.888888888888999</v>
      </c>
      <c r="L1700" s="2">
        <v>12.222222222221999</v>
      </c>
      <c r="M1700" s="2">
        <v>3.333333333333</v>
      </c>
      <c r="N1700" s="2">
        <v>6.666666666667</v>
      </c>
      <c r="O1700" s="2">
        <v>1.1111111111109999</v>
      </c>
      <c r="P1700" s="2">
        <v>10</v>
      </c>
      <c r="Q1700" s="38" t="s">
        <v>66</v>
      </c>
    </row>
    <row r="1701" spans="2:17" x14ac:dyDescent="0.25">
      <c r="C1701" s="112"/>
      <c r="D1701" s="107"/>
      <c r="E1701" s="9" t="s">
        <v>60</v>
      </c>
      <c r="F1701" s="12"/>
      <c r="G1701" s="8">
        <v>153</v>
      </c>
      <c r="H1701" s="20">
        <v>53.594771241830003</v>
      </c>
      <c r="I1701" s="2">
        <v>51.633986928105003</v>
      </c>
      <c r="J1701" s="2">
        <v>32.679738562091998</v>
      </c>
      <c r="K1701" s="2">
        <v>18.300653594770999</v>
      </c>
      <c r="L1701" s="2">
        <v>9.1503267973860005</v>
      </c>
      <c r="M1701" s="2">
        <v>1.9607843137250001</v>
      </c>
      <c r="N1701" s="2">
        <v>10.457516339869001</v>
      </c>
      <c r="O1701" s="15" t="s">
        <v>66</v>
      </c>
      <c r="P1701" s="2">
        <v>7.1895424836600004</v>
      </c>
      <c r="Q1701" s="38" t="s">
        <v>66</v>
      </c>
    </row>
    <row r="1702" spans="2:17" x14ac:dyDescent="0.25">
      <c r="C1702" s="108" t="s">
        <v>61</v>
      </c>
      <c r="D1702" s="106" t="s">
        <v>21</v>
      </c>
      <c r="E1702" s="10" t="s">
        <v>62</v>
      </c>
      <c r="F1702" s="11"/>
      <c r="G1702" s="14">
        <v>205</v>
      </c>
      <c r="H1702" s="28">
        <v>59.024390243901998</v>
      </c>
      <c r="I1702" s="5">
        <v>55.609756097560997</v>
      </c>
      <c r="J1702" s="5">
        <v>28.292682926828999</v>
      </c>
      <c r="K1702" s="5">
        <v>21.463414634146002</v>
      </c>
      <c r="L1702" s="5">
        <v>13.170731707317</v>
      </c>
      <c r="M1702" s="5">
        <v>4.8780487804880002</v>
      </c>
      <c r="N1702" s="5">
        <v>6.8292682926830004</v>
      </c>
      <c r="O1702" s="5">
        <v>1.4634146341459999</v>
      </c>
      <c r="P1702" s="5">
        <v>8.2926829268290003</v>
      </c>
      <c r="Q1702" s="29">
        <v>0.48780487804900002</v>
      </c>
    </row>
    <row r="1703" spans="2:17" x14ac:dyDescent="0.25">
      <c r="C1703" s="109"/>
      <c r="D1703" s="107"/>
      <c r="E1703" s="9" t="s">
        <v>63</v>
      </c>
      <c r="F1703" s="12"/>
      <c r="G1703" s="8">
        <v>256</v>
      </c>
      <c r="H1703" s="20">
        <v>55.859375</v>
      </c>
      <c r="I1703" s="2">
        <v>59.375</v>
      </c>
      <c r="J1703" s="2">
        <v>32.03125</v>
      </c>
      <c r="K1703" s="2">
        <v>18.75</v>
      </c>
      <c r="L1703" s="2">
        <v>11.328125</v>
      </c>
      <c r="M1703" s="2">
        <v>3.90625</v>
      </c>
      <c r="N1703" s="2">
        <v>7.8125</v>
      </c>
      <c r="O1703" s="2">
        <v>0.390625</v>
      </c>
      <c r="P1703" s="2">
        <v>5.859375</v>
      </c>
      <c r="Q1703" s="17">
        <v>1.171875</v>
      </c>
    </row>
    <row r="1704" spans="2:17" x14ac:dyDescent="0.25">
      <c r="C1704" s="109"/>
      <c r="D1704" s="107"/>
      <c r="E1704" s="9" t="s">
        <v>64</v>
      </c>
      <c r="F1704" s="12"/>
      <c r="G1704" s="8">
        <v>404</v>
      </c>
      <c r="H1704" s="20">
        <v>59.405940594058997</v>
      </c>
      <c r="I1704" s="2">
        <v>55.940594059406003</v>
      </c>
      <c r="J1704" s="2">
        <v>24.50495049505</v>
      </c>
      <c r="K1704" s="2">
        <v>16.089108910890999</v>
      </c>
      <c r="L1704" s="2">
        <v>11.881188118812</v>
      </c>
      <c r="M1704" s="2">
        <v>3.217821782178</v>
      </c>
      <c r="N1704" s="2">
        <v>8.1683168316830006</v>
      </c>
      <c r="O1704" s="2">
        <v>1.485148514851</v>
      </c>
      <c r="P1704" s="2">
        <v>7.1782178217819999</v>
      </c>
      <c r="Q1704" s="17">
        <v>0.74257425742600003</v>
      </c>
    </row>
    <row r="1705" spans="2:17" x14ac:dyDescent="0.25">
      <c r="C1705" s="113"/>
      <c r="D1705" s="110"/>
      <c r="E1705" s="56" t="s">
        <v>65</v>
      </c>
      <c r="F1705" s="48"/>
      <c r="G1705" s="61">
        <v>239</v>
      </c>
      <c r="H1705" s="69">
        <v>50.627615062761997</v>
      </c>
      <c r="I1705" s="36">
        <v>62.761506276151003</v>
      </c>
      <c r="J1705" s="36">
        <v>22.594142259413999</v>
      </c>
      <c r="K1705" s="36">
        <v>18.410041841003999</v>
      </c>
      <c r="L1705" s="36">
        <v>15.481171548117</v>
      </c>
      <c r="M1705" s="36">
        <v>2.5104602510460001</v>
      </c>
      <c r="N1705" s="36">
        <v>8.3682008368199998</v>
      </c>
      <c r="O1705" s="36">
        <v>1.2552301255230001</v>
      </c>
      <c r="P1705" s="36">
        <v>7.1129707112969998</v>
      </c>
      <c r="Q1705" s="80" t="s">
        <v>66</v>
      </c>
    </row>
    <row r="1707" spans="2:17" x14ac:dyDescent="0.25">
      <c r="B1707" s="54" t="str">
        <f xml:space="preserve"> HYPERLINK("#'目次'!B27", "[21]")</f>
        <v>[21]</v>
      </c>
      <c r="C1707" s="42" t="s">
        <v>281</v>
      </c>
    </row>
    <row r="1710" spans="2:17" x14ac:dyDescent="0.25">
      <c r="C1710" s="42" t="s">
        <v>14</v>
      </c>
    </row>
    <row r="1711" spans="2:17" ht="63" x14ac:dyDescent="0.25">
      <c r="C1711" s="102"/>
      <c r="D1711" s="103"/>
      <c r="E1711" s="103"/>
      <c r="F1711" s="103"/>
      <c r="G1711" s="53" t="s">
        <v>15</v>
      </c>
      <c r="H1711" s="50" t="s">
        <v>282</v>
      </c>
      <c r="I1711" s="21" t="s">
        <v>283</v>
      </c>
      <c r="J1711" s="21" t="s">
        <v>284</v>
      </c>
      <c r="K1711" s="21" t="s">
        <v>285</v>
      </c>
      <c r="L1711" s="21" t="s">
        <v>286</v>
      </c>
      <c r="M1711" s="21" t="s">
        <v>287</v>
      </c>
      <c r="N1711" s="21" t="s">
        <v>288</v>
      </c>
      <c r="O1711" s="21" t="s">
        <v>53</v>
      </c>
      <c r="P1711" s="57" t="s">
        <v>38</v>
      </c>
    </row>
    <row r="1712" spans="2:17" x14ac:dyDescent="0.25">
      <c r="C1712" s="104"/>
      <c r="D1712" s="105"/>
      <c r="E1712" s="105"/>
      <c r="F1712" s="105"/>
      <c r="G1712" s="47"/>
      <c r="H1712" s="60"/>
      <c r="I1712" s="22"/>
      <c r="J1712" s="22"/>
      <c r="K1712" s="22"/>
      <c r="L1712" s="22"/>
      <c r="M1712" s="22"/>
      <c r="N1712" s="22"/>
      <c r="O1712" s="22"/>
      <c r="P1712" s="55"/>
    </row>
    <row r="1713" spans="3:16" x14ac:dyDescent="0.25">
      <c r="C1713" s="52"/>
      <c r="D1713" s="49"/>
      <c r="E1713" s="46" t="s">
        <v>15</v>
      </c>
      <c r="F1713" s="51"/>
      <c r="G1713" s="59">
        <v>1104</v>
      </c>
      <c r="H1713" s="32">
        <v>15.217391304348</v>
      </c>
      <c r="I1713" s="32">
        <v>58.695652173912997</v>
      </c>
      <c r="J1713" s="32">
        <v>11.594202898551</v>
      </c>
      <c r="K1713" s="32">
        <v>1.9927536231880001</v>
      </c>
      <c r="L1713" s="32">
        <v>7.4275362318839999</v>
      </c>
      <c r="M1713" s="32">
        <v>0.36231884058000002</v>
      </c>
      <c r="N1713" s="32">
        <v>0.90579710144900005</v>
      </c>
      <c r="O1713" s="32">
        <v>2.4456521739129999</v>
      </c>
      <c r="P1713" s="64">
        <v>1.3586956521739999</v>
      </c>
    </row>
    <row r="1714" spans="3:16" x14ac:dyDescent="0.25">
      <c r="C1714" s="111" t="s">
        <v>20</v>
      </c>
      <c r="D1714" s="106" t="s">
        <v>21</v>
      </c>
      <c r="E1714" s="10" t="s">
        <v>22</v>
      </c>
      <c r="F1714" s="11"/>
      <c r="G1714" s="14">
        <v>543</v>
      </c>
      <c r="H1714" s="28">
        <v>17.679558011049998</v>
      </c>
      <c r="I1714" s="5">
        <v>53.591160220993999</v>
      </c>
      <c r="J1714" s="5">
        <v>12.154696132597</v>
      </c>
      <c r="K1714" s="5">
        <v>2.3941068139959998</v>
      </c>
      <c r="L1714" s="5">
        <v>9.0239410681399992</v>
      </c>
      <c r="M1714" s="5">
        <v>0.18416206261500001</v>
      </c>
      <c r="N1714" s="5">
        <v>1.1049723756909999</v>
      </c>
      <c r="O1714" s="5">
        <v>2.2099447513810002</v>
      </c>
      <c r="P1714" s="29">
        <v>1.657458563536</v>
      </c>
    </row>
    <row r="1715" spans="3:16" x14ac:dyDescent="0.25">
      <c r="C1715" s="112"/>
      <c r="D1715" s="107"/>
      <c r="E1715" s="9" t="s">
        <v>23</v>
      </c>
      <c r="F1715" s="12"/>
      <c r="G1715" s="8">
        <v>561</v>
      </c>
      <c r="H1715" s="20">
        <v>12.83422459893</v>
      </c>
      <c r="I1715" s="2">
        <v>63.636363636364003</v>
      </c>
      <c r="J1715" s="2">
        <v>11.051693404634999</v>
      </c>
      <c r="K1715" s="2">
        <v>1.6042780748659999</v>
      </c>
      <c r="L1715" s="2">
        <v>5.8823529411760003</v>
      </c>
      <c r="M1715" s="2">
        <v>0.53475935828900001</v>
      </c>
      <c r="N1715" s="2">
        <v>0.71301247771800003</v>
      </c>
      <c r="O1715" s="2">
        <v>2.673796791444</v>
      </c>
      <c r="P1715" s="17">
        <v>1.069518716578</v>
      </c>
    </row>
    <row r="1716" spans="3:16" x14ac:dyDescent="0.25">
      <c r="C1716" s="108" t="s">
        <v>24</v>
      </c>
      <c r="D1716" s="108" t="s">
        <v>25</v>
      </c>
      <c r="E1716" s="10" t="s">
        <v>26</v>
      </c>
      <c r="F1716" s="11"/>
      <c r="G1716" s="14">
        <v>261</v>
      </c>
      <c r="H1716" s="28">
        <v>41.762452107279998</v>
      </c>
      <c r="I1716" s="5">
        <v>34.482758620689999</v>
      </c>
      <c r="J1716" s="5">
        <v>5.7471264367819996</v>
      </c>
      <c r="K1716" s="5">
        <v>2.2988505747130001</v>
      </c>
      <c r="L1716" s="5">
        <v>5.7471264367819996</v>
      </c>
      <c r="M1716" s="5">
        <v>0.76628352490399998</v>
      </c>
      <c r="N1716" s="5">
        <v>2.6819923371650001</v>
      </c>
      <c r="O1716" s="5">
        <v>4.5977011494250002</v>
      </c>
      <c r="P1716" s="29">
        <v>1.915708812261</v>
      </c>
    </row>
    <row r="1717" spans="3:16" x14ac:dyDescent="0.25">
      <c r="C1717" s="112"/>
      <c r="D1717" s="109"/>
      <c r="E1717" s="9" t="s">
        <v>27</v>
      </c>
      <c r="F1717" s="12"/>
      <c r="G1717" s="8">
        <v>267</v>
      </c>
      <c r="H1717" s="20">
        <v>12.359550561798001</v>
      </c>
      <c r="I1717" s="2">
        <v>57.677902621723</v>
      </c>
      <c r="J1717" s="2">
        <v>16.479400749063998</v>
      </c>
      <c r="K1717" s="2">
        <v>0.74906367041199995</v>
      </c>
      <c r="L1717" s="2">
        <v>7.1161048689140003</v>
      </c>
      <c r="M1717" s="2">
        <v>0.37453183520599997</v>
      </c>
      <c r="N1717" s="2">
        <v>0.37453183520599997</v>
      </c>
      <c r="O1717" s="2">
        <v>2.9962546816479998</v>
      </c>
      <c r="P1717" s="17">
        <v>1.87265917603</v>
      </c>
    </row>
    <row r="1718" spans="3:16" x14ac:dyDescent="0.25">
      <c r="C1718" s="112"/>
      <c r="D1718" s="109"/>
      <c r="E1718" s="9" t="s">
        <v>28</v>
      </c>
      <c r="F1718" s="12"/>
      <c r="G1718" s="8">
        <v>261</v>
      </c>
      <c r="H1718" s="20">
        <v>7.2796934865900003</v>
      </c>
      <c r="I1718" s="2">
        <v>70.114942528735995</v>
      </c>
      <c r="J1718" s="2">
        <v>12.260536398467</v>
      </c>
      <c r="K1718" s="2">
        <v>1.532567049808</v>
      </c>
      <c r="L1718" s="2">
        <v>5.3639846743300001</v>
      </c>
      <c r="M1718" s="2">
        <v>0.38314176245199999</v>
      </c>
      <c r="N1718" s="15" t="s">
        <v>66</v>
      </c>
      <c r="O1718" s="2">
        <v>2.2988505747130001</v>
      </c>
      <c r="P1718" s="17">
        <v>0.76628352490399998</v>
      </c>
    </row>
    <row r="1719" spans="3:16" x14ac:dyDescent="0.25">
      <c r="C1719" s="112"/>
      <c r="D1719" s="109"/>
      <c r="E1719" s="9" t="s">
        <v>29</v>
      </c>
      <c r="F1719" s="12"/>
      <c r="G1719" s="8">
        <v>195</v>
      </c>
      <c r="H1719" s="20">
        <v>1.538461538462</v>
      </c>
      <c r="I1719" s="2">
        <v>74.871794871795004</v>
      </c>
      <c r="J1719" s="2">
        <v>8.7179487179489996</v>
      </c>
      <c r="K1719" s="2">
        <v>3.0769230769229998</v>
      </c>
      <c r="L1719" s="2">
        <v>10.769230769230999</v>
      </c>
      <c r="M1719" s="15" t="s">
        <v>66</v>
      </c>
      <c r="N1719" s="2">
        <v>0.51282051282100005</v>
      </c>
      <c r="O1719" s="15" t="s">
        <v>66</v>
      </c>
      <c r="P1719" s="17">
        <v>0.51282051282100005</v>
      </c>
    </row>
    <row r="1720" spans="3:16" x14ac:dyDescent="0.25">
      <c r="C1720" s="112"/>
      <c r="D1720" s="109"/>
      <c r="E1720" s="9" t="s">
        <v>30</v>
      </c>
      <c r="F1720" s="12"/>
      <c r="G1720" s="8">
        <v>120</v>
      </c>
      <c r="H1720" s="20">
        <v>3.333333333333</v>
      </c>
      <c r="I1720" s="2">
        <v>62.5</v>
      </c>
      <c r="J1720" s="2">
        <v>16.666666666666998</v>
      </c>
      <c r="K1720" s="2">
        <v>3.333333333333</v>
      </c>
      <c r="L1720" s="2">
        <v>10.833333333333</v>
      </c>
      <c r="M1720" s="15" t="s">
        <v>66</v>
      </c>
      <c r="N1720" s="2">
        <v>0.83333333333299997</v>
      </c>
      <c r="O1720" s="2">
        <v>0.83333333333299997</v>
      </c>
      <c r="P1720" s="17">
        <v>1.666666666667</v>
      </c>
    </row>
    <row r="1721" spans="3:16" x14ac:dyDescent="0.25">
      <c r="C1721" s="112"/>
      <c r="D1721" s="109"/>
      <c r="E1721" s="9" t="s">
        <v>31</v>
      </c>
      <c r="F1721" s="12"/>
      <c r="G1721" s="8">
        <v>843</v>
      </c>
      <c r="H1721" s="20">
        <v>6.99881376038</v>
      </c>
      <c r="I1721" s="2">
        <v>66.192170818505005</v>
      </c>
      <c r="J1721" s="2">
        <v>13.404507710558001</v>
      </c>
      <c r="K1721" s="2">
        <v>1.897983392645</v>
      </c>
      <c r="L1721" s="2">
        <v>7.9478054567019996</v>
      </c>
      <c r="M1721" s="2">
        <v>0.23724792408100001</v>
      </c>
      <c r="N1721" s="2">
        <v>0.35587188612100001</v>
      </c>
      <c r="O1721" s="2">
        <v>1.779359430605</v>
      </c>
      <c r="P1721" s="17">
        <v>1.1862396204029999</v>
      </c>
    </row>
    <row r="1722" spans="3:16" x14ac:dyDescent="0.25">
      <c r="C1722" s="112"/>
      <c r="D1722" s="109"/>
      <c r="E1722" s="9" t="s">
        <v>32</v>
      </c>
      <c r="F1722" s="12"/>
      <c r="G1722" s="8">
        <v>315</v>
      </c>
      <c r="H1722" s="20">
        <v>2.2222222222219998</v>
      </c>
      <c r="I1722" s="2">
        <v>70.158730158729995</v>
      </c>
      <c r="J1722" s="2">
        <v>11.746031746031999</v>
      </c>
      <c r="K1722" s="2">
        <v>3.1746031746029999</v>
      </c>
      <c r="L1722" s="2">
        <v>10.793650793651</v>
      </c>
      <c r="M1722" s="15" t="s">
        <v>66</v>
      </c>
      <c r="N1722" s="2">
        <v>0.63492063492100004</v>
      </c>
      <c r="O1722" s="2">
        <v>0.31746031745999997</v>
      </c>
      <c r="P1722" s="17">
        <v>0.95238095238099996</v>
      </c>
    </row>
    <row r="1723" spans="3:16" x14ac:dyDescent="0.25">
      <c r="C1723" s="112"/>
      <c r="D1723" s="108" t="s">
        <v>22</v>
      </c>
      <c r="E1723" s="10" t="s">
        <v>26</v>
      </c>
      <c r="F1723" s="11"/>
      <c r="G1723" s="14">
        <v>120</v>
      </c>
      <c r="H1723" s="28">
        <v>45</v>
      </c>
      <c r="I1723" s="5">
        <v>26.666666666666998</v>
      </c>
      <c r="J1723" s="5">
        <v>7.5</v>
      </c>
      <c r="K1723" s="5">
        <v>4.166666666667</v>
      </c>
      <c r="L1723" s="5">
        <v>8.333333333333</v>
      </c>
      <c r="M1723" s="5">
        <v>0.83333333333299997</v>
      </c>
      <c r="N1723" s="5">
        <v>3.333333333333</v>
      </c>
      <c r="O1723" s="5">
        <v>2.5</v>
      </c>
      <c r="P1723" s="29">
        <v>1.666666666667</v>
      </c>
    </row>
    <row r="1724" spans="3:16" x14ac:dyDescent="0.25">
      <c r="C1724" s="112"/>
      <c r="D1724" s="109"/>
      <c r="E1724" s="9" t="s">
        <v>27</v>
      </c>
      <c r="F1724" s="12"/>
      <c r="G1724" s="8">
        <v>159</v>
      </c>
      <c r="H1724" s="20">
        <v>15.094339622642</v>
      </c>
      <c r="I1724" s="2">
        <v>53.459119496855003</v>
      </c>
      <c r="J1724" s="2">
        <v>18.238993710692</v>
      </c>
      <c r="K1724" s="2">
        <v>0.62893081761000003</v>
      </c>
      <c r="L1724" s="2">
        <v>6.2893081761009997</v>
      </c>
      <c r="M1724" s="15" t="s">
        <v>66</v>
      </c>
      <c r="N1724" s="2">
        <v>0.62893081761000003</v>
      </c>
      <c r="O1724" s="2">
        <v>3.1446540880499998</v>
      </c>
      <c r="P1724" s="17">
        <v>2.5157232704400001</v>
      </c>
    </row>
    <row r="1725" spans="3:16" x14ac:dyDescent="0.25">
      <c r="C1725" s="112"/>
      <c r="D1725" s="109"/>
      <c r="E1725" s="9" t="s">
        <v>28</v>
      </c>
      <c r="F1725" s="12"/>
      <c r="G1725" s="8">
        <v>113</v>
      </c>
      <c r="H1725" s="20">
        <v>9.7345132743360008</v>
      </c>
      <c r="I1725" s="2">
        <v>69.026548672565994</v>
      </c>
      <c r="J1725" s="2">
        <v>9.7345132743360008</v>
      </c>
      <c r="K1725" s="2">
        <v>0.88495575221199996</v>
      </c>
      <c r="L1725" s="2">
        <v>7.0796460176989999</v>
      </c>
      <c r="M1725" s="15" t="s">
        <v>66</v>
      </c>
      <c r="N1725" s="15" t="s">
        <v>66</v>
      </c>
      <c r="O1725" s="2">
        <v>2.654867256637</v>
      </c>
      <c r="P1725" s="17">
        <v>0.88495575221199996</v>
      </c>
    </row>
    <row r="1726" spans="3:16" x14ac:dyDescent="0.25">
      <c r="C1726" s="112"/>
      <c r="D1726" s="109"/>
      <c r="E1726" s="9" t="s">
        <v>29</v>
      </c>
      <c r="F1726" s="12"/>
      <c r="G1726" s="8">
        <v>94</v>
      </c>
      <c r="H1726" s="20">
        <v>3.1914893617020001</v>
      </c>
      <c r="I1726" s="2">
        <v>69.148936170213005</v>
      </c>
      <c r="J1726" s="2">
        <v>5.3191489361700004</v>
      </c>
      <c r="K1726" s="2">
        <v>5.3191489361700004</v>
      </c>
      <c r="L1726" s="2">
        <v>14.893617021277</v>
      </c>
      <c r="M1726" s="15" t="s">
        <v>66</v>
      </c>
      <c r="N1726" s="2">
        <v>1.0638297872339999</v>
      </c>
      <c r="O1726" s="15" t="s">
        <v>66</v>
      </c>
      <c r="P1726" s="17">
        <v>1.0638297872339999</v>
      </c>
    </row>
    <row r="1727" spans="3:16" x14ac:dyDescent="0.25">
      <c r="C1727" s="112"/>
      <c r="D1727" s="109"/>
      <c r="E1727" s="9" t="s">
        <v>30</v>
      </c>
      <c r="F1727" s="12"/>
      <c r="G1727" s="8">
        <v>57</v>
      </c>
      <c r="H1727" s="20">
        <v>7.0175438596489998</v>
      </c>
      <c r="I1727" s="2">
        <v>54.385964912280997</v>
      </c>
      <c r="J1727" s="2">
        <v>21.052631578947</v>
      </c>
      <c r="K1727" s="2">
        <v>1.7543859649119999</v>
      </c>
      <c r="L1727" s="2">
        <v>12.280701754386</v>
      </c>
      <c r="M1727" s="15" t="s">
        <v>66</v>
      </c>
      <c r="N1727" s="15" t="s">
        <v>66</v>
      </c>
      <c r="O1727" s="2">
        <v>1.7543859649119999</v>
      </c>
      <c r="P1727" s="17">
        <v>1.7543859649119999</v>
      </c>
    </row>
    <row r="1728" spans="3:16" x14ac:dyDescent="0.25">
      <c r="C1728" s="112"/>
      <c r="D1728" s="109"/>
      <c r="E1728" s="9" t="s">
        <v>31</v>
      </c>
      <c r="F1728" s="12"/>
      <c r="G1728" s="8">
        <v>423</v>
      </c>
      <c r="H1728" s="20">
        <v>9.9290780141840003</v>
      </c>
      <c r="I1728" s="2">
        <v>61.229314420804002</v>
      </c>
      <c r="J1728" s="2">
        <v>13.475177304964999</v>
      </c>
      <c r="K1728" s="2">
        <v>1.891252955083</v>
      </c>
      <c r="L1728" s="2">
        <v>9.2198581560279997</v>
      </c>
      <c r="M1728" s="15" t="s">
        <v>66</v>
      </c>
      <c r="N1728" s="2">
        <v>0.47281323877100001</v>
      </c>
      <c r="O1728" s="2">
        <v>2.1276595744679998</v>
      </c>
      <c r="P1728" s="17">
        <v>1.654846335697</v>
      </c>
    </row>
    <row r="1729" spans="3:16" x14ac:dyDescent="0.25">
      <c r="C1729" s="112"/>
      <c r="D1729" s="109"/>
      <c r="E1729" s="9" t="s">
        <v>32</v>
      </c>
      <c r="F1729" s="12"/>
      <c r="G1729" s="8">
        <v>151</v>
      </c>
      <c r="H1729" s="20">
        <v>4.6357615894039998</v>
      </c>
      <c r="I1729" s="2">
        <v>63.576158940397001</v>
      </c>
      <c r="J1729" s="2">
        <v>11.258278145695</v>
      </c>
      <c r="K1729" s="2">
        <v>3.9735099337749999</v>
      </c>
      <c r="L1729" s="2">
        <v>13.907284768212</v>
      </c>
      <c r="M1729" s="15" t="s">
        <v>66</v>
      </c>
      <c r="N1729" s="2">
        <v>0.66225165562900001</v>
      </c>
      <c r="O1729" s="2">
        <v>0.66225165562900001</v>
      </c>
      <c r="P1729" s="17">
        <v>1.324503311258</v>
      </c>
    </row>
    <row r="1730" spans="3:16" x14ac:dyDescent="0.25">
      <c r="C1730" s="112"/>
      <c r="D1730" s="108" t="s">
        <v>23</v>
      </c>
      <c r="E1730" s="10" t="s">
        <v>26</v>
      </c>
      <c r="F1730" s="11"/>
      <c r="G1730" s="14">
        <v>141</v>
      </c>
      <c r="H1730" s="28">
        <v>39.007092198582001</v>
      </c>
      <c r="I1730" s="5">
        <v>41.134751773049999</v>
      </c>
      <c r="J1730" s="5">
        <v>4.2553191489359996</v>
      </c>
      <c r="K1730" s="5">
        <v>0.70921985815599997</v>
      </c>
      <c r="L1730" s="5">
        <v>3.54609929078</v>
      </c>
      <c r="M1730" s="5">
        <v>0.70921985815599997</v>
      </c>
      <c r="N1730" s="5">
        <v>2.1276595744679998</v>
      </c>
      <c r="O1730" s="5">
        <v>6.3829787234040003</v>
      </c>
      <c r="P1730" s="29">
        <v>2.1276595744679998</v>
      </c>
    </row>
    <row r="1731" spans="3:16" x14ac:dyDescent="0.25">
      <c r="C1731" s="112"/>
      <c r="D1731" s="109"/>
      <c r="E1731" s="9" t="s">
        <v>27</v>
      </c>
      <c r="F1731" s="12"/>
      <c r="G1731" s="8">
        <v>108</v>
      </c>
      <c r="H1731" s="20">
        <v>8.333333333333</v>
      </c>
      <c r="I1731" s="2">
        <v>63.888888888888999</v>
      </c>
      <c r="J1731" s="2">
        <v>13.888888888888999</v>
      </c>
      <c r="K1731" s="2">
        <v>0.92592592592599998</v>
      </c>
      <c r="L1731" s="2">
        <v>8.333333333333</v>
      </c>
      <c r="M1731" s="2">
        <v>0.92592592592599998</v>
      </c>
      <c r="N1731" s="15" t="s">
        <v>66</v>
      </c>
      <c r="O1731" s="2">
        <v>2.7777777777780002</v>
      </c>
      <c r="P1731" s="17">
        <v>0.92592592592599998</v>
      </c>
    </row>
    <row r="1732" spans="3:16" x14ac:dyDescent="0.25">
      <c r="C1732" s="112"/>
      <c r="D1732" s="109"/>
      <c r="E1732" s="9" t="s">
        <v>28</v>
      </c>
      <c r="F1732" s="12"/>
      <c r="G1732" s="8">
        <v>148</v>
      </c>
      <c r="H1732" s="20">
        <v>5.4054054054050003</v>
      </c>
      <c r="I1732" s="2">
        <v>70.945945945945994</v>
      </c>
      <c r="J1732" s="2">
        <v>14.189189189188999</v>
      </c>
      <c r="K1732" s="2">
        <v>2.0270270270270001</v>
      </c>
      <c r="L1732" s="2">
        <v>4.0540540540540002</v>
      </c>
      <c r="M1732" s="2">
        <v>0.67567567567599995</v>
      </c>
      <c r="N1732" s="15" t="s">
        <v>66</v>
      </c>
      <c r="O1732" s="2">
        <v>2.0270270270270001</v>
      </c>
      <c r="P1732" s="17">
        <v>0.67567567567599995</v>
      </c>
    </row>
    <row r="1733" spans="3:16" x14ac:dyDescent="0.25">
      <c r="C1733" s="112"/>
      <c r="D1733" s="109"/>
      <c r="E1733" s="9" t="s">
        <v>29</v>
      </c>
      <c r="F1733" s="12"/>
      <c r="G1733" s="8">
        <v>101</v>
      </c>
      <c r="H1733" s="43" t="s">
        <v>66</v>
      </c>
      <c r="I1733" s="2">
        <v>80.198019801979996</v>
      </c>
      <c r="J1733" s="2">
        <v>11.881188118812</v>
      </c>
      <c r="K1733" s="2">
        <v>0.99009900990099997</v>
      </c>
      <c r="L1733" s="2">
        <v>6.9306930693069999</v>
      </c>
      <c r="M1733" s="15" t="s">
        <v>66</v>
      </c>
      <c r="N1733" s="15" t="s">
        <v>66</v>
      </c>
      <c r="O1733" s="15" t="s">
        <v>66</v>
      </c>
      <c r="P1733" s="38" t="s">
        <v>66</v>
      </c>
    </row>
    <row r="1734" spans="3:16" x14ac:dyDescent="0.25">
      <c r="C1734" s="112"/>
      <c r="D1734" s="109"/>
      <c r="E1734" s="9" t="s">
        <v>30</v>
      </c>
      <c r="F1734" s="12"/>
      <c r="G1734" s="8">
        <v>63</v>
      </c>
      <c r="H1734" s="43" t="s">
        <v>66</v>
      </c>
      <c r="I1734" s="2">
        <v>69.841269841270005</v>
      </c>
      <c r="J1734" s="2">
        <v>12.698412698413</v>
      </c>
      <c r="K1734" s="2">
        <v>4.7619047619049999</v>
      </c>
      <c r="L1734" s="2">
        <v>9.5238095238099998</v>
      </c>
      <c r="M1734" s="15" t="s">
        <v>66</v>
      </c>
      <c r="N1734" s="2">
        <v>1.587301587302</v>
      </c>
      <c r="O1734" s="15" t="s">
        <v>66</v>
      </c>
      <c r="P1734" s="17">
        <v>1.587301587302</v>
      </c>
    </row>
    <row r="1735" spans="3:16" x14ac:dyDescent="0.25">
      <c r="C1735" s="112"/>
      <c r="D1735" s="109"/>
      <c r="E1735" s="9" t="s">
        <v>31</v>
      </c>
      <c r="F1735" s="12"/>
      <c r="G1735" s="8">
        <v>420</v>
      </c>
      <c r="H1735" s="20">
        <v>4.0476190476190004</v>
      </c>
      <c r="I1735" s="2">
        <v>71.190476190476005</v>
      </c>
      <c r="J1735" s="2">
        <v>13.333333333333</v>
      </c>
      <c r="K1735" s="2">
        <v>1.9047619047619999</v>
      </c>
      <c r="L1735" s="2">
        <v>6.666666666667</v>
      </c>
      <c r="M1735" s="2">
        <v>0.47619047618999999</v>
      </c>
      <c r="N1735" s="2">
        <v>0.23809523809499999</v>
      </c>
      <c r="O1735" s="2">
        <v>1.4285714285710001</v>
      </c>
      <c r="P1735" s="17">
        <v>0.71428571428599996</v>
      </c>
    </row>
    <row r="1736" spans="3:16" x14ac:dyDescent="0.25">
      <c r="C1736" s="112"/>
      <c r="D1736" s="109"/>
      <c r="E1736" s="9" t="s">
        <v>32</v>
      </c>
      <c r="F1736" s="12"/>
      <c r="G1736" s="8">
        <v>164</v>
      </c>
      <c r="H1736" s="43" t="s">
        <v>66</v>
      </c>
      <c r="I1736" s="2">
        <v>76.219512195121993</v>
      </c>
      <c r="J1736" s="2">
        <v>12.195121951220001</v>
      </c>
      <c r="K1736" s="2">
        <v>2.4390243902440001</v>
      </c>
      <c r="L1736" s="2">
        <v>7.9268292682929999</v>
      </c>
      <c r="M1736" s="15" t="s">
        <v>66</v>
      </c>
      <c r="N1736" s="2">
        <v>0.60975609756100002</v>
      </c>
      <c r="O1736" s="15" t="s">
        <v>66</v>
      </c>
      <c r="P1736" s="17">
        <v>0.60975609756100002</v>
      </c>
    </row>
    <row r="1737" spans="3:16" ht="25.2" x14ac:dyDescent="0.25">
      <c r="C1737" s="108" t="s">
        <v>33</v>
      </c>
      <c r="D1737" s="108" t="s">
        <v>25</v>
      </c>
      <c r="E1737" s="10" t="s">
        <v>34</v>
      </c>
      <c r="F1737" s="11"/>
      <c r="G1737" s="14">
        <v>93</v>
      </c>
      <c r="H1737" s="28">
        <v>13.978494623655999</v>
      </c>
      <c r="I1737" s="5">
        <v>62.365591397849002</v>
      </c>
      <c r="J1737" s="5">
        <v>6.4516129032259997</v>
      </c>
      <c r="K1737" s="34" t="s">
        <v>66</v>
      </c>
      <c r="L1737" s="5">
        <v>7.5268817204299996</v>
      </c>
      <c r="M1737" s="34" t="s">
        <v>66</v>
      </c>
      <c r="N1737" s="5">
        <v>2.1505376344089999</v>
      </c>
      <c r="O1737" s="5">
        <v>5.3763440860219998</v>
      </c>
      <c r="P1737" s="29">
        <v>2.1505376344089999</v>
      </c>
    </row>
    <row r="1738" spans="3:16" ht="25.2" x14ac:dyDescent="0.25">
      <c r="C1738" s="112"/>
      <c r="D1738" s="109"/>
      <c r="E1738" s="9" t="s">
        <v>35</v>
      </c>
      <c r="F1738" s="12"/>
      <c r="G1738" s="8">
        <v>623</v>
      </c>
      <c r="H1738" s="20">
        <v>16.372391653291</v>
      </c>
      <c r="I1738" s="2">
        <v>53.290529695023999</v>
      </c>
      <c r="J1738" s="2">
        <v>13.162118780096</v>
      </c>
      <c r="K1738" s="2">
        <v>2.5682182985550002</v>
      </c>
      <c r="L1738" s="2">
        <v>9.9518459069019993</v>
      </c>
      <c r="M1738" s="2">
        <v>0.16051364366000001</v>
      </c>
      <c r="N1738" s="2">
        <v>0.48154093097900003</v>
      </c>
      <c r="O1738" s="2">
        <v>2.4077046548959999</v>
      </c>
      <c r="P1738" s="17">
        <v>1.605136436597</v>
      </c>
    </row>
    <row r="1739" spans="3:16" ht="25.2" x14ac:dyDescent="0.25">
      <c r="C1739" s="112"/>
      <c r="D1739" s="109"/>
      <c r="E1739" s="9" t="s">
        <v>36</v>
      </c>
      <c r="F1739" s="12"/>
      <c r="G1739" s="8">
        <v>207</v>
      </c>
      <c r="H1739" s="20">
        <v>19.323671497585</v>
      </c>
      <c r="I1739" s="2">
        <v>64.734299516907996</v>
      </c>
      <c r="J1739" s="2">
        <v>7.2463768115939997</v>
      </c>
      <c r="K1739" s="2">
        <v>1.449275362319</v>
      </c>
      <c r="L1739" s="2">
        <v>2.898550724638</v>
      </c>
      <c r="M1739" s="2">
        <v>0.96618357487899997</v>
      </c>
      <c r="N1739" s="2">
        <v>0.96618357487899997</v>
      </c>
      <c r="O1739" s="2">
        <v>1.9323671497579999</v>
      </c>
      <c r="P1739" s="17">
        <v>0.48309178743999998</v>
      </c>
    </row>
    <row r="1740" spans="3:16" ht="25.2" x14ac:dyDescent="0.25">
      <c r="C1740" s="112"/>
      <c r="D1740" s="109"/>
      <c r="E1740" s="9" t="s">
        <v>37</v>
      </c>
      <c r="F1740" s="12"/>
      <c r="G1740" s="8">
        <v>178</v>
      </c>
      <c r="H1740" s="20">
        <v>7.3033707865170001</v>
      </c>
      <c r="I1740" s="2">
        <v>68.539325842696996</v>
      </c>
      <c r="J1740" s="2">
        <v>14.044943820225001</v>
      </c>
      <c r="K1740" s="2">
        <v>1.6853932584269999</v>
      </c>
      <c r="L1740" s="2">
        <v>3.9325842696629998</v>
      </c>
      <c r="M1740" s="2">
        <v>0.56179775280900002</v>
      </c>
      <c r="N1740" s="2">
        <v>1.6853932584269999</v>
      </c>
      <c r="O1740" s="2">
        <v>1.6853932584269999</v>
      </c>
      <c r="P1740" s="17">
        <v>0.56179775280900002</v>
      </c>
    </row>
    <row r="1741" spans="3:16" x14ac:dyDescent="0.25">
      <c r="C1741" s="112"/>
      <c r="D1741" s="109"/>
      <c r="E1741" s="9" t="s">
        <v>38</v>
      </c>
      <c r="F1741" s="12"/>
      <c r="G1741" s="13">
        <v>3</v>
      </c>
      <c r="H1741" s="39" t="s">
        <v>66</v>
      </c>
      <c r="I1741" s="6">
        <v>66.666666666666998</v>
      </c>
      <c r="J1741" s="7" t="s">
        <v>66</v>
      </c>
      <c r="K1741" s="7" t="s">
        <v>66</v>
      </c>
      <c r="L1741" s="7" t="s">
        <v>66</v>
      </c>
      <c r="M1741" s="7" t="s">
        <v>66</v>
      </c>
      <c r="N1741" s="7" t="s">
        <v>66</v>
      </c>
      <c r="O1741" s="7" t="s">
        <v>66</v>
      </c>
      <c r="P1741" s="33">
        <v>33.333333333333002</v>
      </c>
    </row>
    <row r="1742" spans="3:16" ht="25.2" x14ac:dyDescent="0.25">
      <c r="C1742" s="112"/>
      <c r="D1742" s="108" t="s">
        <v>22</v>
      </c>
      <c r="E1742" s="10" t="s">
        <v>34</v>
      </c>
      <c r="F1742" s="11"/>
      <c r="G1742" s="40">
        <v>48</v>
      </c>
      <c r="H1742" s="58">
        <v>10.416666666667</v>
      </c>
      <c r="I1742" s="23">
        <v>66.666666666666998</v>
      </c>
      <c r="J1742" s="23">
        <v>4.166666666667</v>
      </c>
      <c r="K1742" s="41" t="s">
        <v>66</v>
      </c>
      <c r="L1742" s="23">
        <v>12.5</v>
      </c>
      <c r="M1742" s="41" t="s">
        <v>66</v>
      </c>
      <c r="N1742" s="23">
        <v>2.083333333333</v>
      </c>
      <c r="O1742" s="23">
        <v>2.083333333333</v>
      </c>
      <c r="P1742" s="63">
        <v>2.083333333333</v>
      </c>
    </row>
    <row r="1743" spans="3:16" ht="25.2" x14ac:dyDescent="0.25">
      <c r="C1743" s="112"/>
      <c r="D1743" s="109"/>
      <c r="E1743" s="9" t="s">
        <v>35</v>
      </c>
      <c r="F1743" s="12"/>
      <c r="G1743" s="8">
        <v>365</v>
      </c>
      <c r="H1743" s="20">
        <v>18.356164383562</v>
      </c>
      <c r="I1743" s="2">
        <v>48.767123287670998</v>
      </c>
      <c r="J1743" s="2">
        <v>14.520547945204999</v>
      </c>
      <c r="K1743" s="2">
        <v>2.7397260273969999</v>
      </c>
      <c r="L1743" s="2">
        <v>10.41095890411</v>
      </c>
      <c r="M1743" s="15" t="s">
        <v>66</v>
      </c>
      <c r="N1743" s="2">
        <v>0.82191780821899996</v>
      </c>
      <c r="O1743" s="2">
        <v>2.4657534246580002</v>
      </c>
      <c r="P1743" s="17">
        <v>1.9178082191779999</v>
      </c>
    </row>
    <row r="1744" spans="3:16" ht="25.2" x14ac:dyDescent="0.25">
      <c r="C1744" s="112"/>
      <c r="D1744" s="109"/>
      <c r="E1744" s="9" t="s">
        <v>36</v>
      </c>
      <c r="F1744" s="12"/>
      <c r="G1744" s="8">
        <v>80</v>
      </c>
      <c r="H1744" s="20">
        <v>23.75</v>
      </c>
      <c r="I1744" s="2">
        <v>63.75</v>
      </c>
      <c r="J1744" s="2">
        <v>3.75</v>
      </c>
      <c r="K1744" s="2">
        <v>2.5</v>
      </c>
      <c r="L1744" s="2">
        <v>2.5</v>
      </c>
      <c r="M1744" s="2">
        <v>1.25</v>
      </c>
      <c r="N1744" s="2">
        <v>1.25</v>
      </c>
      <c r="O1744" s="2">
        <v>1.25</v>
      </c>
      <c r="P1744" s="38" t="s">
        <v>66</v>
      </c>
    </row>
    <row r="1745" spans="3:16" ht="25.2" x14ac:dyDescent="0.25">
      <c r="C1745" s="112"/>
      <c r="D1745" s="109"/>
      <c r="E1745" s="9" t="s">
        <v>37</v>
      </c>
      <c r="F1745" s="12"/>
      <c r="G1745" s="13">
        <v>49</v>
      </c>
      <c r="H1745" s="30">
        <v>10.204081632653001</v>
      </c>
      <c r="I1745" s="6">
        <v>59.183673469387998</v>
      </c>
      <c r="J1745" s="6">
        <v>16.326530612245001</v>
      </c>
      <c r="K1745" s="6">
        <v>2.040816326531</v>
      </c>
      <c r="L1745" s="6">
        <v>6.1224489795919999</v>
      </c>
      <c r="M1745" s="7" t="s">
        <v>66</v>
      </c>
      <c r="N1745" s="6">
        <v>2.040816326531</v>
      </c>
      <c r="O1745" s="6">
        <v>2.040816326531</v>
      </c>
      <c r="P1745" s="33">
        <v>2.040816326531</v>
      </c>
    </row>
    <row r="1746" spans="3:16" x14ac:dyDescent="0.25">
      <c r="C1746" s="112"/>
      <c r="D1746" s="109"/>
      <c r="E1746" s="9" t="s">
        <v>38</v>
      </c>
      <c r="F1746" s="12"/>
      <c r="G1746" s="13">
        <v>1</v>
      </c>
      <c r="H1746" s="39" t="s">
        <v>66</v>
      </c>
      <c r="I1746" s="6">
        <v>100</v>
      </c>
      <c r="J1746" s="7" t="s">
        <v>66</v>
      </c>
      <c r="K1746" s="7" t="s">
        <v>66</v>
      </c>
      <c r="L1746" s="7" t="s">
        <v>66</v>
      </c>
      <c r="M1746" s="7" t="s">
        <v>66</v>
      </c>
      <c r="N1746" s="7" t="s">
        <v>66</v>
      </c>
      <c r="O1746" s="7" t="s">
        <v>66</v>
      </c>
      <c r="P1746" s="37" t="s">
        <v>66</v>
      </c>
    </row>
    <row r="1747" spans="3:16" ht="25.2" x14ac:dyDescent="0.25">
      <c r="C1747" s="112"/>
      <c r="D1747" s="108" t="s">
        <v>23</v>
      </c>
      <c r="E1747" s="10" t="s">
        <v>34</v>
      </c>
      <c r="F1747" s="11"/>
      <c r="G1747" s="40">
        <v>45</v>
      </c>
      <c r="H1747" s="58">
        <v>17.777777777777999</v>
      </c>
      <c r="I1747" s="23">
        <v>57.777777777777999</v>
      </c>
      <c r="J1747" s="23">
        <v>8.8888888888889994</v>
      </c>
      <c r="K1747" s="41" t="s">
        <v>66</v>
      </c>
      <c r="L1747" s="23">
        <v>2.2222222222219998</v>
      </c>
      <c r="M1747" s="41" t="s">
        <v>66</v>
      </c>
      <c r="N1747" s="23">
        <v>2.2222222222219998</v>
      </c>
      <c r="O1747" s="23">
        <v>8.8888888888889994</v>
      </c>
      <c r="P1747" s="63">
        <v>2.2222222222219998</v>
      </c>
    </row>
    <row r="1748" spans="3:16" ht="25.2" x14ac:dyDescent="0.25">
      <c r="C1748" s="112"/>
      <c r="D1748" s="109"/>
      <c r="E1748" s="9" t="s">
        <v>35</v>
      </c>
      <c r="F1748" s="12"/>
      <c r="G1748" s="8">
        <v>258</v>
      </c>
      <c r="H1748" s="20">
        <v>13.565891472868</v>
      </c>
      <c r="I1748" s="2">
        <v>59.689922480619998</v>
      </c>
      <c r="J1748" s="2">
        <v>11.240310077519</v>
      </c>
      <c r="K1748" s="2">
        <v>2.3255813953489999</v>
      </c>
      <c r="L1748" s="2">
        <v>9.3023255813949994</v>
      </c>
      <c r="M1748" s="2">
        <v>0.38759689922500001</v>
      </c>
      <c r="N1748" s="15" t="s">
        <v>66</v>
      </c>
      <c r="O1748" s="2">
        <v>2.3255813953489999</v>
      </c>
      <c r="P1748" s="17">
        <v>1.1627906976739999</v>
      </c>
    </row>
    <row r="1749" spans="3:16" ht="25.2" x14ac:dyDescent="0.25">
      <c r="C1749" s="112"/>
      <c r="D1749" s="109"/>
      <c r="E1749" s="9" t="s">
        <v>36</v>
      </c>
      <c r="F1749" s="12"/>
      <c r="G1749" s="8">
        <v>127</v>
      </c>
      <c r="H1749" s="20">
        <v>16.535433070865999</v>
      </c>
      <c r="I1749" s="2">
        <v>65.354330708660996</v>
      </c>
      <c r="J1749" s="2">
        <v>9.4488188976380005</v>
      </c>
      <c r="K1749" s="2">
        <v>0.78740157480299999</v>
      </c>
      <c r="L1749" s="2">
        <v>3.1496062992130001</v>
      </c>
      <c r="M1749" s="2">
        <v>0.78740157480299999</v>
      </c>
      <c r="N1749" s="2">
        <v>0.78740157480299999</v>
      </c>
      <c r="O1749" s="2">
        <v>2.3622047244090001</v>
      </c>
      <c r="P1749" s="17">
        <v>0.78740157480299999</v>
      </c>
    </row>
    <row r="1750" spans="3:16" ht="25.2" x14ac:dyDescent="0.25">
      <c r="C1750" s="112"/>
      <c r="D1750" s="109"/>
      <c r="E1750" s="9" t="s">
        <v>37</v>
      </c>
      <c r="F1750" s="12"/>
      <c r="G1750" s="8">
        <v>129</v>
      </c>
      <c r="H1750" s="20">
        <v>6.2015503875969999</v>
      </c>
      <c r="I1750" s="2">
        <v>72.093023255814003</v>
      </c>
      <c r="J1750" s="2">
        <v>13.178294573643001</v>
      </c>
      <c r="K1750" s="2">
        <v>1.550387596899</v>
      </c>
      <c r="L1750" s="2">
        <v>3.1007751937979999</v>
      </c>
      <c r="M1750" s="2">
        <v>0.77519379845000003</v>
      </c>
      <c r="N1750" s="2">
        <v>1.550387596899</v>
      </c>
      <c r="O1750" s="2">
        <v>1.550387596899</v>
      </c>
      <c r="P1750" s="38" t="s">
        <v>66</v>
      </c>
    </row>
    <row r="1751" spans="3:16" x14ac:dyDescent="0.25">
      <c r="C1751" s="112"/>
      <c r="D1751" s="109"/>
      <c r="E1751" s="9" t="s">
        <v>38</v>
      </c>
      <c r="F1751" s="12"/>
      <c r="G1751" s="13">
        <v>2</v>
      </c>
      <c r="H1751" s="39" t="s">
        <v>66</v>
      </c>
      <c r="I1751" s="6">
        <v>50</v>
      </c>
      <c r="J1751" s="7" t="s">
        <v>66</v>
      </c>
      <c r="K1751" s="7" t="s">
        <v>66</v>
      </c>
      <c r="L1751" s="7" t="s">
        <v>66</v>
      </c>
      <c r="M1751" s="7" t="s">
        <v>66</v>
      </c>
      <c r="N1751" s="7" t="s">
        <v>66</v>
      </c>
      <c r="O1751" s="7" t="s">
        <v>66</v>
      </c>
      <c r="P1751" s="33">
        <v>50</v>
      </c>
    </row>
    <row r="1752" spans="3:16" ht="25.2" x14ac:dyDescent="0.25">
      <c r="C1752" s="108" t="s">
        <v>39</v>
      </c>
      <c r="D1752" s="108" t="s">
        <v>25</v>
      </c>
      <c r="E1752" s="10" t="s">
        <v>40</v>
      </c>
      <c r="F1752" s="11"/>
      <c r="G1752" s="14">
        <v>320</v>
      </c>
      <c r="H1752" s="28">
        <v>12.5</v>
      </c>
      <c r="I1752" s="5">
        <v>65</v>
      </c>
      <c r="J1752" s="5">
        <v>10.625</v>
      </c>
      <c r="K1752" s="5">
        <v>1.5625</v>
      </c>
      <c r="L1752" s="5">
        <v>5</v>
      </c>
      <c r="M1752" s="5">
        <v>0.625</v>
      </c>
      <c r="N1752" s="5">
        <v>1.25</v>
      </c>
      <c r="O1752" s="5">
        <v>2.1875</v>
      </c>
      <c r="P1752" s="29">
        <v>1.25</v>
      </c>
    </row>
    <row r="1753" spans="3:16" ht="25.2" x14ac:dyDescent="0.25">
      <c r="C1753" s="112"/>
      <c r="D1753" s="109"/>
      <c r="E1753" s="9" t="s">
        <v>41</v>
      </c>
      <c r="F1753" s="12"/>
      <c r="G1753" s="8">
        <v>604</v>
      </c>
      <c r="H1753" s="20">
        <v>15.066225165563001</v>
      </c>
      <c r="I1753" s="2">
        <v>53.311258278145999</v>
      </c>
      <c r="J1753" s="2">
        <v>13.741721854305</v>
      </c>
      <c r="K1753" s="2">
        <v>2.6490066225170001</v>
      </c>
      <c r="L1753" s="2">
        <v>10.430463576158999</v>
      </c>
      <c r="M1753" s="2">
        <v>0.16556291390700001</v>
      </c>
      <c r="N1753" s="2">
        <v>0.66225165562900001</v>
      </c>
      <c r="O1753" s="2">
        <v>2.4834437086090002</v>
      </c>
      <c r="P1753" s="17">
        <v>1.490066225166</v>
      </c>
    </row>
    <row r="1754" spans="3:16" x14ac:dyDescent="0.25">
      <c r="C1754" s="112"/>
      <c r="D1754" s="109"/>
      <c r="E1754" s="9" t="s">
        <v>42</v>
      </c>
      <c r="F1754" s="12"/>
      <c r="G1754" s="13">
        <v>20</v>
      </c>
      <c r="H1754" s="30">
        <v>35</v>
      </c>
      <c r="I1754" s="6">
        <v>45</v>
      </c>
      <c r="J1754" s="6">
        <v>10</v>
      </c>
      <c r="K1754" s="7" t="s">
        <v>66</v>
      </c>
      <c r="L1754" s="6">
        <v>5</v>
      </c>
      <c r="M1754" s="7" t="s">
        <v>66</v>
      </c>
      <c r="N1754" s="6">
        <v>5</v>
      </c>
      <c r="O1754" s="7" t="s">
        <v>66</v>
      </c>
      <c r="P1754" s="37" t="s">
        <v>66</v>
      </c>
    </row>
    <row r="1755" spans="3:16" x14ac:dyDescent="0.25">
      <c r="C1755" s="112"/>
      <c r="D1755" s="109"/>
      <c r="E1755" s="9" t="s">
        <v>43</v>
      </c>
      <c r="F1755" s="12"/>
      <c r="G1755" s="8">
        <v>162</v>
      </c>
      <c r="H1755" s="20">
        <v>24.074074074074002</v>
      </c>
      <c r="I1755" s="2">
        <v>58.641975308642003</v>
      </c>
      <c r="J1755" s="2">
        <v>9.2592592592590002</v>
      </c>
      <c r="K1755" s="15" t="s">
        <v>66</v>
      </c>
      <c r="L1755" s="2">
        <v>1.2345679012349999</v>
      </c>
      <c r="M1755" s="2">
        <v>1.2345679012349999</v>
      </c>
      <c r="N1755" s="2">
        <v>1.2345679012349999</v>
      </c>
      <c r="O1755" s="2">
        <v>3.7037037037039999</v>
      </c>
      <c r="P1755" s="17">
        <v>0.61728395061700003</v>
      </c>
    </row>
    <row r="1756" spans="3:16" x14ac:dyDescent="0.25">
      <c r="C1756" s="112"/>
      <c r="D1756" s="109"/>
      <c r="E1756" s="9" t="s">
        <v>44</v>
      </c>
      <c r="F1756" s="12"/>
      <c r="G1756" s="8">
        <v>50</v>
      </c>
      <c r="H1756" s="20">
        <v>18</v>
      </c>
      <c r="I1756" s="2">
        <v>68</v>
      </c>
      <c r="J1756" s="2">
        <v>8</v>
      </c>
      <c r="K1756" s="15" t="s">
        <v>66</v>
      </c>
      <c r="L1756" s="15" t="s">
        <v>66</v>
      </c>
      <c r="M1756" s="2">
        <v>2</v>
      </c>
      <c r="N1756" s="15" t="s">
        <v>66</v>
      </c>
      <c r="O1756" s="2">
        <v>4</v>
      </c>
      <c r="P1756" s="38" t="s">
        <v>66</v>
      </c>
    </row>
    <row r="1757" spans="3:16" ht="25.2" x14ac:dyDescent="0.25">
      <c r="C1757" s="112"/>
      <c r="D1757" s="109"/>
      <c r="E1757" s="9" t="s">
        <v>45</v>
      </c>
      <c r="F1757" s="12"/>
      <c r="G1757" s="8">
        <v>53</v>
      </c>
      <c r="H1757" s="20">
        <v>18.867924528302002</v>
      </c>
      <c r="I1757" s="2">
        <v>64.150943396225998</v>
      </c>
      <c r="J1757" s="2">
        <v>5.660377358491</v>
      </c>
      <c r="K1757" s="15" t="s">
        <v>66</v>
      </c>
      <c r="L1757" s="2">
        <v>7.547169811321</v>
      </c>
      <c r="M1757" s="15" t="s">
        <v>66</v>
      </c>
      <c r="N1757" s="15" t="s">
        <v>66</v>
      </c>
      <c r="O1757" s="2">
        <v>3.7735849056599999</v>
      </c>
      <c r="P1757" s="38" t="s">
        <v>66</v>
      </c>
    </row>
    <row r="1758" spans="3:16" x14ac:dyDescent="0.25">
      <c r="C1758" s="112"/>
      <c r="D1758" s="109"/>
      <c r="E1758" s="9" t="s">
        <v>38</v>
      </c>
      <c r="F1758" s="12"/>
      <c r="G1758" s="13">
        <v>37</v>
      </c>
      <c r="H1758" s="30">
        <v>21.621621621622001</v>
      </c>
      <c r="I1758" s="6">
        <v>64.864864864864998</v>
      </c>
      <c r="J1758" s="6">
        <v>5.4054054054050003</v>
      </c>
      <c r="K1758" s="6">
        <v>2.7027027027030002</v>
      </c>
      <c r="L1758" s="7" t="s">
        <v>66</v>
      </c>
      <c r="M1758" s="7" t="s">
        <v>66</v>
      </c>
      <c r="N1758" s="7" t="s">
        <v>66</v>
      </c>
      <c r="O1758" s="7" t="s">
        <v>66</v>
      </c>
      <c r="P1758" s="33">
        <v>5.4054054054050003</v>
      </c>
    </row>
    <row r="1759" spans="3:16" ht="25.2" x14ac:dyDescent="0.25">
      <c r="C1759" s="112"/>
      <c r="D1759" s="108" t="s">
        <v>22</v>
      </c>
      <c r="E1759" s="10" t="s">
        <v>40</v>
      </c>
      <c r="F1759" s="11"/>
      <c r="G1759" s="14">
        <v>118</v>
      </c>
      <c r="H1759" s="28">
        <v>15.254237288136</v>
      </c>
      <c r="I1759" s="5">
        <v>61.864406779661003</v>
      </c>
      <c r="J1759" s="5">
        <v>7.6271186440680001</v>
      </c>
      <c r="K1759" s="5">
        <v>2.542372881356</v>
      </c>
      <c r="L1759" s="5">
        <v>6.7796610169490004</v>
      </c>
      <c r="M1759" s="5">
        <v>0.84745762711899997</v>
      </c>
      <c r="N1759" s="5">
        <v>0.84745762711899997</v>
      </c>
      <c r="O1759" s="5">
        <v>2.542372881356</v>
      </c>
      <c r="P1759" s="29">
        <v>1.6949152542370001</v>
      </c>
    </row>
    <row r="1760" spans="3:16" ht="25.2" x14ac:dyDescent="0.25">
      <c r="C1760" s="112"/>
      <c r="D1760" s="109"/>
      <c r="E1760" s="9" t="s">
        <v>41</v>
      </c>
      <c r="F1760" s="12"/>
      <c r="G1760" s="8">
        <v>351</v>
      </c>
      <c r="H1760" s="20">
        <v>16.809116809117</v>
      </c>
      <c r="I1760" s="2">
        <v>49.002849002848997</v>
      </c>
      <c r="J1760" s="2">
        <v>15.099715099715</v>
      </c>
      <c r="K1760" s="2">
        <v>2.564102564103</v>
      </c>
      <c r="L1760" s="2">
        <v>11.111111111111001</v>
      </c>
      <c r="M1760" s="15" t="s">
        <v>66</v>
      </c>
      <c r="N1760" s="2">
        <v>1.139601139601</v>
      </c>
      <c r="O1760" s="2">
        <v>2.564102564103</v>
      </c>
      <c r="P1760" s="17">
        <v>1.709401709402</v>
      </c>
    </row>
    <row r="1761" spans="3:16" x14ac:dyDescent="0.25">
      <c r="C1761" s="112"/>
      <c r="D1761" s="109"/>
      <c r="E1761" s="9" t="s">
        <v>42</v>
      </c>
      <c r="F1761" s="12"/>
      <c r="G1761" s="13">
        <v>9</v>
      </c>
      <c r="H1761" s="30">
        <v>33.333333333333002</v>
      </c>
      <c r="I1761" s="6">
        <v>33.333333333333002</v>
      </c>
      <c r="J1761" s="6">
        <v>11.111111111111001</v>
      </c>
      <c r="K1761" s="7" t="s">
        <v>66</v>
      </c>
      <c r="L1761" s="6">
        <v>11.111111111111001</v>
      </c>
      <c r="M1761" s="7" t="s">
        <v>66</v>
      </c>
      <c r="N1761" s="6">
        <v>11.111111111111001</v>
      </c>
      <c r="O1761" s="7" t="s">
        <v>66</v>
      </c>
      <c r="P1761" s="37" t="s">
        <v>66</v>
      </c>
    </row>
    <row r="1762" spans="3:16" x14ac:dyDescent="0.25">
      <c r="C1762" s="112"/>
      <c r="D1762" s="109"/>
      <c r="E1762" s="9" t="s">
        <v>43</v>
      </c>
      <c r="F1762" s="12"/>
      <c r="G1762" s="8">
        <v>64</v>
      </c>
      <c r="H1762" s="20">
        <v>37.5</v>
      </c>
      <c r="I1762" s="2">
        <v>42.1875</v>
      </c>
      <c r="J1762" s="2">
        <v>12.5</v>
      </c>
      <c r="K1762" s="15" t="s">
        <v>66</v>
      </c>
      <c r="L1762" s="2">
        <v>1.5625</v>
      </c>
      <c r="M1762" s="15" t="s">
        <v>66</v>
      </c>
      <c r="N1762" s="2">
        <v>1.5625</v>
      </c>
      <c r="O1762" s="2">
        <v>3.125</v>
      </c>
      <c r="P1762" s="17">
        <v>1.5625</v>
      </c>
    </row>
    <row r="1763" spans="3:16" x14ac:dyDescent="0.25">
      <c r="C1763" s="112"/>
      <c r="D1763" s="109"/>
      <c r="E1763" s="9" t="s">
        <v>44</v>
      </c>
      <c r="F1763" s="12"/>
      <c r="G1763" s="13">
        <v>19</v>
      </c>
      <c r="H1763" s="30">
        <v>26.315789473683999</v>
      </c>
      <c r="I1763" s="6">
        <v>68.421052631579002</v>
      </c>
      <c r="J1763" s="6">
        <v>5.2631578947369997</v>
      </c>
      <c r="K1763" s="7" t="s">
        <v>66</v>
      </c>
      <c r="L1763" s="7" t="s">
        <v>66</v>
      </c>
      <c r="M1763" s="7" t="s">
        <v>66</v>
      </c>
      <c r="N1763" s="7" t="s">
        <v>66</v>
      </c>
      <c r="O1763" s="7" t="s">
        <v>66</v>
      </c>
      <c r="P1763" s="37" t="s">
        <v>66</v>
      </c>
    </row>
    <row r="1764" spans="3:16" ht="25.2" x14ac:dyDescent="0.25">
      <c r="C1764" s="112"/>
      <c r="D1764" s="109"/>
      <c r="E1764" s="9" t="s">
        <v>45</v>
      </c>
      <c r="F1764" s="12"/>
      <c r="G1764" s="13">
        <v>30</v>
      </c>
      <c r="H1764" s="30">
        <v>23.333333333333002</v>
      </c>
      <c r="I1764" s="6">
        <v>60</v>
      </c>
      <c r="J1764" s="6">
        <v>6.666666666667</v>
      </c>
      <c r="K1764" s="7" t="s">
        <v>66</v>
      </c>
      <c r="L1764" s="6">
        <v>10</v>
      </c>
      <c r="M1764" s="7" t="s">
        <v>66</v>
      </c>
      <c r="N1764" s="7" t="s">
        <v>66</v>
      </c>
      <c r="O1764" s="7" t="s">
        <v>66</v>
      </c>
      <c r="P1764" s="37" t="s">
        <v>66</v>
      </c>
    </row>
    <row r="1765" spans="3:16" x14ac:dyDescent="0.25">
      <c r="C1765" s="112"/>
      <c r="D1765" s="109"/>
      <c r="E1765" s="9" t="s">
        <v>38</v>
      </c>
      <c r="F1765" s="12"/>
      <c r="G1765" s="13">
        <v>23</v>
      </c>
      <c r="H1765" s="30">
        <v>26.086956521739001</v>
      </c>
      <c r="I1765" s="6">
        <v>60.869565217390999</v>
      </c>
      <c r="J1765" s="6">
        <v>4.3478260869570002</v>
      </c>
      <c r="K1765" s="6">
        <v>4.3478260869570002</v>
      </c>
      <c r="L1765" s="7" t="s">
        <v>66</v>
      </c>
      <c r="M1765" s="7" t="s">
        <v>66</v>
      </c>
      <c r="N1765" s="7" t="s">
        <v>66</v>
      </c>
      <c r="O1765" s="7" t="s">
        <v>66</v>
      </c>
      <c r="P1765" s="33">
        <v>4.3478260869570002</v>
      </c>
    </row>
    <row r="1766" spans="3:16" ht="25.2" x14ac:dyDescent="0.25">
      <c r="C1766" s="112"/>
      <c r="D1766" s="108" t="s">
        <v>23</v>
      </c>
      <c r="E1766" s="10" t="s">
        <v>40</v>
      </c>
      <c r="F1766" s="11"/>
      <c r="G1766" s="14">
        <v>202</v>
      </c>
      <c r="H1766" s="28">
        <v>10.891089108911</v>
      </c>
      <c r="I1766" s="5">
        <v>66.831683168316999</v>
      </c>
      <c r="J1766" s="5">
        <v>12.376237623762</v>
      </c>
      <c r="K1766" s="5">
        <v>0.99009900990099997</v>
      </c>
      <c r="L1766" s="5">
        <v>3.9603960396039999</v>
      </c>
      <c r="M1766" s="5">
        <v>0.49504950495</v>
      </c>
      <c r="N1766" s="5">
        <v>1.485148514851</v>
      </c>
      <c r="O1766" s="5">
        <v>1.9801980198019999</v>
      </c>
      <c r="P1766" s="29">
        <v>0.99009900990099997</v>
      </c>
    </row>
    <row r="1767" spans="3:16" ht="25.2" x14ac:dyDescent="0.25">
      <c r="C1767" s="112"/>
      <c r="D1767" s="109"/>
      <c r="E1767" s="9" t="s">
        <v>41</v>
      </c>
      <c r="F1767" s="12"/>
      <c r="G1767" s="8">
        <v>253</v>
      </c>
      <c r="H1767" s="20">
        <v>12.648221343874001</v>
      </c>
      <c r="I1767" s="2">
        <v>59.288537549407003</v>
      </c>
      <c r="J1767" s="2">
        <v>11.857707509880999</v>
      </c>
      <c r="K1767" s="2">
        <v>2.7667984189719999</v>
      </c>
      <c r="L1767" s="2">
        <v>9.4861660079050001</v>
      </c>
      <c r="M1767" s="2">
        <v>0.39525691699600002</v>
      </c>
      <c r="N1767" s="15" t="s">
        <v>66</v>
      </c>
      <c r="O1767" s="2">
        <v>2.371541501976</v>
      </c>
      <c r="P1767" s="17">
        <v>1.185770750988</v>
      </c>
    </row>
    <row r="1768" spans="3:16" x14ac:dyDescent="0.25">
      <c r="C1768" s="112"/>
      <c r="D1768" s="109"/>
      <c r="E1768" s="9" t="s">
        <v>42</v>
      </c>
      <c r="F1768" s="12"/>
      <c r="G1768" s="13">
        <v>11</v>
      </c>
      <c r="H1768" s="30">
        <v>36.363636363635997</v>
      </c>
      <c r="I1768" s="6">
        <v>54.545454545455001</v>
      </c>
      <c r="J1768" s="6">
        <v>9.0909090909089993</v>
      </c>
      <c r="K1768" s="7" t="s">
        <v>66</v>
      </c>
      <c r="L1768" s="7" t="s">
        <v>66</v>
      </c>
      <c r="M1768" s="7" t="s">
        <v>66</v>
      </c>
      <c r="N1768" s="7" t="s">
        <v>66</v>
      </c>
      <c r="O1768" s="7" t="s">
        <v>66</v>
      </c>
      <c r="P1768" s="37" t="s">
        <v>66</v>
      </c>
    </row>
    <row r="1769" spans="3:16" x14ac:dyDescent="0.25">
      <c r="C1769" s="112"/>
      <c r="D1769" s="109"/>
      <c r="E1769" s="9" t="s">
        <v>43</v>
      </c>
      <c r="F1769" s="12"/>
      <c r="G1769" s="8">
        <v>98</v>
      </c>
      <c r="H1769" s="20">
        <v>15.30612244898</v>
      </c>
      <c r="I1769" s="2">
        <v>69.387755102040998</v>
      </c>
      <c r="J1769" s="2">
        <v>7.1428571428570002</v>
      </c>
      <c r="K1769" s="15" t="s">
        <v>66</v>
      </c>
      <c r="L1769" s="2">
        <v>1.0204081632649999</v>
      </c>
      <c r="M1769" s="2">
        <v>2.040816326531</v>
      </c>
      <c r="N1769" s="2">
        <v>1.0204081632649999</v>
      </c>
      <c r="O1769" s="2">
        <v>4.0816326530609999</v>
      </c>
      <c r="P1769" s="38" t="s">
        <v>66</v>
      </c>
    </row>
    <row r="1770" spans="3:16" x14ac:dyDescent="0.25">
      <c r="C1770" s="112"/>
      <c r="D1770" s="109"/>
      <c r="E1770" s="9" t="s">
        <v>44</v>
      </c>
      <c r="F1770" s="12"/>
      <c r="G1770" s="13">
        <v>31</v>
      </c>
      <c r="H1770" s="30">
        <v>12.903225806451999</v>
      </c>
      <c r="I1770" s="6">
        <v>67.741935483871003</v>
      </c>
      <c r="J1770" s="6">
        <v>9.6774193548389995</v>
      </c>
      <c r="K1770" s="7" t="s">
        <v>66</v>
      </c>
      <c r="L1770" s="7" t="s">
        <v>66</v>
      </c>
      <c r="M1770" s="6">
        <v>3.2258064516129998</v>
      </c>
      <c r="N1770" s="7" t="s">
        <v>66</v>
      </c>
      <c r="O1770" s="6">
        <v>6.4516129032259997</v>
      </c>
      <c r="P1770" s="37" t="s">
        <v>66</v>
      </c>
    </row>
    <row r="1771" spans="3:16" ht="25.2" x14ac:dyDescent="0.25">
      <c r="C1771" s="112"/>
      <c r="D1771" s="109"/>
      <c r="E1771" s="9" t="s">
        <v>45</v>
      </c>
      <c r="F1771" s="12"/>
      <c r="G1771" s="13">
        <v>23</v>
      </c>
      <c r="H1771" s="30">
        <v>13.04347826087</v>
      </c>
      <c r="I1771" s="6">
        <v>69.565217391304003</v>
      </c>
      <c r="J1771" s="6">
        <v>4.3478260869570002</v>
      </c>
      <c r="K1771" s="7" t="s">
        <v>66</v>
      </c>
      <c r="L1771" s="6">
        <v>4.3478260869570002</v>
      </c>
      <c r="M1771" s="7" t="s">
        <v>66</v>
      </c>
      <c r="N1771" s="7" t="s">
        <v>66</v>
      </c>
      <c r="O1771" s="6">
        <v>8.6956521739130004</v>
      </c>
      <c r="P1771" s="37" t="s">
        <v>66</v>
      </c>
    </row>
    <row r="1772" spans="3:16" x14ac:dyDescent="0.25">
      <c r="C1772" s="112"/>
      <c r="D1772" s="109"/>
      <c r="E1772" s="9" t="s">
        <v>38</v>
      </c>
      <c r="F1772" s="12"/>
      <c r="G1772" s="13">
        <v>14</v>
      </c>
      <c r="H1772" s="30">
        <v>14.285714285714</v>
      </c>
      <c r="I1772" s="6">
        <v>71.428571428571004</v>
      </c>
      <c r="J1772" s="6">
        <v>7.1428571428570002</v>
      </c>
      <c r="K1772" s="7" t="s">
        <v>66</v>
      </c>
      <c r="L1772" s="7" t="s">
        <v>66</v>
      </c>
      <c r="M1772" s="7" t="s">
        <v>66</v>
      </c>
      <c r="N1772" s="7" t="s">
        <v>66</v>
      </c>
      <c r="O1772" s="7" t="s">
        <v>66</v>
      </c>
      <c r="P1772" s="33">
        <v>7.1428571428570002</v>
      </c>
    </row>
    <row r="1773" spans="3:16" x14ac:dyDescent="0.25">
      <c r="C1773" s="108" t="s">
        <v>46</v>
      </c>
      <c r="D1773" s="106" t="s">
        <v>21</v>
      </c>
      <c r="E1773" s="10" t="s">
        <v>47</v>
      </c>
      <c r="F1773" s="11"/>
      <c r="G1773" s="14">
        <v>815</v>
      </c>
      <c r="H1773" s="28">
        <v>15.828220858896</v>
      </c>
      <c r="I1773" s="5">
        <v>56.687116564417003</v>
      </c>
      <c r="J1773" s="5">
        <v>12.883435582822001</v>
      </c>
      <c r="K1773" s="5">
        <v>2.2085889570549999</v>
      </c>
      <c r="L1773" s="5">
        <v>8.4662576687120001</v>
      </c>
      <c r="M1773" s="5">
        <v>0.24539877300599999</v>
      </c>
      <c r="N1773" s="5">
        <v>0.36809815950899999</v>
      </c>
      <c r="O1773" s="5">
        <v>1.8404907975460001</v>
      </c>
      <c r="P1773" s="29">
        <v>1.472392638037</v>
      </c>
    </row>
    <row r="1774" spans="3:16" ht="25.2" x14ac:dyDescent="0.25">
      <c r="C1774" s="112"/>
      <c r="D1774" s="107"/>
      <c r="E1774" s="9" t="s">
        <v>48</v>
      </c>
      <c r="F1774" s="12"/>
      <c r="G1774" s="8">
        <v>86</v>
      </c>
      <c r="H1774" s="20">
        <v>12.790697674419</v>
      </c>
      <c r="I1774" s="2">
        <v>62.790697674419</v>
      </c>
      <c r="J1774" s="2">
        <v>8.1395348837209998</v>
      </c>
      <c r="K1774" s="2">
        <v>3.488372093023</v>
      </c>
      <c r="L1774" s="2">
        <v>8.1395348837209998</v>
      </c>
      <c r="M1774" s="2">
        <v>1.1627906976739999</v>
      </c>
      <c r="N1774" s="2">
        <v>1.1627906976739999</v>
      </c>
      <c r="O1774" s="2">
        <v>1.1627906976739999</v>
      </c>
      <c r="P1774" s="17">
        <v>1.1627906976739999</v>
      </c>
    </row>
    <row r="1775" spans="3:16" x14ac:dyDescent="0.25">
      <c r="C1775" s="112"/>
      <c r="D1775" s="107"/>
      <c r="E1775" s="9" t="s">
        <v>49</v>
      </c>
      <c r="F1775" s="12"/>
      <c r="G1775" s="13">
        <v>46</v>
      </c>
      <c r="H1775" s="30">
        <v>26.086956521739001</v>
      </c>
      <c r="I1775" s="6">
        <v>54.347826086956999</v>
      </c>
      <c r="J1775" s="6">
        <v>10.869565217390999</v>
      </c>
      <c r="K1775" s="7" t="s">
        <v>66</v>
      </c>
      <c r="L1775" s="6">
        <v>2.1739130434780001</v>
      </c>
      <c r="M1775" s="7" t="s">
        <v>66</v>
      </c>
      <c r="N1775" s="7" t="s">
        <v>66</v>
      </c>
      <c r="O1775" s="6">
        <v>4.3478260869570002</v>
      </c>
      <c r="P1775" s="33">
        <v>2.1739130434780001</v>
      </c>
    </row>
    <row r="1776" spans="3:16" ht="25.2" x14ac:dyDescent="0.25">
      <c r="C1776" s="112"/>
      <c r="D1776" s="107"/>
      <c r="E1776" s="9" t="s">
        <v>50</v>
      </c>
      <c r="F1776" s="12"/>
      <c r="G1776" s="8">
        <v>95</v>
      </c>
      <c r="H1776" s="20">
        <v>12.631578947368</v>
      </c>
      <c r="I1776" s="2">
        <v>70.526315789473998</v>
      </c>
      <c r="J1776" s="2">
        <v>6.3157894736840001</v>
      </c>
      <c r="K1776" s="2">
        <v>1.052631578947</v>
      </c>
      <c r="L1776" s="2">
        <v>4.2105263157890001</v>
      </c>
      <c r="M1776" s="15" t="s">
        <v>66</v>
      </c>
      <c r="N1776" s="2">
        <v>2.1052631578950001</v>
      </c>
      <c r="O1776" s="2">
        <v>2.1052631578950001</v>
      </c>
      <c r="P1776" s="17">
        <v>1.052631578947</v>
      </c>
    </row>
    <row r="1777" spans="2:16" ht="25.2" x14ac:dyDescent="0.25">
      <c r="C1777" s="112"/>
      <c r="D1777" s="107"/>
      <c r="E1777" s="9" t="s">
        <v>51</v>
      </c>
      <c r="F1777" s="12"/>
      <c r="G1777" s="13">
        <v>30</v>
      </c>
      <c r="H1777" s="30">
        <v>3.333333333333</v>
      </c>
      <c r="I1777" s="6">
        <v>73.333333333333002</v>
      </c>
      <c r="J1777" s="6">
        <v>3.333333333333</v>
      </c>
      <c r="K1777" s="7" t="s">
        <v>66</v>
      </c>
      <c r="L1777" s="7" t="s">
        <v>66</v>
      </c>
      <c r="M1777" s="6">
        <v>3.333333333333</v>
      </c>
      <c r="N1777" s="6">
        <v>6.666666666667</v>
      </c>
      <c r="O1777" s="6">
        <v>10</v>
      </c>
      <c r="P1777" s="37" t="s">
        <v>66</v>
      </c>
    </row>
    <row r="1778" spans="2:16" x14ac:dyDescent="0.25">
      <c r="C1778" s="112"/>
      <c r="D1778" s="107"/>
      <c r="E1778" s="9" t="s">
        <v>52</v>
      </c>
      <c r="F1778" s="12"/>
      <c r="G1778" s="13">
        <v>8</v>
      </c>
      <c r="H1778" s="39" t="s">
        <v>66</v>
      </c>
      <c r="I1778" s="6">
        <v>62.5</v>
      </c>
      <c r="J1778" s="6">
        <v>12.5</v>
      </c>
      <c r="K1778" s="7" t="s">
        <v>66</v>
      </c>
      <c r="L1778" s="6">
        <v>12.5</v>
      </c>
      <c r="M1778" s="7" t="s">
        <v>66</v>
      </c>
      <c r="N1778" s="6">
        <v>12.5</v>
      </c>
      <c r="O1778" s="7" t="s">
        <v>66</v>
      </c>
      <c r="P1778" s="37" t="s">
        <v>66</v>
      </c>
    </row>
    <row r="1779" spans="2:16" x14ac:dyDescent="0.25">
      <c r="C1779" s="112"/>
      <c r="D1779" s="107"/>
      <c r="E1779" s="9" t="s">
        <v>53</v>
      </c>
      <c r="F1779" s="12"/>
      <c r="G1779" s="13">
        <v>23</v>
      </c>
      <c r="H1779" s="30">
        <v>13.04347826087</v>
      </c>
      <c r="I1779" s="6">
        <v>56.521739130435002</v>
      </c>
      <c r="J1779" s="6">
        <v>8.6956521739130004</v>
      </c>
      <c r="K1779" s="7" t="s">
        <v>66</v>
      </c>
      <c r="L1779" s="7" t="s">
        <v>66</v>
      </c>
      <c r="M1779" s="7" t="s">
        <v>66</v>
      </c>
      <c r="N1779" s="6">
        <v>4.3478260869570002</v>
      </c>
      <c r="O1779" s="6">
        <v>17.391304347826001</v>
      </c>
      <c r="P1779" s="37" t="s">
        <v>66</v>
      </c>
    </row>
    <row r="1780" spans="2:16" x14ac:dyDescent="0.25">
      <c r="C1780" s="112"/>
      <c r="D1780" s="107"/>
      <c r="E1780" s="9" t="s">
        <v>38</v>
      </c>
      <c r="F1780" s="12"/>
      <c r="G1780" s="13">
        <v>1</v>
      </c>
      <c r="H1780" s="39" t="s">
        <v>66</v>
      </c>
      <c r="I1780" s="7" t="s">
        <v>66</v>
      </c>
      <c r="J1780" s="6">
        <v>100</v>
      </c>
      <c r="K1780" s="7" t="s">
        <v>66</v>
      </c>
      <c r="L1780" s="7" t="s">
        <v>66</v>
      </c>
      <c r="M1780" s="7" t="s">
        <v>66</v>
      </c>
      <c r="N1780" s="7" t="s">
        <v>66</v>
      </c>
      <c r="O1780" s="7" t="s">
        <v>66</v>
      </c>
      <c r="P1780" s="37" t="s">
        <v>66</v>
      </c>
    </row>
    <row r="1781" spans="2:16" x14ac:dyDescent="0.25">
      <c r="C1781" s="112"/>
      <c r="D1781" s="107"/>
      <c r="E1781" s="9" t="s">
        <v>54</v>
      </c>
      <c r="F1781" s="12"/>
      <c r="G1781" s="8">
        <v>901</v>
      </c>
      <c r="H1781" s="20">
        <v>15.538290788013001</v>
      </c>
      <c r="I1781" s="2">
        <v>57.269700332962998</v>
      </c>
      <c r="J1781" s="2">
        <v>12.430632630411001</v>
      </c>
      <c r="K1781" s="2">
        <v>2.3307436182019998</v>
      </c>
      <c r="L1781" s="2">
        <v>8.4350721420639996</v>
      </c>
      <c r="M1781" s="2">
        <v>0.332963374029</v>
      </c>
      <c r="N1781" s="2">
        <v>0.44395116537200002</v>
      </c>
      <c r="O1781" s="2">
        <v>1.775804661487</v>
      </c>
      <c r="P1781" s="17">
        <v>1.4428412874580001</v>
      </c>
    </row>
    <row r="1782" spans="2:16" x14ac:dyDescent="0.25">
      <c r="C1782" s="112"/>
      <c r="D1782" s="107"/>
      <c r="E1782" s="9" t="s">
        <v>55</v>
      </c>
      <c r="F1782" s="12"/>
      <c r="G1782" s="8">
        <v>171</v>
      </c>
      <c r="H1782" s="20">
        <v>14.619883040935999</v>
      </c>
      <c r="I1782" s="2">
        <v>66.666666666666998</v>
      </c>
      <c r="J1782" s="2">
        <v>7.0175438596489998</v>
      </c>
      <c r="K1782" s="2">
        <v>0.58479532163699999</v>
      </c>
      <c r="L1782" s="2">
        <v>2.923976608187</v>
      </c>
      <c r="M1782" s="2">
        <v>0.58479532163699999</v>
      </c>
      <c r="N1782" s="2">
        <v>2.3391812865500001</v>
      </c>
      <c r="O1782" s="2">
        <v>4.0935672514619998</v>
      </c>
      <c r="P1782" s="17">
        <v>1.1695906432750001</v>
      </c>
    </row>
    <row r="1783" spans="2:16" x14ac:dyDescent="0.25">
      <c r="C1783" s="108" t="s">
        <v>56</v>
      </c>
      <c r="D1783" s="106" t="s">
        <v>21</v>
      </c>
      <c r="E1783" s="10" t="s">
        <v>57</v>
      </c>
      <c r="F1783" s="11"/>
      <c r="G1783" s="14">
        <v>465</v>
      </c>
      <c r="H1783" s="28">
        <v>15.483870967742</v>
      </c>
      <c r="I1783" s="5">
        <v>59.139784946237</v>
      </c>
      <c r="J1783" s="5">
        <v>11.397849462366</v>
      </c>
      <c r="K1783" s="5">
        <v>3.0107526881719999</v>
      </c>
      <c r="L1783" s="5">
        <v>5.591397849462</v>
      </c>
      <c r="M1783" s="5">
        <v>0.215053763441</v>
      </c>
      <c r="N1783" s="5">
        <v>1.2903225806450001</v>
      </c>
      <c r="O1783" s="5">
        <v>1.935483870968</v>
      </c>
      <c r="P1783" s="29">
        <v>1.935483870968</v>
      </c>
    </row>
    <row r="1784" spans="2:16" x14ac:dyDescent="0.25">
      <c r="C1784" s="112"/>
      <c r="D1784" s="107"/>
      <c r="E1784" s="9" t="s">
        <v>58</v>
      </c>
      <c r="F1784" s="12"/>
      <c r="G1784" s="8">
        <v>396</v>
      </c>
      <c r="H1784" s="20">
        <v>14.646464646465001</v>
      </c>
      <c r="I1784" s="2">
        <v>57.828282828283001</v>
      </c>
      <c r="J1784" s="2">
        <v>11.111111111111001</v>
      </c>
      <c r="K1784" s="2">
        <v>1.5151515151520001</v>
      </c>
      <c r="L1784" s="2">
        <v>9.8484848484850005</v>
      </c>
      <c r="M1784" s="2">
        <v>0.75757575757600004</v>
      </c>
      <c r="N1784" s="2">
        <v>0.75757575757600004</v>
      </c>
      <c r="O1784" s="2">
        <v>2.5252525252529998</v>
      </c>
      <c r="P1784" s="17">
        <v>1.010101010101</v>
      </c>
    </row>
    <row r="1785" spans="2:16" x14ac:dyDescent="0.25">
      <c r="C1785" s="112"/>
      <c r="D1785" s="107"/>
      <c r="E1785" s="9" t="s">
        <v>59</v>
      </c>
      <c r="F1785" s="12"/>
      <c r="G1785" s="8">
        <v>90</v>
      </c>
      <c r="H1785" s="20">
        <v>15.555555555555999</v>
      </c>
      <c r="I1785" s="2">
        <v>56.666666666666998</v>
      </c>
      <c r="J1785" s="2">
        <v>14.444444444444001</v>
      </c>
      <c r="K1785" s="2">
        <v>1.1111111111109999</v>
      </c>
      <c r="L1785" s="2">
        <v>6.666666666667</v>
      </c>
      <c r="M1785" s="15" t="s">
        <v>66</v>
      </c>
      <c r="N1785" s="2">
        <v>1.1111111111109999</v>
      </c>
      <c r="O1785" s="2">
        <v>2.2222222222219998</v>
      </c>
      <c r="P1785" s="17">
        <v>2.2222222222219998</v>
      </c>
    </row>
    <row r="1786" spans="2:16" x14ac:dyDescent="0.25">
      <c r="C1786" s="112"/>
      <c r="D1786" s="107"/>
      <c r="E1786" s="9" t="s">
        <v>60</v>
      </c>
      <c r="F1786" s="12"/>
      <c r="G1786" s="8">
        <v>153</v>
      </c>
      <c r="H1786" s="20">
        <v>15.686274509804001</v>
      </c>
      <c r="I1786" s="2">
        <v>60.784313725490001</v>
      </c>
      <c r="J1786" s="2">
        <v>11.764705882353001</v>
      </c>
      <c r="K1786" s="2">
        <v>0.65359477124200005</v>
      </c>
      <c r="L1786" s="2">
        <v>7.1895424836600004</v>
      </c>
      <c r="M1786" s="15" t="s">
        <v>66</v>
      </c>
      <c r="N1786" s="15" t="s">
        <v>66</v>
      </c>
      <c r="O1786" s="2">
        <v>3.9215686274510002</v>
      </c>
      <c r="P1786" s="38" t="s">
        <v>66</v>
      </c>
    </row>
    <row r="1787" spans="2:16" x14ac:dyDescent="0.25">
      <c r="C1787" s="108" t="s">
        <v>61</v>
      </c>
      <c r="D1787" s="106" t="s">
        <v>21</v>
      </c>
      <c r="E1787" s="10" t="s">
        <v>62</v>
      </c>
      <c r="F1787" s="11"/>
      <c r="G1787" s="14">
        <v>205</v>
      </c>
      <c r="H1787" s="28">
        <v>16.097560975610001</v>
      </c>
      <c r="I1787" s="5">
        <v>58.048780487804997</v>
      </c>
      <c r="J1787" s="5">
        <v>10.731707317073001</v>
      </c>
      <c r="K1787" s="5">
        <v>3.4146341463410002</v>
      </c>
      <c r="L1787" s="5">
        <v>4.8780487804880002</v>
      </c>
      <c r="M1787" s="5">
        <v>0.97560975609800005</v>
      </c>
      <c r="N1787" s="34" t="s">
        <v>66</v>
      </c>
      <c r="O1787" s="5">
        <v>3.4146341463410002</v>
      </c>
      <c r="P1787" s="29">
        <v>2.4390243902440001</v>
      </c>
    </row>
    <row r="1788" spans="2:16" x14ac:dyDescent="0.25">
      <c r="C1788" s="109"/>
      <c r="D1788" s="107"/>
      <c r="E1788" s="9" t="s">
        <v>63</v>
      </c>
      <c r="F1788" s="12"/>
      <c r="G1788" s="8">
        <v>256</v>
      </c>
      <c r="H1788" s="20">
        <v>14.0625</v>
      </c>
      <c r="I1788" s="2">
        <v>63.28125</v>
      </c>
      <c r="J1788" s="2">
        <v>10.546875</v>
      </c>
      <c r="K1788" s="2">
        <v>0.390625</v>
      </c>
      <c r="L1788" s="2">
        <v>7.8125</v>
      </c>
      <c r="M1788" s="15" t="s">
        <v>66</v>
      </c>
      <c r="N1788" s="2">
        <v>0.390625</v>
      </c>
      <c r="O1788" s="2">
        <v>2.734375</v>
      </c>
      <c r="P1788" s="17">
        <v>0.78125</v>
      </c>
    </row>
    <row r="1789" spans="2:16" x14ac:dyDescent="0.25">
      <c r="C1789" s="109"/>
      <c r="D1789" s="107"/>
      <c r="E1789" s="9" t="s">
        <v>64</v>
      </c>
      <c r="F1789" s="12"/>
      <c r="G1789" s="8">
        <v>404</v>
      </c>
      <c r="H1789" s="20">
        <v>15.594059405941</v>
      </c>
      <c r="I1789" s="2">
        <v>56.188118811880997</v>
      </c>
      <c r="J1789" s="2">
        <v>12.871287128713</v>
      </c>
      <c r="K1789" s="2">
        <v>1.237623762376</v>
      </c>
      <c r="L1789" s="2">
        <v>10.148514851485</v>
      </c>
      <c r="M1789" s="2">
        <v>0.247524752475</v>
      </c>
      <c r="N1789" s="2">
        <v>1.237623762376</v>
      </c>
      <c r="O1789" s="2">
        <v>1.237623762376</v>
      </c>
      <c r="P1789" s="17">
        <v>1.237623762376</v>
      </c>
    </row>
    <row r="1790" spans="2:16" x14ac:dyDescent="0.25">
      <c r="C1790" s="113"/>
      <c r="D1790" s="110"/>
      <c r="E1790" s="56" t="s">
        <v>65</v>
      </c>
      <c r="F1790" s="48"/>
      <c r="G1790" s="61">
        <v>239</v>
      </c>
      <c r="H1790" s="69">
        <v>15.062761506276001</v>
      </c>
      <c r="I1790" s="36">
        <v>58.577405857740999</v>
      </c>
      <c r="J1790" s="36">
        <v>11.297071129707</v>
      </c>
      <c r="K1790" s="36">
        <v>3.7656903765690002</v>
      </c>
      <c r="L1790" s="36">
        <v>4.6025104602509996</v>
      </c>
      <c r="M1790" s="36">
        <v>0.418410041841</v>
      </c>
      <c r="N1790" s="36">
        <v>1.673640167364</v>
      </c>
      <c r="O1790" s="36">
        <v>3.347280334728</v>
      </c>
      <c r="P1790" s="68">
        <v>1.2552301255230001</v>
      </c>
    </row>
    <row r="1792" spans="2:16" x14ac:dyDescent="0.25">
      <c r="B1792" s="54" t="str">
        <f xml:space="preserve"> HYPERLINK("#'目次'!B28", "[22]")</f>
        <v>[22]</v>
      </c>
      <c r="C1792" s="42" t="s">
        <v>291</v>
      </c>
    </row>
    <row r="1795" spans="3:21" x14ac:dyDescent="0.25">
      <c r="C1795" s="42" t="s">
        <v>14</v>
      </c>
    </row>
    <row r="1796" spans="3:21" ht="75.599999999999994" x14ac:dyDescent="0.25">
      <c r="C1796" s="102"/>
      <c r="D1796" s="103"/>
      <c r="E1796" s="103"/>
      <c r="F1796" s="103"/>
      <c r="G1796" s="53" t="s">
        <v>15</v>
      </c>
      <c r="H1796" s="50" t="s">
        <v>292</v>
      </c>
      <c r="I1796" s="21" t="s">
        <v>293</v>
      </c>
      <c r="J1796" s="21" t="s">
        <v>294</v>
      </c>
      <c r="K1796" s="21" t="s">
        <v>295</v>
      </c>
      <c r="L1796" s="21" t="s">
        <v>296</v>
      </c>
      <c r="M1796" s="21" t="s">
        <v>297</v>
      </c>
      <c r="N1796" s="21" t="s">
        <v>298</v>
      </c>
      <c r="O1796" s="21" t="s">
        <v>299</v>
      </c>
      <c r="P1796" s="21" t="s">
        <v>300</v>
      </c>
      <c r="Q1796" s="21" t="s">
        <v>301</v>
      </c>
      <c r="R1796" s="21" t="s">
        <v>302</v>
      </c>
      <c r="S1796" s="21" t="s">
        <v>38</v>
      </c>
      <c r="T1796" s="21" t="s">
        <v>303</v>
      </c>
      <c r="U1796" s="57" t="s">
        <v>304</v>
      </c>
    </row>
    <row r="1797" spans="3:21" x14ac:dyDescent="0.25">
      <c r="C1797" s="104"/>
      <c r="D1797" s="105"/>
      <c r="E1797" s="105"/>
      <c r="F1797" s="105"/>
      <c r="G1797" s="47"/>
      <c r="H1797" s="89" t="s">
        <v>305</v>
      </c>
      <c r="I1797" s="73" t="s">
        <v>306</v>
      </c>
      <c r="J1797" s="73" t="s">
        <v>307</v>
      </c>
      <c r="K1797" s="73" t="s">
        <v>308</v>
      </c>
      <c r="L1797" s="73" t="s">
        <v>309</v>
      </c>
      <c r="M1797" s="73" t="s">
        <v>310</v>
      </c>
      <c r="N1797" s="73" t="s">
        <v>311</v>
      </c>
      <c r="O1797" s="73" t="s">
        <v>312</v>
      </c>
      <c r="P1797" s="73" t="s">
        <v>313</v>
      </c>
      <c r="Q1797" s="73" t="s">
        <v>314</v>
      </c>
      <c r="R1797" s="73" t="s">
        <v>315</v>
      </c>
      <c r="S1797" s="22"/>
      <c r="T1797" s="22"/>
      <c r="U1797" s="55"/>
    </row>
    <row r="1798" spans="3:21" x14ac:dyDescent="0.25">
      <c r="C1798" s="52"/>
      <c r="D1798" s="49"/>
      <c r="E1798" s="46" t="s">
        <v>15</v>
      </c>
      <c r="F1798" s="51"/>
      <c r="G1798" s="59">
        <v>1104</v>
      </c>
      <c r="H1798" s="32">
        <v>0.81521739130399995</v>
      </c>
      <c r="I1798" s="32">
        <v>1.449275362319</v>
      </c>
      <c r="J1798" s="32">
        <v>6.5217391304349999</v>
      </c>
      <c r="K1798" s="32">
        <v>9.8731884057970003</v>
      </c>
      <c r="L1798" s="32">
        <v>10.507246376812001</v>
      </c>
      <c r="M1798" s="32">
        <v>9.7826086956519998</v>
      </c>
      <c r="N1798" s="32">
        <v>10.144927536232</v>
      </c>
      <c r="O1798" s="32">
        <v>6.4311594202900002</v>
      </c>
      <c r="P1798" s="32">
        <v>8.2427536231879994</v>
      </c>
      <c r="Q1798" s="32">
        <v>33.605072463768003</v>
      </c>
      <c r="R1798" s="76" t="s">
        <v>66</v>
      </c>
      <c r="S1798" s="32">
        <v>2.6268115942030001</v>
      </c>
      <c r="T1798" s="32">
        <v>60.26511627907</v>
      </c>
      <c r="U1798" s="64">
        <v>55</v>
      </c>
    </row>
    <row r="1799" spans="3:21" x14ac:dyDescent="0.25">
      <c r="C1799" s="111" t="s">
        <v>20</v>
      </c>
      <c r="D1799" s="106" t="s">
        <v>21</v>
      </c>
      <c r="E1799" s="10" t="s">
        <v>22</v>
      </c>
      <c r="F1799" s="11"/>
      <c r="G1799" s="14">
        <v>543</v>
      </c>
      <c r="H1799" s="28">
        <v>0.55248618784500003</v>
      </c>
      <c r="I1799" s="5">
        <v>0.55248618784500003</v>
      </c>
      <c r="J1799" s="5">
        <v>4.4198895027620004</v>
      </c>
      <c r="K1799" s="5">
        <v>7.7348066298339999</v>
      </c>
      <c r="L1799" s="5">
        <v>9.3922651933699992</v>
      </c>
      <c r="M1799" s="5">
        <v>8.4714548802949992</v>
      </c>
      <c r="N1799" s="5">
        <v>9.5764272559849992</v>
      </c>
      <c r="O1799" s="5">
        <v>6.4456721915289998</v>
      </c>
      <c r="P1799" s="5">
        <v>7.9189686924489999</v>
      </c>
      <c r="Q1799" s="5">
        <v>42.725598526703003</v>
      </c>
      <c r="R1799" s="34" t="s">
        <v>66</v>
      </c>
      <c r="S1799" s="5">
        <v>2.2099447513810002</v>
      </c>
      <c r="T1799" s="5">
        <v>66.129943502825</v>
      </c>
      <c r="U1799" s="29">
        <v>75</v>
      </c>
    </row>
    <row r="1800" spans="3:21" x14ac:dyDescent="0.25">
      <c r="C1800" s="112"/>
      <c r="D1800" s="107"/>
      <c r="E1800" s="9" t="s">
        <v>23</v>
      </c>
      <c r="F1800" s="12"/>
      <c r="G1800" s="8">
        <v>561</v>
      </c>
      <c r="H1800" s="20">
        <v>1.069518716578</v>
      </c>
      <c r="I1800" s="2">
        <v>2.3172905525849998</v>
      </c>
      <c r="J1800" s="2">
        <v>8.5561497326199998</v>
      </c>
      <c r="K1800" s="2">
        <v>11.942959001783001</v>
      </c>
      <c r="L1800" s="2">
        <v>11.586452762923001</v>
      </c>
      <c r="M1800" s="2">
        <v>11.051693404634999</v>
      </c>
      <c r="N1800" s="2">
        <v>10.695187165775</v>
      </c>
      <c r="O1800" s="2">
        <v>6.4171122994649998</v>
      </c>
      <c r="P1800" s="2">
        <v>8.5561497326199998</v>
      </c>
      <c r="Q1800" s="2">
        <v>24.777183600712998</v>
      </c>
      <c r="R1800" s="15" t="s">
        <v>66</v>
      </c>
      <c r="S1800" s="2">
        <v>3.0303030303030001</v>
      </c>
      <c r="T1800" s="2">
        <v>54.540441176470999</v>
      </c>
      <c r="U1800" s="17">
        <v>55</v>
      </c>
    </row>
    <row r="1801" spans="3:21" x14ac:dyDescent="0.25">
      <c r="C1801" s="108" t="s">
        <v>24</v>
      </c>
      <c r="D1801" s="108" t="s">
        <v>25</v>
      </c>
      <c r="E1801" s="10" t="s">
        <v>26</v>
      </c>
      <c r="F1801" s="11"/>
      <c r="G1801" s="14">
        <v>261</v>
      </c>
      <c r="H1801" s="28">
        <v>1.149425287356</v>
      </c>
      <c r="I1801" s="5">
        <v>4.5977011494250002</v>
      </c>
      <c r="J1801" s="5">
        <v>9.9616858237549994</v>
      </c>
      <c r="K1801" s="5">
        <v>12.260536398467</v>
      </c>
      <c r="L1801" s="5">
        <v>7.6628352490419998</v>
      </c>
      <c r="M1801" s="5">
        <v>8.0459770114939992</v>
      </c>
      <c r="N1801" s="5">
        <v>8.812260536398</v>
      </c>
      <c r="O1801" s="5">
        <v>4.9808429118769997</v>
      </c>
      <c r="P1801" s="5">
        <v>5.7471264367819996</v>
      </c>
      <c r="Q1801" s="5">
        <v>34.865900383141998</v>
      </c>
      <c r="R1801" s="34" t="s">
        <v>66</v>
      </c>
      <c r="S1801" s="5">
        <v>1.915708812261</v>
      </c>
      <c r="T1801" s="5">
        <v>56.97265625</v>
      </c>
      <c r="U1801" s="29">
        <v>55</v>
      </c>
    </row>
    <row r="1802" spans="3:21" x14ac:dyDescent="0.25">
      <c r="C1802" s="112"/>
      <c r="D1802" s="109"/>
      <c r="E1802" s="9" t="s">
        <v>27</v>
      </c>
      <c r="F1802" s="12"/>
      <c r="G1802" s="8">
        <v>267</v>
      </c>
      <c r="H1802" s="20">
        <v>0.37453183520599997</v>
      </c>
      <c r="I1802" s="15" t="s">
        <v>66</v>
      </c>
      <c r="J1802" s="2">
        <v>2.9962546816479998</v>
      </c>
      <c r="K1802" s="2">
        <v>11.23595505618</v>
      </c>
      <c r="L1802" s="2">
        <v>13.857677902621999</v>
      </c>
      <c r="M1802" s="2">
        <v>9.7378277153559996</v>
      </c>
      <c r="N1802" s="2">
        <v>10.112359550561999</v>
      </c>
      <c r="O1802" s="2">
        <v>4.8689138576779998</v>
      </c>
      <c r="P1802" s="2">
        <v>10.486891385768001</v>
      </c>
      <c r="Q1802" s="2">
        <v>33.707865168539001</v>
      </c>
      <c r="R1802" s="15" t="s">
        <v>66</v>
      </c>
      <c r="S1802" s="2">
        <v>2.6217228464420002</v>
      </c>
      <c r="T1802" s="2">
        <v>61.894230769231001</v>
      </c>
      <c r="U1802" s="17">
        <v>65</v>
      </c>
    </row>
    <row r="1803" spans="3:21" x14ac:dyDescent="0.25">
      <c r="C1803" s="112"/>
      <c r="D1803" s="109"/>
      <c r="E1803" s="9" t="s">
        <v>28</v>
      </c>
      <c r="F1803" s="12"/>
      <c r="G1803" s="8">
        <v>261</v>
      </c>
      <c r="H1803" s="20">
        <v>0.38314176245199999</v>
      </c>
      <c r="I1803" s="2">
        <v>0.76628352490399998</v>
      </c>
      <c r="J1803" s="2">
        <v>6.5134099616860004</v>
      </c>
      <c r="K1803" s="2">
        <v>8.0459770114939992</v>
      </c>
      <c r="L1803" s="2">
        <v>9.5785440613030008</v>
      </c>
      <c r="M1803" s="2">
        <v>9.5785440613030008</v>
      </c>
      <c r="N1803" s="2">
        <v>10.727969348659</v>
      </c>
      <c r="O1803" s="2">
        <v>11.111111111111001</v>
      </c>
      <c r="P1803" s="2">
        <v>9.5785440613030008</v>
      </c>
      <c r="Q1803" s="2">
        <v>31.417624521073002</v>
      </c>
      <c r="R1803" s="15" t="s">
        <v>66</v>
      </c>
      <c r="S1803" s="2">
        <v>2.2988505747130001</v>
      </c>
      <c r="T1803" s="2">
        <v>61.5</v>
      </c>
      <c r="U1803" s="17">
        <v>65</v>
      </c>
    </row>
    <row r="1804" spans="3:21" x14ac:dyDescent="0.25">
      <c r="C1804" s="112"/>
      <c r="D1804" s="109"/>
      <c r="E1804" s="9" t="s">
        <v>29</v>
      </c>
      <c r="F1804" s="12"/>
      <c r="G1804" s="8">
        <v>195</v>
      </c>
      <c r="H1804" s="20">
        <v>1.538461538462</v>
      </c>
      <c r="I1804" s="2">
        <v>1.025641025641</v>
      </c>
      <c r="J1804" s="2">
        <v>7.1794871794870003</v>
      </c>
      <c r="K1804" s="2">
        <v>5.6410256410260002</v>
      </c>
      <c r="L1804" s="2">
        <v>10.769230769230999</v>
      </c>
      <c r="M1804" s="2">
        <v>11.794871794872</v>
      </c>
      <c r="N1804" s="2">
        <v>11.282051282051</v>
      </c>
      <c r="O1804" s="2">
        <v>5.1282051282049999</v>
      </c>
      <c r="P1804" s="2">
        <v>8.7179487179489996</v>
      </c>
      <c r="Q1804" s="2">
        <v>35.384615384615003</v>
      </c>
      <c r="R1804" s="15" t="s">
        <v>66</v>
      </c>
      <c r="S1804" s="2">
        <v>1.538461538462</v>
      </c>
      <c r="T1804" s="2">
        <v>61.432291666666998</v>
      </c>
      <c r="U1804" s="17">
        <v>60</v>
      </c>
    </row>
    <row r="1805" spans="3:21" x14ac:dyDescent="0.25">
      <c r="C1805" s="112"/>
      <c r="D1805" s="109"/>
      <c r="E1805" s="9" t="s">
        <v>30</v>
      </c>
      <c r="F1805" s="12"/>
      <c r="G1805" s="8">
        <v>120</v>
      </c>
      <c r="H1805" s="20">
        <v>0.83333333333299997</v>
      </c>
      <c r="I1805" s="15" t="s">
        <v>66</v>
      </c>
      <c r="J1805" s="2">
        <v>5.833333333333</v>
      </c>
      <c r="K1805" s="2">
        <v>12.5</v>
      </c>
      <c r="L1805" s="2">
        <v>10.833333333333</v>
      </c>
      <c r="M1805" s="2">
        <v>10.833333333333</v>
      </c>
      <c r="N1805" s="2">
        <v>10</v>
      </c>
      <c r="O1805" s="2">
        <v>5</v>
      </c>
      <c r="P1805" s="2">
        <v>5</v>
      </c>
      <c r="Q1805" s="2">
        <v>32.5</v>
      </c>
      <c r="R1805" s="15" t="s">
        <v>66</v>
      </c>
      <c r="S1805" s="2">
        <v>6.666666666667</v>
      </c>
      <c r="T1805" s="2">
        <v>59.196428571429003</v>
      </c>
      <c r="U1805" s="17">
        <v>55</v>
      </c>
    </row>
    <row r="1806" spans="3:21" x14ac:dyDescent="0.25">
      <c r="C1806" s="112"/>
      <c r="D1806" s="109"/>
      <c r="E1806" s="9" t="s">
        <v>31</v>
      </c>
      <c r="F1806" s="12"/>
      <c r="G1806" s="8">
        <v>843</v>
      </c>
      <c r="H1806" s="20">
        <v>0.71174377224200003</v>
      </c>
      <c r="I1806" s="2">
        <v>0.47449584816099999</v>
      </c>
      <c r="J1806" s="2">
        <v>5.4567022538550001</v>
      </c>
      <c r="K1806" s="2">
        <v>9.1340450771060002</v>
      </c>
      <c r="L1806" s="2">
        <v>11.387900355872</v>
      </c>
      <c r="M1806" s="2">
        <v>10.320284697509001</v>
      </c>
      <c r="N1806" s="2">
        <v>10.557532621589999</v>
      </c>
      <c r="O1806" s="2">
        <v>6.8801897983389999</v>
      </c>
      <c r="P1806" s="2">
        <v>9.0154211150649992</v>
      </c>
      <c r="Q1806" s="2">
        <v>33.214709371292997</v>
      </c>
      <c r="R1806" s="15" t="s">
        <v>66</v>
      </c>
      <c r="S1806" s="2">
        <v>2.8469750889680001</v>
      </c>
      <c r="T1806" s="2">
        <v>61.294261294260998</v>
      </c>
      <c r="U1806" s="17">
        <v>65</v>
      </c>
    </row>
    <row r="1807" spans="3:21" x14ac:dyDescent="0.25">
      <c r="C1807" s="112"/>
      <c r="D1807" s="109"/>
      <c r="E1807" s="9" t="s">
        <v>32</v>
      </c>
      <c r="F1807" s="12"/>
      <c r="G1807" s="8">
        <v>315</v>
      </c>
      <c r="H1807" s="20">
        <v>1.269841269841</v>
      </c>
      <c r="I1807" s="2">
        <v>0.63492063492100004</v>
      </c>
      <c r="J1807" s="2">
        <v>6.666666666667</v>
      </c>
      <c r="K1807" s="2">
        <v>8.2539682539680008</v>
      </c>
      <c r="L1807" s="2">
        <v>10.793650793651</v>
      </c>
      <c r="M1807" s="2">
        <v>11.428571428571001</v>
      </c>
      <c r="N1807" s="2">
        <v>10.793650793651</v>
      </c>
      <c r="O1807" s="2">
        <v>5.079365079365</v>
      </c>
      <c r="P1807" s="2">
        <v>7.3015873015870003</v>
      </c>
      <c r="Q1807" s="2">
        <v>34.285714285714</v>
      </c>
      <c r="R1807" s="15" t="s">
        <v>66</v>
      </c>
      <c r="S1807" s="2">
        <v>3.492063492063</v>
      </c>
      <c r="T1807" s="2">
        <v>60.608552631579002</v>
      </c>
      <c r="U1807" s="17">
        <v>55</v>
      </c>
    </row>
    <row r="1808" spans="3:21" x14ac:dyDescent="0.25">
      <c r="C1808" s="112"/>
      <c r="D1808" s="108" t="s">
        <v>22</v>
      </c>
      <c r="E1808" s="10" t="s">
        <v>26</v>
      </c>
      <c r="F1808" s="11"/>
      <c r="G1808" s="14">
        <v>120</v>
      </c>
      <c r="H1808" s="71" t="s">
        <v>66</v>
      </c>
      <c r="I1808" s="5">
        <v>2.5</v>
      </c>
      <c r="J1808" s="5">
        <v>6.666666666667</v>
      </c>
      <c r="K1808" s="5">
        <v>4.166666666667</v>
      </c>
      <c r="L1808" s="5">
        <v>8.333333333333</v>
      </c>
      <c r="M1808" s="5">
        <v>7.5</v>
      </c>
      <c r="N1808" s="5">
        <v>9.166666666667</v>
      </c>
      <c r="O1808" s="5">
        <v>2.5</v>
      </c>
      <c r="P1808" s="5">
        <v>5</v>
      </c>
      <c r="Q1808" s="5">
        <v>53.333333333333002</v>
      </c>
      <c r="R1808" s="34" t="s">
        <v>66</v>
      </c>
      <c r="S1808" s="5">
        <v>0.83333333333299997</v>
      </c>
      <c r="T1808" s="5">
        <v>68.844537815126003</v>
      </c>
      <c r="U1808" s="29">
        <v>92.5</v>
      </c>
    </row>
    <row r="1809" spans="3:21" x14ac:dyDescent="0.25">
      <c r="C1809" s="112"/>
      <c r="D1809" s="109"/>
      <c r="E1809" s="9" t="s">
        <v>27</v>
      </c>
      <c r="F1809" s="12"/>
      <c r="G1809" s="8">
        <v>159</v>
      </c>
      <c r="H1809" s="20">
        <v>0.62893081761000003</v>
      </c>
      <c r="I1809" s="15" t="s">
        <v>66</v>
      </c>
      <c r="J1809" s="2">
        <v>3.7735849056599999</v>
      </c>
      <c r="K1809" s="2">
        <v>10.062893081761001</v>
      </c>
      <c r="L1809" s="2">
        <v>14.465408805031</v>
      </c>
      <c r="M1809" s="2">
        <v>10.062893081761001</v>
      </c>
      <c r="N1809" s="2">
        <v>8.1761006289309996</v>
      </c>
      <c r="O1809" s="2">
        <v>6.2893081761009997</v>
      </c>
      <c r="P1809" s="2">
        <v>9.4339622641510008</v>
      </c>
      <c r="Q1809" s="2">
        <v>33.333333333333002</v>
      </c>
      <c r="R1809" s="15" t="s">
        <v>66</v>
      </c>
      <c r="S1809" s="2">
        <v>3.7735849056599999</v>
      </c>
      <c r="T1809" s="2">
        <v>61.503267973855998</v>
      </c>
      <c r="U1809" s="17">
        <v>65</v>
      </c>
    </row>
    <row r="1810" spans="3:21" x14ac:dyDescent="0.25">
      <c r="C1810" s="112"/>
      <c r="D1810" s="109"/>
      <c r="E1810" s="9" t="s">
        <v>28</v>
      </c>
      <c r="F1810" s="12"/>
      <c r="G1810" s="8">
        <v>113</v>
      </c>
      <c r="H1810" s="43" t="s">
        <v>66</v>
      </c>
      <c r="I1810" s="15" t="s">
        <v>66</v>
      </c>
      <c r="J1810" s="2">
        <v>2.654867256637</v>
      </c>
      <c r="K1810" s="2">
        <v>9.7345132743360008</v>
      </c>
      <c r="L1810" s="2">
        <v>9.7345132743360008</v>
      </c>
      <c r="M1810" s="2">
        <v>6.194690265487</v>
      </c>
      <c r="N1810" s="2">
        <v>8.8495575221239999</v>
      </c>
      <c r="O1810" s="2">
        <v>10.619469026549</v>
      </c>
      <c r="P1810" s="2">
        <v>10.619469026549</v>
      </c>
      <c r="Q1810" s="2">
        <v>39.823008849558001</v>
      </c>
      <c r="R1810" s="15" t="s">
        <v>66</v>
      </c>
      <c r="S1810" s="2">
        <v>1.769911504425</v>
      </c>
      <c r="T1810" s="2">
        <v>66.779279279278995</v>
      </c>
      <c r="U1810" s="17">
        <v>75</v>
      </c>
    </row>
    <row r="1811" spans="3:21" x14ac:dyDescent="0.25">
      <c r="C1811" s="112"/>
      <c r="D1811" s="109"/>
      <c r="E1811" s="9" t="s">
        <v>29</v>
      </c>
      <c r="F1811" s="12"/>
      <c r="G1811" s="8">
        <v>94</v>
      </c>
      <c r="H1811" s="20">
        <v>2.1276595744679998</v>
      </c>
      <c r="I1811" s="15" t="s">
        <v>66</v>
      </c>
      <c r="J1811" s="2">
        <v>6.3829787234040003</v>
      </c>
      <c r="K1811" s="2">
        <v>5.3191489361700004</v>
      </c>
      <c r="L1811" s="2">
        <v>4.2553191489359996</v>
      </c>
      <c r="M1811" s="2">
        <v>9.574468085106</v>
      </c>
      <c r="N1811" s="2">
        <v>10.638297872340001</v>
      </c>
      <c r="O1811" s="2">
        <v>6.3829787234040003</v>
      </c>
      <c r="P1811" s="2">
        <v>7.4468085106380002</v>
      </c>
      <c r="Q1811" s="2">
        <v>46.808510638298003</v>
      </c>
      <c r="R1811" s="15" t="s">
        <v>66</v>
      </c>
      <c r="S1811" s="2">
        <v>1.0638297872339999</v>
      </c>
      <c r="T1811" s="2">
        <v>67.741935483871003</v>
      </c>
      <c r="U1811" s="17">
        <v>75</v>
      </c>
    </row>
    <row r="1812" spans="3:21" x14ac:dyDescent="0.25">
      <c r="C1812" s="112"/>
      <c r="D1812" s="109"/>
      <c r="E1812" s="9" t="s">
        <v>30</v>
      </c>
      <c r="F1812" s="12"/>
      <c r="G1812" s="8">
        <v>57</v>
      </c>
      <c r="H1812" s="43" t="s">
        <v>66</v>
      </c>
      <c r="I1812" s="15" t="s">
        <v>66</v>
      </c>
      <c r="J1812" s="2">
        <v>1.7543859649119999</v>
      </c>
      <c r="K1812" s="2">
        <v>8.7719298245609991</v>
      </c>
      <c r="L1812" s="2">
        <v>5.2631578947369997</v>
      </c>
      <c r="M1812" s="2">
        <v>8.7719298245609991</v>
      </c>
      <c r="N1812" s="2">
        <v>14.035087719298</v>
      </c>
      <c r="O1812" s="2">
        <v>7.0175438596489998</v>
      </c>
      <c r="P1812" s="2">
        <v>5.2631578947369997</v>
      </c>
      <c r="Q1812" s="2">
        <v>45.614035087719003</v>
      </c>
      <c r="R1812" s="15" t="s">
        <v>66</v>
      </c>
      <c r="S1812" s="2">
        <v>3.508771929825</v>
      </c>
      <c r="T1812" s="2">
        <v>69.090909090908994</v>
      </c>
      <c r="U1812" s="17">
        <v>75</v>
      </c>
    </row>
    <row r="1813" spans="3:21" x14ac:dyDescent="0.25">
      <c r="C1813" s="112"/>
      <c r="D1813" s="109"/>
      <c r="E1813" s="9" t="s">
        <v>31</v>
      </c>
      <c r="F1813" s="12"/>
      <c r="G1813" s="8">
        <v>423</v>
      </c>
      <c r="H1813" s="20">
        <v>0.70921985815599997</v>
      </c>
      <c r="I1813" s="15" t="s">
        <v>66</v>
      </c>
      <c r="J1813" s="2">
        <v>3.7825059101649998</v>
      </c>
      <c r="K1813" s="2">
        <v>8.747044917258</v>
      </c>
      <c r="L1813" s="2">
        <v>9.6926713947989995</v>
      </c>
      <c r="M1813" s="2">
        <v>8.747044917258</v>
      </c>
      <c r="N1813" s="2">
        <v>9.6926713947989995</v>
      </c>
      <c r="O1813" s="2">
        <v>7.5650118203309997</v>
      </c>
      <c r="P1813" s="2">
        <v>8.747044917258</v>
      </c>
      <c r="Q1813" s="2">
        <v>39.716312056737998</v>
      </c>
      <c r="R1813" s="15" t="s">
        <v>66</v>
      </c>
      <c r="S1813" s="2">
        <v>2.600472813239</v>
      </c>
      <c r="T1813" s="2">
        <v>65.345873786408006</v>
      </c>
      <c r="U1813" s="17">
        <v>65</v>
      </c>
    </row>
    <row r="1814" spans="3:21" x14ac:dyDescent="0.25">
      <c r="C1814" s="112"/>
      <c r="D1814" s="109"/>
      <c r="E1814" s="9" t="s">
        <v>32</v>
      </c>
      <c r="F1814" s="12"/>
      <c r="G1814" s="8">
        <v>151</v>
      </c>
      <c r="H1814" s="20">
        <v>1.324503311258</v>
      </c>
      <c r="I1814" s="15" t="s">
        <v>66</v>
      </c>
      <c r="J1814" s="2">
        <v>4.6357615894039998</v>
      </c>
      <c r="K1814" s="2">
        <v>6.622516556291</v>
      </c>
      <c r="L1814" s="2">
        <v>4.6357615894039998</v>
      </c>
      <c r="M1814" s="2">
        <v>9.2715231788079997</v>
      </c>
      <c r="N1814" s="2">
        <v>11.920529801324999</v>
      </c>
      <c r="O1814" s="2">
        <v>6.622516556291</v>
      </c>
      <c r="P1814" s="2">
        <v>6.622516556291</v>
      </c>
      <c r="Q1814" s="2">
        <v>46.357615894040002</v>
      </c>
      <c r="R1814" s="15" t="s">
        <v>66</v>
      </c>
      <c r="S1814" s="2">
        <v>1.9867549668869999</v>
      </c>
      <c r="T1814" s="2">
        <v>68.243243243243001</v>
      </c>
      <c r="U1814" s="17">
        <v>75</v>
      </c>
    </row>
    <row r="1815" spans="3:21" x14ac:dyDescent="0.25">
      <c r="C1815" s="112"/>
      <c r="D1815" s="108" t="s">
        <v>23</v>
      </c>
      <c r="E1815" s="10" t="s">
        <v>26</v>
      </c>
      <c r="F1815" s="11"/>
      <c r="G1815" s="14">
        <v>141</v>
      </c>
      <c r="H1815" s="28">
        <v>2.1276595744679998</v>
      </c>
      <c r="I1815" s="5">
        <v>6.3829787234040003</v>
      </c>
      <c r="J1815" s="5">
        <v>12.765957446809001</v>
      </c>
      <c r="K1815" s="5">
        <v>19.148936170212998</v>
      </c>
      <c r="L1815" s="5">
        <v>7.0921985815599999</v>
      </c>
      <c r="M1815" s="5">
        <v>8.5106382978719992</v>
      </c>
      <c r="N1815" s="5">
        <v>8.5106382978719992</v>
      </c>
      <c r="O1815" s="5">
        <v>7.0921985815599999</v>
      </c>
      <c r="P1815" s="5">
        <v>6.3829787234040003</v>
      </c>
      <c r="Q1815" s="5">
        <v>19.148936170212998</v>
      </c>
      <c r="R1815" s="34" t="s">
        <v>66</v>
      </c>
      <c r="S1815" s="5">
        <v>2.8368794326239999</v>
      </c>
      <c r="T1815" s="5">
        <v>46.660583941605999</v>
      </c>
      <c r="U1815" s="29">
        <v>45</v>
      </c>
    </row>
    <row r="1816" spans="3:21" x14ac:dyDescent="0.25">
      <c r="C1816" s="112"/>
      <c r="D1816" s="109"/>
      <c r="E1816" s="9" t="s">
        <v>27</v>
      </c>
      <c r="F1816" s="12"/>
      <c r="G1816" s="8">
        <v>108</v>
      </c>
      <c r="H1816" s="43" t="s">
        <v>66</v>
      </c>
      <c r="I1816" s="15" t="s">
        <v>66</v>
      </c>
      <c r="J1816" s="2">
        <v>1.851851851852</v>
      </c>
      <c r="K1816" s="2">
        <v>12.962962962962999</v>
      </c>
      <c r="L1816" s="2">
        <v>12.962962962962999</v>
      </c>
      <c r="M1816" s="2">
        <v>9.2592592592590002</v>
      </c>
      <c r="N1816" s="2">
        <v>12.962962962962999</v>
      </c>
      <c r="O1816" s="2">
        <v>2.7777777777780002</v>
      </c>
      <c r="P1816" s="2">
        <v>12.037037037037001</v>
      </c>
      <c r="Q1816" s="2">
        <v>34.259259259258997</v>
      </c>
      <c r="R1816" s="15" t="s">
        <v>66</v>
      </c>
      <c r="S1816" s="2">
        <v>0.92592592592599998</v>
      </c>
      <c r="T1816" s="2">
        <v>62.453271028037001</v>
      </c>
      <c r="U1816" s="17">
        <v>55</v>
      </c>
    </row>
    <row r="1817" spans="3:21" x14ac:dyDescent="0.25">
      <c r="C1817" s="112"/>
      <c r="D1817" s="109"/>
      <c r="E1817" s="9" t="s">
        <v>28</v>
      </c>
      <c r="F1817" s="12"/>
      <c r="G1817" s="8">
        <v>148</v>
      </c>
      <c r="H1817" s="20">
        <v>0.67567567567599995</v>
      </c>
      <c r="I1817" s="2">
        <v>1.351351351351</v>
      </c>
      <c r="J1817" s="2">
        <v>9.4594594594589996</v>
      </c>
      <c r="K1817" s="2">
        <v>6.7567567567570004</v>
      </c>
      <c r="L1817" s="2">
        <v>9.4594594594589996</v>
      </c>
      <c r="M1817" s="2">
        <v>12.162162162162</v>
      </c>
      <c r="N1817" s="2">
        <v>12.162162162162</v>
      </c>
      <c r="O1817" s="2">
        <v>11.486486486485999</v>
      </c>
      <c r="P1817" s="2">
        <v>8.7837837837839992</v>
      </c>
      <c r="Q1817" s="2">
        <v>25</v>
      </c>
      <c r="R1817" s="15" t="s">
        <v>66</v>
      </c>
      <c r="S1817" s="2">
        <v>2.7027027027030002</v>
      </c>
      <c r="T1817" s="2">
        <v>57.430555555555998</v>
      </c>
      <c r="U1817" s="17">
        <v>55</v>
      </c>
    </row>
    <row r="1818" spans="3:21" x14ac:dyDescent="0.25">
      <c r="C1818" s="112"/>
      <c r="D1818" s="109"/>
      <c r="E1818" s="9" t="s">
        <v>29</v>
      </c>
      <c r="F1818" s="12"/>
      <c r="G1818" s="8">
        <v>101</v>
      </c>
      <c r="H1818" s="20">
        <v>0.99009900990099997</v>
      </c>
      <c r="I1818" s="2">
        <v>1.9801980198019999</v>
      </c>
      <c r="J1818" s="2">
        <v>7.9207920792079998</v>
      </c>
      <c r="K1818" s="2">
        <v>5.940594059406</v>
      </c>
      <c r="L1818" s="2">
        <v>16.831683168316999</v>
      </c>
      <c r="M1818" s="2">
        <v>13.861386138614</v>
      </c>
      <c r="N1818" s="2">
        <v>11.881188118812</v>
      </c>
      <c r="O1818" s="2">
        <v>3.9603960396039999</v>
      </c>
      <c r="P1818" s="2">
        <v>9.9009900990100004</v>
      </c>
      <c r="Q1818" s="2">
        <v>24.752475247524998</v>
      </c>
      <c r="R1818" s="15" t="s">
        <v>66</v>
      </c>
      <c r="S1818" s="2">
        <v>1.9801980198019999</v>
      </c>
      <c r="T1818" s="2">
        <v>55.505050505051003</v>
      </c>
      <c r="U1818" s="17">
        <v>55</v>
      </c>
    </row>
    <row r="1819" spans="3:21" x14ac:dyDescent="0.25">
      <c r="C1819" s="112"/>
      <c r="D1819" s="109"/>
      <c r="E1819" s="9" t="s">
        <v>30</v>
      </c>
      <c r="F1819" s="12"/>
      <c r="G1819" s="8">
        <v>63</v>
      </c>
      <c r="H1819" s="20">
        <v>1.587301587302</v>
      </c>
      <c r="I1819" s="15" t="s">
        <v>66</v>
      </c>
      <c r="J1819" s="2">
        <v>9.5238095238099998</v>
      </c>
      <c r="K1819" s="2">
        <v>15.873015873016</v>
      </c>
      <c r="L1819" s="2">
        <v>15.873015873016</v>
      </c>
      <c r="M1819" s="2">
        <v>12.698412698413</v>
      </c>
      <c r="N1819" s="2">
        <v>6.3492063492059998</v>
      </c>
      <c r="O1819" s="2">
        <v>3.1746031746029999</v>
      </c>
      <c r="P1819" s="2">
        <v>4.7619047619049999</v>
      </c>
      <c r="Q1819" s="2">
        <v>20.634920634920999</v>
      </c>
      <c r="R1819" s="15" t="s">
        <v>66</v>
      </c>
      <c r="S1819" s="2">
        <v>9.5238095238099998</v>
      </c>
      <c r="T1819" s="2">
        <v>49.649122807018003</v>
      </c>
      <c r="U1819" s="17">
        <v>45</v>
      </c>
    </row>
    <row r="1820" spans="3:21" x14ac:dyDescent="0.25">
      <c r="C1820" s="112"/>
      <c r="D1820" s="109"/>
      <c r="E1820" s="9" t="s">
        <v>31</v>
      </c>
      <c r="F1820" s="12"/>
      <c r="G1820" s="8">
        <v>420</v>
      </c>
      <c r="H1820" s="20">
        <v>0.71428571428599996</v>
      </c>
      <c r="I1820" s="2">
        <v>0.95238095238099996</v>
      </c>
      <c r="J1820" s="2">
        <v>7.1428571428570002</v>
      </c>
      <c r="K1820" s="2">
        <v>9.5238095238099998</v>
      </c>
      <c r="L1820" s="2">
        <v>13.095238095238001</v>
      </c>
      <c r="M1820" s="2">
        <v>11.904761904761999</v>
      </c>
      <c r="N1820" s="2">
        <v>11.428571428571001</v>
      </c>
      <c r="O1820" s="2">
        <v>6.1904761904759997</v>
      </c>
      <c r="P1820" s="2">
        <v>9.2857142857140005</v>
      </c>
      <c r="Q1820" s="2">
        <v>26.666666666666998</v>
      </c>
      <c r="R1820" s="15" t="s">
        <v>66</v>
      </c>
      <c r="S1820" s="2">
        <v>3.0952380952379999</v>
      </c>
      <c r="T1820" s="2">
        <v>57.192874692875002</v>
      </c>
      <c r="U1820" s="17">
        <v>55</v>
      </c>
    </row>
    <row r="1821" spans="3:21" x14ac:dyDescent="0.25">
      <c r="C1821" s="112"/>
      <c r="D1821" s="109"/>
      <c r="E1821" s="9" t="s">
        <v>32</v>
      </c>
      <c r="F1821" s="12"/>
      <c r="G1821" s="8">
        <v>164</v>
      </c>
      <c r="H1821" s="20">
        <v>1.219512195122</v>
      </c>
      <c r="I1821" s="2">
        <v>1.219512195122</v>
      </c>
      <c r="J1821" s="2">
        <v>8.5365853658540001</v>
      </c>
      <c r="K1821" s="2">
        <v>9.7560975609760003</v>
      </c>
      <c r="L1821" s="2">
        <v>16.463414634146002</v>
      </c>
      <c r="M1821" s="2">
        <v>13.414634146340999</v>
      </c>
      <c r="N1821" s="2">
        <v>9.7560975609760003</v>
      </c>
      <c r="O1821" s="2">
        <v>3.6585365853659999</v>
      </c>
      <c r="P1821" s="2">
        <v>7.9268292682929999</v>
      </c>
      <c r="Q1821" s="2">
        <v>23.170731707317</v>
      </c>
      <c r="R1821" s="15" t="s">
        <v>66</v>
      </c>
      <c r="S1821" s="2">
        <v>4.8780487804880002</v>
      </c>
      <c r="T1821" s="2">
        <v>53.365384615384997</v>
      </c>
      <c r="U1821" s="17">
        <v>45</v>
      </c>
    </row>
    <row r="1822" spans="3:21" ht="25.2" x14ac:dyDescent="0.25">
      <c r="C1822" s="108" t="s">
        <v>33</v>
      </c>
      <c r="D1822" s="108" t="s">
        <v>25</v>
      </c>
      <c r="E1822" s="10" t="s">
        <v>34</v>
      </c>
      <c r="F1822" s="11"/>
      <c r="G1822" s="14">
        <v>93</v>
      </c>
      <c r="H1822" s="28">
        <v>2.1505376344089999</v>
      </c>
      <c r="I1822" s="5">
        <v>5.3763440860219998</v>
      </c>
      <c r="J1822" s="5">
        <v>15.053763440859999</v>
      </c>
      <c r="K1822" s="5">
        <v>17.204301075269001</v>
      </c>
      <c r="L1822" s="5">
        <v>17.204301075269001</v>
      </c>
      <c r="M1822" s="5">
        <v>12.903225806451999</v>
      </c>
      <c r="N1822" s="5">
        <v>5.3763440860219998</v>
      </c>
      <c r="O1822" s="5">
        <v>4.3010752688169998</v>
      </c>
      <c r="P1822" s="5">
        <v>5.3763440860219998</v>
      </c>
      <c r="Q1822" s="5">
        <v>9.6774193548389995</v>
      </c>
      <c r="R1822" s="34" t="s">
        <v>66</v>
      </c>
      <c r="S1822" s="5">
        <v>5.3763440860219998</v>
      </c>
      <c r="T1822" s="5">
        <v>39.715909090909001</v>
      </c>
      <c r="U1822" s="29">
        <v>35</v>
      </c>
    </row>
    <row r="1823" spans="3:21" ht="25.2" x14ac:dyDescent="0.25">
      <c r="C1823" s="112"/>
      <c r="D1823" s="109"/>
      <c r="E1823" s="9" t="s">
        <v>35</v>
      </c>
      <c r="F1823" s="12"/>
      <c r="G1823" s="8">
        <v>623</v>
      </c>
      <c r="H1823" s="20">
        <v>0.32102728731899999</v>
      </c>
      <c r="I1823" s="2">
        <v>0.48154093097900003</v>
      </c>
      <c r="J1823" s="2">
        <v>2.5682182985550002</v>
      </c>
      <c r="K1823" s="2">
        <v>5.1364365971110004</v>
      </c>
      <c r="L1823" s="2">
        <v>5.7784911717499998</v>
      </c>
      <c r="M1823" s="2">
        <v>7.7046548956659997</v>
      </c>
      <c r="N1823" s="2">
        <v>10.754414125201</v>
      </c>
      <c r="O1823" s="2">
        <v>6.7415730337079998</v>
      </c>
      <c r="P1823" s="2">
        <v>10.593900481541001</v>
      </c>
      <c r="Q1823" s="2">
        <v>47.351524879614999</v>
      </c>
      <c r="R1823" s="15" t="s">
        <v>66</v>
      </c>
      <c r="S1823" s="2">
        <v>2.5682182985550002</v>
      </c>
      <c r="T1823" s="2">
        <v>71.070840197693997</v>
      </c>
      <c r="U1823" s="17">
        <v>75</v>
      </c>
    </row>
    <row r="1824" spans="3:21" ht="25.2" x14ac:dyDescent="0.25">
      <c r="C1824" s="112"/>
      <c r="D1824" s="109"/>
      <c r="E1824" s="9" t="s">
        <v>36</v>
      </c>
      <c r="F1824" s="12"/>
      <c r="G1824" s="8">
        <v>207</v>
      </c>
      <c r="H1824" s="20">
        <v>0.96618357487899997</v>
      </c>
      <c r="I1824" s="2">
        <v>1.9323671497579999</v>
      </c>
      <c r="J1824" s="2">
        <v>11.111111111111001</v>
      </c>
      <c r="K1824" s="2">
        <v>14.975845410628001</v>
      </c>
      <c r="L1824" s="2">
        <v>16.908212560386001</v>
      </c>
      <c r="M1824" s="2">
        <v>12.56038647343</v>
      </c>
      <c r="N1824" s="2">
        <v>11.111111111111001</v>
      </c>
      <c r="O1824" s="2">
        <v>7.729468599034</v>
      </c>
      <c r="P1824" s="2">
        <v>4.8309178743960004</v>
      </c>
      <c r="Q1824" s="2">
        <v>17.391304347826001</v>
      </c>
      <c r="R1824" s="15" t="s">
        <v>66</v>
      </c>
      <c r="S1824" s="2">
        <v>0.48309178743999998</v>
      </c>
      <c r="T1824" s="2">
        <v>48.228155339806001</v>
      </c>
      <c r="U1824" s="17">
        <v>45</v>
      </c>
    </row>
    <row r="1825" spans="3:21" ht="25.2" x14ac:dyDescent="0.25">
      <c r="C1825" s="112"/>
      <c r="D1825" s="109"/>
      <c r="E1825" s="9" t="s">
        <v>37</v>
      </c>
      <c r="F1825" s="12"/>
      <c r="G1825" s="8">
        <v>178</v>
      </c>
      <c r="H1825" s="20">
        <v>1.6853932584269999</v>
      </c>
      <c r="I1825" s="2">
        <v>2.2471910112360001</v>
      </c>
      <c r="J1825" s="2">
        <v>10.674157303371</v>
      </c>
      <c r="K1825" s="2">
        <v>16.853932584270002</v>
      </c>
      <c r="L1825" s="2">
        <v>15.730337078651999</v>
      </c>
      <c r="M1825" s="2">
        <v>11.797752808988999</v>
      </c>
      <c r="N1825" s="2">
        <v>9.5505617977529997</v>
      </c>
      <c r="O1825" s="2">
        <v>4.4943820224720001</v>
      </c>
      <c r="P1825" s="2">
        <v>5.61797752809</v>
      </c>
      <c r="Q1825" s="2">
        <v>17.415730337079001</v>
      </c>
      <c r="R1825" s="15" t="s">
        <v>66</v>
      </c>
      <c r="S1825" s="2">
        <v>3.9325842696629998</v>
      </c>
      <c r="T1825" s="2">
        <v>47.192982456140001</v>
      </c>
      <c r="U1825" s="17">
        <v>45</v>
      </c>
    </row>
    <row r="1826" spans="3:21" x14ac:dyDescent="0.25">
      <c r="C1826" s="112"/>
      <c r="D1826" s="109"/>
      <c r="E1826" s="9" t="s">
        <v>38</v>
      </c>
      <c r="F1826" s="12"/>
      <c r="G1826" s="13">
        <v>3</v>
      </c>
      <c r="H1826" s="39" t="s">
        <v>66</v>
      </c>
      <c r="I1826" s="7" t="s">
        <v>66</v>
      </c>
      <c r="J1826" s="7" t="s">
        <v>66</v>
      </c>
      <c r="K1826" s="7" t="s">
        <v>66</v>
      </c>
      <c r="L1826" s="6">
        <v>33.333333333333002</v>
      </c>
      <c r="M1826" s="6">
        <v>33.333333333333002</v>
      </c>
      <c r="N1826" s="7" t="s">
        <v>66</v>
      </c>
      <c r="O1826" s="6">
        <v>33.333333333333002</v>
      </c>
      <c r="P1826" s="7" t="s">
        <v>66</v>
      </c>
      <c r="Q1826" s="7" t="s">
        <v>66</v>
      </c>
      <c r="R1826" s="7" t="s">
        <v>66</v>
      </c>
      <c r="S1826" s="7" t="s">
        <v>66</v>
      </c>
      <c r="T1826" s="6">
        <v>48.333333333333002</v>
      </c>
      <c r="U1826" s="33">
        <v>45</v>
      </c>
    </row>
    <row r="1827" spans="3:21" ht="25.2" x14ac:dyDescent="0.25">
      <c r="C1827" s="112"/>
      <c r="D1827" s="108" t="s">
        <v>22</v>
      </c>
      <c r="E1827" s="10" t="s">
        <v>34</v>
      </c>
      <c r="F1827" s="11"/>
      <c r="G1827" s="40">
        <v>48</v>
      </c>
      <c r="H1827" s="74" t="s">
        <v>66</v>
      </c>
      <c r="I1827" s="23">
        <v>2.083333333333</v>
      </c>
      <c r="J1827" s="23">
        <v>14.583333333333</v>
      </c>
      <c r="K1827" s="23">
        <v>20.833333333333002</v>
      </c>
      <c r="L1827" s="23">
        <v>20.833333333333002</v>
      </c>
      <c r="M1827" s="23">
        <v>10.416666666667</v>
      </c>
      <c r="N1827" s="23">
        <v>4.166666666667</v>
      </c>
      <c r="O1827" s="23">
        <v>4.166666666667</v>
      </c>
      <c r="P1827" s="23">
        <v>4.166666666667</v>
      </c>
      <c r="Q1827" s="23">
        <v>14.583333333333</v>
      </c>
      <c r="R1827" s="41" t="s">
        <v>66</v>
      </c>
      <c r="S1827" s="23">
        <v>4.166666666667</v>
      </c>
      <c r="T1827" s="23">
        <v>42.934782608695997</v>
      </c>
      <c r="U1827" s="63">
        <v>35</v>
      </c>
    </row>
    <row r="1828" spans="3:21" ht="25.2" x14ac:dyDescent="0.25">
      <c r="C1828" s="112"/>
      <c r="D1828" s="109"/>
      <c r="E1828" s="9" t="s">
        <v>35</v>
      </c>
      <c r="F1828" s="12"/>
      <c r="G1828" s="8">
        <v>365</v>
      </c>
      <c r="H1828" s="43" t="s">
        <v>66</v>
      </c>
      <c r="I1828" s="15" t="s">
        <v>66</v>
      </c>
      <c r="J1828" s="2">
        <v>2.1917808219179999</v>
      </c>
      <c r="K1828" s="2">
        <v>4.1095890410960001</v>
      </c>
      <c r="L1828" s="2">
        <v>5.7534246575339996</v>
      </c>
      <c r="M1828" s="2">
        <v>7.1232876712330002</v>
      </c>
      <c r="N1828" s="2">
        <v>9.0410958904110004</v>
      </c>
      <c r="O1828" s="2">
        <v>6.301369863014</v>
      </c>
      <c r="P1828" s="2">
        <v>9.8630136986300005</v>
      </c>
      <c r="Q1828" s="2">
        <v>52.876712328766999</v>
      </c>
      <c r="R1828" s="15" t="s">
        <v>66</v>
      </c>
      <c r="S1828" s="2">
        <v>2.7397260273969999</v>
      </c>
      <c r="T1828" s="2">
        <v>73.978873239436993</v>
      </c>
      <c r="U1828" s="17">
        <v>92.5</v>
      </c>
    </row>
    <row r="1829" spans="3:21" ht="25.2" x14ac:dyDescent="0.25">
      <c r="C1829" s="112"/>
      <c r="D1829" s="109"/>
      <c r="E1829" s="9" t="s">
        <v>36</v>
      </c>
      <c r="F1829" s="12"/>
      <c r="G1829" s="8">
        <v>80</v>
      </c>
      <c r="H1829" s="20">
        <v>1.25</v>
      </c>
      <c r="I1829" s="2">
        <v>2.5</v>
      </c>
      <c r="J1829" s="2">
        <v>8.75</v>
      </c>
      <c r="K1829" s="2">
        <v>11.25</v>
      </c>
      <c r="L1829" s="2">
        <v>18.75</v>
      </c>
      <c r="M1829" s="2">
        <v>13.75</v>
      </c>
      <c r="N1829" s="2">
        <v>11.25</v>
      </c>
      <c r="O1829" s="2">
        <v>10</v>
      </c>
      <c r="P1829" s="2">
        <v>2.5</v>
      </c>
      <c r="Q1829" s="2">
        <v>20</v>
      </c>
      <c r="R1829" s="15" t="s">
        <v>66</v>
      </c>
      <c r="S1829" s="15" t="s">
        <v>66</v>
      </c>
      <c r="T1829" s="2">
        <v>50.15625</v>
      </c>
      <c r="U1829" s="17">
        <v>45</v>
      </c>
    </row>
    <row r="1830" spans="3:21" ht="25.2" x14ac:dyDescent="0.25">
      <c r="C1830" s="112"/>
      <c r="D1830" s="109"/>
      <c r="E1830" s="9" t="s">
        <v>37</v>
      </c>
      <c r="F1830" s="12"/>
      <c r="G1830" s="13">
        <v>49</v>
      </c>
      <c r="H1830" s="30">
        <v>4.0816326530609999</v>
      </c>
      <c r="I1830" s="7" t="s">
        <v>66</v>
      </c>
      <c r="J1830" s="6">
        <v>4.0816326530609999</v>
      </c>
      <c r="K1830" s="6">
        <v>16.326530612245001</v>
      </c>
      <c r="L1830" s="6">
        <v>8.1632653061219997</v>
      </c>
      <c r="M1830" s="6">
        <v>8.1632653061219997</v>
      </c>
      <c r="N1830" s="6">
        <v>16.326530612245001</v>
      </c>
      <c r="O1830" s="6">
        <v>4.0816326530609999</v>
      </c>
      <c r="P1830" s="6">
        <v>6.1224489795919999</v>
      </c>
      <c r="Q1830" s="6">
        <v>32.653061224490003</v>
      </c>
      <c r="R1830" s="7" t="s">
        <v>66</v>
      </c>
      <c r="S1830" s="7" t="s">
        <v>66</v>
      </c>
      <c r="T1830" s="6">
        <v>57.755102040815999</v>
      </c>
      <c r="U1830" s="33">
        <v>55</v>
      </c>
    </row>
    <row r="1831" spans="3:21" x14ac:dyDescent="0.25">
      <c r="C1831" s="112"/>
      <c r="D1831" s="109"/>
      <c r="E1831" s="9" t="s">
        <v>38</v>
      </c>
      <c r="F1831" s="12"/>
      <c r="G1831" s="13">
        <v>1</v>
      </c>
      <c r="H1831" s="39" t="s">
        <v>66</v>
      </c>
      <c r="I1831" s="7" t="s">
        <v>66</v>
      </c>
      <c r="J1831" s="7" t="s">
        <v>66</v>
      </c>
      <c r="K1831" s="7" t="s">
        <v>66</v>
      </c>
      <c r="L1831" s="6">
        <v>100</v>
      </c>
      <c r="M1831" s="7" t="s">
        <v>66</v>
      </c>
      <c r="N1831" s="7" t="s">
        <v>66</v>
      </c>
      <c r="O1831" s="7" t="s">
        <v>66</v>
      </c>
      <c r="P1831" s="7" t="s">
        <v>66</v>
      </c>
      <c r="Q1831" s="7" t="s">
        <v>66</v>
      </c>
      <c r="R1831" s="7" t="s">
        <v>66</v>
      </c>
      <c r="S1831" s="7" t="s">
        <v>66</v>
      </c>
      <c r="T1831" s="6">
        <v>35</v>
      </c>
      <c r="U1831" s="33">
        <v>35</v>
      </c>
    </row>
    <row r="1832" spans="3:21" ht="25.2" x14ac:dyDescent="0.25">
      <c r="C1832" s="112"/>
      <c r="D1832" s="108" t="s">
        <v>23</v>
      </c>
      <c r="E1832" s="10" t="s">
        <v>34</v>
      </c>
      <c r="F1832" s="11"/>
      <c r="G1832" s="40">
        <v>45</v>
      </c>
      <c r="H1832" s="58">
        <v>4.4444444444439997</v>
      </c>
      <c r="I1832" s="23">
        <v>8.8888888888889994</v>
      </c>
      <c r="J1832" s="23">
        <v>15.555555555555999</v>
      </c>
      <c r="K1832" s="23">
        <v>13.333333333333</v>
      </c>
      <c r="L1832" s="23">
        <v>13.333333333333</v>
      </c>
      <c r="M1832" s="23">
        <v>15.555555555555999</v>
      </c>
      <c r="N1832" s="23">
        <v>6.666666666667</v>
      </c>
      <c r="O1832" s="23">
        <v>4.4444444444439997</v>
      </c>
      <c r="P1832" s="23">
        <v>6.666666666667</v>
      </c>
      <c r="Q1832" s="23">
        <v>4.4444444444439997</v>
      </c>
      <c r="R1832" s="41" t="s">
        <v>66</v>
      </c>
      <c r="S1832" s="23">
        <v>6.666666666667</v>
      </c>
      <c r="T1832" s="23">
        <v>36.190476190475998</v>
      </c>
      <c r="U1832" s="63">
        <v>35</v>
      </c>
    </row>
    <row r="1833" spans="3:21" ht="25.2" x14ac:dyDescent="0.25">
      <c r="C1833" s="112"/>
      <c r="D1833" s="109"/>
      <c r="E1833" s="9" t="s">
        <v>35</v>
      </c>
      <c r="F1833" s="12"/>
      <c r="G1833" s="8">
        <v>258</v>
      </c>
      <c r="H1833" s="20">
        <v>0.77519379845000003</v>
      </c>
      <c r="I1833" s="2">
        <v>1.1627906976739999</v>
      </c>
      <c r="J1833" s="2">
        <v>3.1007751937979999</v>
      </c>
      <c r="K1833" s="2">
        <v>6.5891472868219996</v>
      </c>
      <c r="L1833" s="2">
        <v>5.8139534883720003</v>
      </c>
      <c r="M1833" s="2">
        <v>8.5271317829460003</v>
      </c>
      <c r="N1833" s="2">
        <v>13.178294573643001</v>
      </c>
      <c r="O1833" s="2">
        <v>7.3643410852709996</v>
      </c>
      <c r="P1833" s="2">
        <v>11.627906976744001</v>
      </c>
      <c r="Q1833" s="2">
        <v>39.534883720929997</v>
      </c>
      <c r="R1833" s="15" t="s">
        <v>66</v>
      </c>
      <c r="S1833" s="2">
        <v>2.3255813953489999</v>
      </c>
      <c r="T1833" s="2">
        <v>66.974206349206</v>
      </c>
      <c r="U1833" s="17">
        <v>75</v>
      </c>
    </row>
    <row r="1834" spans="3:21" ht="25.2" x14ac:dyDescent="0.25">
      <c r="C1834" s="112"/>
      <c r="D1834" s="109"/>
      <c r="E1834" s="9" t="s">
        <v>36</v>
      </c>
      <c r="F1834" s="12"/>
      <c r="G1834" s="8">
        <v>127</v>
      </c>
      <c r="H1834" s="20">
        <v>0.78740157480299999</v>
      </c>
      <c r="I1834" s="2">
        <v>1.574803149606</v>
      </c>
      <c r="J1834" s="2">
        <v>12.59842519685</v>
      </c>
      <c r="K1834" s="2">
        <v>17.322834645669001</v>
      </c>
      <c r="L1834" s="2">
        <v>15.748031496063</v>
      </c>
      <c r="M1834" s="2">
        <v>11.811023622046999</v>
      </c>
      <c r="N1834" s="2">
        <v>11.023622047244</v>
      </c>
      <c r="O1834" s="2">
        <v>6.299212598425</v>
      </c>
      <c r="P1834" s="2">
        <v>6.299212598425</v>
      </c>
      <c r="Q1834" s="2">
        <v>15.748031496063</v>
      </c>
      <c r="R1834" s="15" t="s">
        <v>66</v>
      </c>
      <c r="S1834" s="2">
        <v>0.78740157480299999</v>
      </c>
      <c r="T1834" s="2">
        <v>47.003968253967997</v>
      </c>
      <c r="U1834" s="17">
        <v>45</v>
      </c>
    </row>
    <row r="1835" spans="3:21" ht="25.2" x14ac:dyDescent="0.25">
      <c r="C1835" s="112"/>
      <c r="D1835" s="109"/>
      <c r="E1835" s="9" t="s">
        <v>37</v>
      </c>
      <c r="F1835" s="12"/>
      <c r="G1835" s="8">
        <v>129</v>
      </c>
      <c r="H1835" s="20">
        <v>0.77519379845000003</v>
      </c>
      <c r="I1835" s="2">
        <v>3.1007751937979999</v>
      </c>
      <c r="J1835" s="2">
        <v>13.178294573643001</v>
      </c>
      <c r="K1835" s="2">
        <v>17.054263565890999</v>
      </c>
      <c r="L1835" s="2">
        <v>18.604651162791001</v>
      </c>
      <c r="M1835" s="2">
        <v>13.178294573643001</v>
      </c>
      <c r="N1835" s="2">
        <v>6.9767441860470001</v>
      </c>
      <c r="O1835" s="2">
        <v>4.6511627906979998</v>
      </c>
      <c r="P1835" s="2">
        <v>5.4263565891469998</v>
      </c>
      <c r="Q1835" s="2">
        <v>11.627906976744001</v>
      </c>
      <c r="R1835" s="15" t="s">
        <v>66</v>
      </c>
      <c r="S1835" s="2">
        <v>5.4263565891469998</v>
      </c>
      <c r="T1835" s="2">
        <v>42.950819672130997</v>
      </c>
      <c r="U1835" s="17">
        <v>35</v>
      </c>
    </row>
    <row r="1836" spans="3:21" x14ac:dyDescent="0.25">
      <c r="C1836" s="112"/>
      <c r="D1836" s="109"/>
      <c r="E1836" s="9" t="s">
        <v>38</v>
      </c>
      <c r="F1836" s="12"/>
      <c r="G1836" s="13">
        <v>2</v>
      </c>
      <c r="H1836" s="39" t="s">
        <v>66</v>
      </c>
      <c r="I1836" s="7" t="s">
        <v>66</v>
      </c>
      <c r="J1836" s="7" t="s">
        <v>66</v>
      </c>
      <c r="K1836" s="7" t="s">
        <v>66</v>
      </c>
      <c r="L1836" s="7" t="s">
        <v>66</v>
      </c>
      <c r="M1836" s="6">
        <v>50</v>
      </c>
      <c r="N1836" s="7" t="s">
        <v>66</v>
      </c>
      <c r="O1836" s="6">
        <v>50</v>
      </c>
      <c r="P1836" s="7" t="s">
        <v>66</v>
      </c>
      <c r="Q1836" s="7" t="s">
        <v>66</v>
      </c>
      <c r="R1836" s="7" t="s">
        <v>66</v>
      </c>
      <c r="S1836" s="7" t="s">
        <v>66</v>
      </c>
      <c r="T1836" s="6">
        <v>55</v>
      </c>
      <c r="U1836" s="33">
        <v>55</v>
      </c>
    </row>
    <row r="1837" spans="3:21" ht="25.2" x14ac:dyDescent="0.25">
      <c r="C1837" s="108" t="s">
        <v>39</v>
      </c>
      <c r="D1837" s="108" t="s">
        <v>25</v>
      </c>
      <c r="E1837" s="10" t="s">
        <v>40</v>
      </c>
      <c r="F1837" s="11"/>
      <c r="G1837" s="14">
        <v>320</v>
      </c>
      <c r="H1837" s="28">
        <v>1.5625</v>
      </c>
      <c r="I1837" s="5">
        <v>1.875</v>
      </c>
      <c r="J1837" s="5">
        <v>13.4375</v>
      </c>
      <c r="K1837" s="5">
        <v>14.6875</v>
      </c>
      <c r="L1837" s="5">
        <v>15.3125</v>
      </c>
      <c r="M1837" s="5">
        <v>13.125</v>
      </c>
      <c r="N1837" s="5">
        <v>10.9375</v>
      </c>
      <c r="O1837" s="5">
        <v>5.9375</v>
      </c>
      <c r="P1837" s="5">
        <v>5.625</v>
      </c>
      <c r="Q1837" s="5">
        <v>14.6875</v>
      </c>
      <c r="R1837" s="34" t="s">
        <v>66</v>
      </c>
      <c r="S1837" s="5">
        <v>2.8125</v>
      </c>
      <c r="T1837" s="5">
        <v>46.109324758842</v>
      </c>
      <c r="U1837" s="29">
        <v>45</v>
      </c>
    </row>
    <row r="1838" spans="3:21" ht="25.2" x14ac:dyDescent="0.25">
      <c r="C1838" s="112"/>
      <c r="D1838" s="109"/>
      <c r="E1838" s="9" t="s">
        <v>41</v>
      </c>
      <c r="F1838" s="12"/>
      <c r="G1838" s="8">
        <v>604</v>
      </c>
      <c r="H1838" s="20">
        <v>0.331125827815</v>
      </c>
      <c r="I1838" s="2">
        <v>0.496688741722</v>
      </c>
      <c r="J1838" s="2">
        <v>2.4834437086090002</v>
      </c>
      <c r="K1838" s="2">
        <v>5.1324503311259999</v>
      </c>
      <c r="L1838" s="2">
        <v>5.629139072848</v>
      </c>
      <c r="M1838" s="2">
        <v>7.6158940397350001</v>
      </c>
      <c r="N1838" s="2">
        <v>10.596026490066</v>
      </c>
      <c r="O1838" s="2">
        <v>6.9536423841059998</v>
      </c>
      <c r="P1838" s="2">
        <v>10.596026490066</v>
      </c>
      <c r="Q1838" s="2">
        <v>48.013245033113002</v>
      </c>
      <c r="R1838" s="15" t="s">
        <v>66</v>
      </c>
      <c r="S1838" s="2">
        <v>2.1523178807950001</v>
      </c>
      <c r="T1838" s="2">
        <v>71.340947546530998</v>
      </c>
      <c r="U1838" s="17">
        <v>75</v>
      </c>
    </row>
    <row r="1839" spans="3:21" x14ac:dyDescent="0.25">
      <c r="C1839" s="112"/>
      <c r="D1839" s="109"/>
      <c r="E1839" s="9" t="s">
        <v>42</v>
      </c>
      <c r="F1839" s="12"/>
      <c r="G1839" s="13">
        <v>20</v>
      </c>
      <c r="H1839" s="39" t="s">
        <v>66</v>
      </c>
      <c r="I1839" s="7" t="s">
        <v>66</v>
      </c>
      <c r="J1839" s="6">
        <v>15</v>
      </c>
      <c r="K1839" s="6">
        <v>15</v>
      </c>
      <c r="L1839" s="6">
        <v>20</v>
      </c>
      <c r="M1839" s="6">
        <v>5</v>
      </c>
      <c r="N1839" s="7" t="s">
        <v>66</v>
      </c>
      <c r="O1839" s="7" t="s">
        <v>66</v>
      </c>
      <c r="P1839" s="6">
        <v>10</v>
      </c>
      <c r="Q1839" s="6">
        <v>35</v>
      </c>
      <c r="R1839" s="7" t="s">
        <v>66</v>
      </c>
      <c r="S1839" s="7" t="s">
        <v>66</v>
      </c>
      <c r="T1839" s="6">
        <v>55.125</v>
      </c>
      <c r="U1839" s="33">
        <v>40</v>
      </c>
    </row>
    <row r="1840" spans="3:21" x14ac:dyDescent="0.25">
      <c r="C1840" s="112"/>
      <c r="D1840" s="109"/>
      <c r="E1840" s="9" t="s">
        <v>43</v>
      </c>
      <c r="F1840" s="12"/>
      <c r="G1840" s="8">
        <v>162</v>
      </c>
      <c r="H1840" s="20">
        <v>0.61728395061700003</v>
      </c>
      <c r="I1840" s="2">
        <v>1.851851851852</v>
      </c>
      <c r="J1840" s="2">
        <v>4.3209876543209997</v>
      </c>
      <c r="K1840" s="2">
        <v>12.962962962962999</v>
      </c>
      <c r="L1840" s="2">
        <v>8.6419753086419995</v>
      </c>
      <c r="M1840" s="2">
        <v>9.8765432098769992</v>
      </c>
      <c r="N1840" s="2">
        <v>10.493827160494</v>
      </c>
      <c r="O1840" s="2">
        <v>7.4074074074069998</v>
      </c>
      <c r="P1840" s="2">
        <v>4.9382716049380004</v>
      </c>
      <c r="Q1840" s="2">
        <v>33.950617283950997</v>
      </c>
      <c r="R1840" s="15" t="s">
        <v>66</v>
      </c>
      <c r="S1840" s="2">
        <v>4.9382716049380004</v>
      </c>
      <c r="T1840" s="2">
        <v>60.178571428570997</v>
      </c>
      <c r="U1840" s="17">
        <v>55</v>
      </c>
    </row>
    <row r="1841" spans="3:21" x14ac:dyDescent="0.25">
      <c r="C1841" s="112"/>
      <c r="D1841" s="109"/>
      <c r="E1841" s="9" t="s">
        <v>44</v>
      </c>
      <c r="F1841" s="12"/>
      <c r="G1841" s="8">
        <v>50</v>
      </c>
      <c r="H1841" s="43" t="s">
        <v>66</v>
      </c>
      <c r="I1841" s="15" t="s">
        <v>66</v>
      </c>
      <c r="J1841" s="2">
        <v>2</v>
      </c>
      <c r="K1841" s="2">
        <v>18</v>
      </c>
      <c r="L1841" s="2">
        <v>14</v>
      </c>
      <c r="M1841" s="2">
        <v>14</v>
      </c>
      <c r="N1841" s="2">
        <v>6</v>
      </c>
      <c r="O1841" s="2">
        <v>6</v>
      </c>
      <c r="P1841" s="2">
        <v>10</v>
      </c>
      <c r="Q1841" s="2">
        <v>28</v>
      </c>
      <c r="R1841" s="15" t="s">
        <v>66</v>
      </c>
      <c r="S1841" s="2">
        <v>2</v>
      </c>
      <c r="T1841" s="2">
        <v>57.755102040815999</v>
      </c>
      <c r="U1841" s="17">
        <v>55</v>
      </c>
    </row>
    <row r="1842" spans="3:21" ht="25.2" x14ac:dyDescent="0.25">
      <c r="C1842" s="112"/>
      <c r="D1842" s="109"/>
      <c r="E1842" s="9" t="s">
        <v>45</v>
      </c>
      <c r="F1842" s="12"/>
      <c r="G1842" s="8">
        <v>53</v>
      </c>
      <c r="H1842" s="20">
        <v>1.88679245283</v>
      </c>
      <c r="I1842" s="2">
        <v>5.660377358491</v>
      </c>
      <c r="J1842" s="2">
        <v>3.7735849056599999</v>
      </c>
      <c r="K1842" s="2">
        <v>9.4339622641510008</v>
      </c>
      <c r="L1842" s="2">
        <v>26.415094339623</v>
      </c>
      <c r="M1842" s="2">
        <v>7.547169811321</v>
      </c>
      <c r="N1842" s="2">
        <v>15.094339622642</v>
      </c>
      <c r="O1842" s="2">
        <v>3.7735849056599999</v>
      </c>
      <c r="P1842" s="2">
        <v>5.660377358491</v>
      </c>
      <c r="Q1842" s="2">
        <v>20.754716981131999</v>
      </c>
      <c r="R1842" s="15" t="s">
        <v>66</v>
      </c>
      <c r="S1842" s="15" t="s">
        <v>66</v>
      </c>
      <c r="T1842" s="2">
        <v>50.235849056604003</v>
      </c>
      <c r="U1842" s="17">
        <v>45</v>
      </c>
    </row>
    <row r="1843" spans="3:21" x14ac:dyDescent="0.25">
      <c r="C1843" s="112"/>
      <c r="D1843" s="109"/>
      <c r="E1843" s="9" t="s">
        <v>38</v>
      </c>
      <c r="F1843" s="12"/>
      <c r="G1843" s="13">
        <v>37</v>
      </c>
      <c r="H1843" s="39" t="s">
        <v>66</v>
      </c>
      <c r="I1843" s="6">
        <v>2.7027027027030002</v>
      </c>
      <c r="J1843" s="6">
        <v>8.1081081081080004</v>
      </c>
      <c r="K1843" s="6">
        <v>10.810810810811001</v>
      </c>
      <c r="L1843" s="6">
        <v>13.513513513514001</v>
      </c>
      <c r="M1843" s="6">
        <v>13.513513513514001</v>
      </c>
      <c r="N1843" s="6">
        <v>5.4054054054050003</v>
      </c>
      <c r="O1843" s="6">
        <v>5.4054054054050003</v>
      </c>
      <c r="P1843" s="6">
        <v>5.4054054054050003</v>
      </c>
      <c r="Q1843" s="6">
        <v>27.027027027027</v>
      </c>
      <c r="R1843" s="7" t="s">
        <v>66</v>
      </c>
      <c r="S1843" s="6">
        <v>8.1081081081080004</v>
      </c>
      <c r="T1843" s="6">
        <v>54.926470588234999</v>
      </c>
      <c r="U1843" s="33">
        <v>45</v>
      </c>
    </row>
    <row r="1844" spans="3:21" ht="25.2" x14ac:dyDescent="0.25">
      <c r="C1844" s="112"/>
      <c r="D1844" s="108" t="s">
        <v>22</v>
      </c>
      <c r="E1844" s="10" t="s">
        <v>40</v>
      </c>
      <c r="F1844" s="11"/>
      <c r="G1844" s="14">
        <v>118</v>
      </c>
      <c r="H1844" s="28">
        <v>1.6949152542370001</v>
      </c>
      <c r="I1844" s="5">
        <v>0.84745762711899997</v>
      </c>
      <c r="J1844" s="5">
        <v>11.016949152542001</v>
      </c>
      <c r="K1844" s="5">
        <v>14.406779661017</v>
      </c>
      <c r="L1844" s="5">
        <v>14.406779661017</v>
      </c>
      <c r="M1844" s="5">
        <v>14.406779661017</v>
      </c>
      <c r="N1844" s="5">
        <v>10.169491525424</v>
      </c>
      <c r="O1844" s="5">
        <v>8.4745762711860007</v>
      </c>
      <c r="P1844" s="5">
        <v>4.2372881355930003</v>
      </c>
      <c r="Q1844" s="5">
        <v>18.644067796609999</v>
      </c>
      <c r="R1844" s="34" t="s">
        <v>66</v>
      </c>
      <c r="S1844" s="5">
        <v>1.6949152542370001</v>
      </c>
      <c r="T1844" s="5">
        <v>49.245689655172001</v>
      </c>
      <c r="U1844" s="29">
        <v>45</v>
      </c>
    </row>
    <row r="1845" spans="3:21" ht="25.2" x14ac:dyDescent="0.25">
      <c r="C1845" s="112"/>
      <c r="D1845" s="109"/>
      <c r="E1845" s="9" t="s">
        <v>41</v>
      </c>
      <c r="F1845" s="12"/>
      <c r="G1845" s="8">
        <v>351</v>
      </c>
      <c r="H1845" s="43" t="s">
        <v>66</v>
      </c>
      <c r="I1845" s="15" t="s">
        <v>66</v>
      </c>
      <c r="J1845" s="2">
        <v>1.9943019943019999</v>
      </c>
      <c r="K1845" s="2">
        <v>3.4188034188029999</v>
      </c>
      <c r="L1845" s="2">
        <v>5.9829059829059998</v>
      </c>
      <c r="M1845" s="2">
        <v>7.1225071225069998</v>
      </c>
      <c r="N1845" s="2">
        <v>9.1168091168089997</v>
      </c>
      <c r="O1845" s="2">
        <v>6.5527065527069999</v>
      </c>
      <c r="P1845" s="2">
        <v>9.6866096866099998</v>
      </c>
      <c r="Q1845" s="2">
        <v>53.846153846154003</v>
      </c>
      <c r="R1845" s="15" t="s">
        <v>66</v>
      </c>
      <c r="S1845" s="2">
        <v>2.2792022792019999</v>
      </c>
      <c r="T1845" s="2">
        <v>74.497084548104993</v>
      </c>
      <c r="U1845" s="17">
        <v>92.5</v>
      </c>
    </row>
    <row r="1846" spans="3:21" x14ac:dyDescent="0.25">
      <c r="C1846" s="112"/>
      <c r="D1846" s="109"/>
      <c r="E1846" s="9" t="s">
        <v>42</v>
      </c>
      <c r="F1846" s="12"/>
      <c r="G1846" s="13">
        <v>9</v>
      </c>
      <c r="H1846" s="39" t="s">
        <v>66</v>
      </c>
      <c r="I1846" s="7" t="s">
        <v>66</v>
      </c>
      <c r="J1846" s="6">
        <v>11.111111111111001</v>
      </c>
      <c r="K1846" s="6">
        <v>11.111111111111001</v>
      </c>
      <c r="L1846" s="6">
        <v>22.222222222222001</v>
      </c>
      <c r="M1846" s="7" t="s">
        <v>66</v>
      </c>
      <c r="N1846" s="7" t="s">
        <v>66</v>
      </c>
      <c r="O1846" s="7" t="s">
        <v>66</v>
      </c>
      <c r="P1846" s="7" t="s">
        <v>66</v>
      </c>
      <c r="Q1846" s="6">
        <v>55.555555555555998</v>
      </c>
      <c r="R1846" s="7" t="s">
        <v>66</v>
      </c>
      <c r="S1846" s="7" t="s">
        <v>66</v>
      </c>
      <c r="T1846" s="6">
        <v>63.611111111111001</v>
      </c>
      <c r="U1846" s="33">
        <v>92.5</v>
      </c>
    </row>
    <row r="1847" spans="3:21" x14ac:dyDescent="0.25">
      <c r="C1847" s="112"/>
      <c r="D1847" s="109"/>
      <c r="E1847" s="9" t="s">
        <v>43</v>
      </c>
      <c r="F1847" s="12"/>
      <c r="G1847" s="8">
        <v>64</v>
      </c>
      <c r="H1847" s="20">
        <v>1.5625</v>
      </c>
      <c r="I1847" s="15" t="s">
        <v>66</v>
      </c>
      <c r="J1847" s="15" t="s">
        <v>66</v>
      </c>
      <c r="K1847" s="2">
        <v>10.9375</v>
      </c>
      <c r="L1847" s="2">
        <v>6.25</v>
      </c>
      <c r="M1847" s="2">
        <v>4.6875</v>
      </c>
      <c r="N1847" s="2">
        <v>15.625</v>
      </c>
      <c r="O1847" s="2">
        <v>6.25</v>
      </c>
      <c r="P1847" s="2">
        <v>3.125</v>
      </c>
      <c r="Q1847" s="2">
        <v>48.4375</v>
      </c>
      <c r="R1847" s="15" t="s">
        <v>66</v>
      </c>
      <c r="S1847" s="2">
        <v>3.125</v>
      </c>
      <c r="T1847" s="2">
        <v>69.032258064516</v>
      </c>
      <c r="U1847" s="17">
        <v>83.75</v>
      </c>
    </row>
    <row r="1848" spans="3:21" x14ac:dyDescent="0.25">
      <c r="C1848" s="112"/>
      <c r="D1848" s="109"/>
      <c r="E1848" s="9" t="s">
        <v>44</v>
      </c>
      <c r="F1848" s="12"/>
      <c r="G1848" s="13">
        <v>19</v>
      </c>
      <c r="H1848" s="39" t="s">
        <v>66</v>
      </c>
      <c r="I1848" s="7" t="s">
        <v>66</v>
      </c>
      <c r="J1848" s="7" t="s">
        <v>66</v>
      </c>
      <c r="K1848" s="6">
        <v>10.526315789473999</v>
      </c>
      <c r="L1848" s="6">
        <v>10.526315789473999</v>
      </c>
      <c r="M1848" s="6">
        <v>5.2631578947369997</v>
      </c>
      <c r="N1848" s="6">
        <v>10.526315789473999</v>
      </c>
      <c r="O1848" s="7" t="s">
        <v>66</v>
      </c>
      <c r="P1848" s="6">
        <v>15.789473684211</v>
      </c>
      <c r="Q1848" s="6">
        <v>47.368421052632002</v>
      </c>
      <c r="R1848" s="7" t="s">
        <v>66</v>
      </c>
      <c r="S1848" s="7" t="s">
        <v>66</v>
      </c>
      <c r="T1848" s="6">
        <v>70.131578947367998</v>
      </c>
      <c r="U1848" s="33">
        <v>75</v>
      </c>
    </row>
    <row r="1849" spans="3:21" ht="25.2" x14ac:dyDescent="0.25">
      <c r="C1849" s="112"/>
      <c r="D1849" s="109"/>
      <c r="E1849" s="9" t="s">
        <v>45</v>
      </c>
      <c r="F1849" s="12"/>
      <c r="G1849" s="13">
        <v>30</v>
      </c>
      <c r="H1849" s="39" t="s">
        <v>66</v>
      </c>
      <c r="I1849" s="6">
        <v>6.666666666667</v>
      </c>
      <c r="J1849" s="6">
        <v>3.333333333333</v>
      </c>
      <c r="K1849" s="6">
        <v>13.333333333333</v>
      </c>
      <c r="L1849" s="6">
        <v>26.666666666666998</v>
      </c>
      <c r="M1849" s="6">
        <v>3.333333333333</v>
      </c>
      <c r="N1849" s="6">
        <v>16.666666666666998</v>
      </c>
      <c r="O1849" s="7" t="s">
        <v>66</v>
      </c>
      <c r="P1849" s="6">
        <v>3.333333333333</v>
      </c>
      <c r="Q1849" s="6">
        <v>26.666666666666998</v>
      </c>
      <c r="R1849" s="7" t="s">
        <v>66</v>
      </c>
      <c r="S1849" s="7" t="s">
        <v>66</v>
      </c>
      <c r="T1849" s="6">
        <v>51.5</v>
      </c>
      <c r="U1849" s="33">
        <v>40</v>
      </c>
    </row>
    <row r="1850" spans="3:21" x14ac:dyDescent="0.25">
      <c r="C1850" s="112"/>
      <c r="D1850" s="109"/>
      <c r="E1850" s="9" t="s">
        <v>38</v>
      </c>
      <c r="F1850" s="12"/>
      <c r="G1850" s="13">
        <v>23</v>
      </c>
      <c r="H1850" s="39" t="s">
        <v>66</v>
      </c>
      <c r="I1850" s="7" t="s">
        <v>66</v>
      </c>
      <c r="J1850" s="6">
        <v>8.6956521739130004</v>
      </c>
      <c r="K1850" s="6">
        <v>13.04347826087</v>
      </c>
      <c r="L1850" s="6">
        <v>8.6956521739130004</v>
      </c>
      <c r="M1850" s="6">
        <v>8.6956521739130004</v>
      </c>
      <c r="N1850" s="6">
        <v>4.3478260869570002</v>
      </c>
      <c r="O1850" s="6">
        <v>4.3478260869570002</v>
      </c>
      <c r="P1850" s="6">
        <v>8.6956521739130004</v>
      </c>
      <c r="Q1850" s="6">
        <v>34.782608695652002</v>
      </c>
      <c r="R1850" s="7" t="s">
        <v>66</v>
      </c>
      <c r="S1850" s="6">
        <v>8.6956521739130004</v>
      </c>
      <c r="T1850" s="6">
        <v>60.714285714286</v>
      </c>
      <c r="U1850" s="33">
        <v>65</v>
      </c>
    </row>
    <row r="1851" spans="3:21" ht="25.2" x14ac:dyDescent="0.25">
      <c r="C1851" s="112"/>
      <c r="D1851" s="108" t="s">
        <v>23</v>
      </c>
      <c r="E1851" s="10" t="s">
        <v>40</v>
      </c>
      <c r="F1851" s="11"/>
      <c r="G1851" s="14">
        <v>202</v>
      </c>
      <c r="H1851" s="28">
        <v>1.485148514851</v>
      </c>
      <c r="I1851" s="5">
        <v>2.4752475247520001</v>
      </c>
      <c r="J1851" s="5">
        <v>14.851485148515</v>
      </c>
      <c r="K1851" s="5">
        <v>14.851485148515</v>
      </c>
      <c r="L1851" s="5">
        <v>15.841584158416</v>
      </c>
      <c r="M1851" s="5">
        <v>12.376237623762</v>
      </c>
      <c r="N1851" s="5">
        <v>11.386138613861</v>
      </c>
      <c r="O1851" s="5">
        <v>4.4554455445540002</v>
      </c>
      <c r="P1851" s="5">
        <v>6.4356435643559999</v>
      </c>
      <c r="Q1851" s="5">
        <v>12.376237623762</v>
      </c>
      <c r="R1851" s="34" t="s">
        <v>66</v>
      </c>
      <c r="S1851" s="5">
        <v>3.4653465346529999</v>
      </c>
      <c r="T1851" s="5">
        <v>44.24358974359</v>
      </c>
      <c r="U1851" s="29">
        <v>35</v>
      </c>
    </row>
    <row r="1852" spans="3:21" ht="25.2" x14ac:dyDescent="0.25">
      <c r="C1852" s="112"/>
      <c r="D1852" s="109"/>
      <c r="E1852" s="9" t="s">
        <v>41</v>
      </c>
      <c r="F1852" s="12"/>
      <c r="G1852" s="8">
        <v>253</v>
      </c>
      <c r="H1852" s="20">
        <v>0.79051383399200004</v>
      </c>
      <c r="I1852" s="2">
        <v>1.185770750988</v>
      </c>
      <c r="J1852" s="2">
        <v>3.1620553359680001</v>
      </c>
      <c r="K1852" s="2">
        <v>7.5098814229249999</v>
      </c>
      <c r="L1852" s="2">
        <v>5.1383399209489999</v>
      </c>
      <c r="M1852" s="2">
        <v>8.3003952569169996</v>
      </c>
      <c r="N1852" s="2">
        <v>12.648221343874001</v>
      </c>
      <c r="O1852" s="2">
        <v>7.5098814229249999</v>
      </c>
      <c r="P1852" s="2">
        <v>11.857707509880999</v>
      </c>
      <c r="Q1852" s="2">
        <v>39.920948616601002</v>
      </c>
      <c r="R1852" s="15" t="s">
        <v>66</v>
      </c>
      <c r="S1852" s="2">
        <v>1.9762845849799999</v>
      </c>
      <c r="T1852" s="2">
        <v>66.975806451612996</v>
      </c>
      <c r="U1852" s="17">
        <v>75</v>
      </c>
    </row>
    <row r="1853" spans="3:21" x14ac:dyDescent="0.25">
      <c r="C1853" s="112"/>
      <c r="D1853" s="109"/>
      <c r="E1853" s="9" t="s">
        <v>42</v>
      </c>
      <c r="F1853" s="12"/>
      <c r="G1853" s="13">
        <v>11</v>
      </c>
      <c r="H1853" s="39" t="s">
        <v>66</v>
      </c>
      <c r="I1853" s="7" t="s">
        <v>66</v>
      </c>
      <c r="J1853" s="6">
        <v>18.181818181817999</v>
      </c>
      <c r="K1853" s="6">
        <v>18.181818181817999</v>
      </c>
      <c r="L1853" s="6">
        <v>18.181818181817999</v>
      </c>
      <c r="M1853" s="6">
        <v>9.0909090909089993</v>
      </c>
      <c r="N1853" s="7" t="s">
        <v>66</v>
      </c>
      <c r="O1853" s="7" t="s">
        <v>66</v>
      </c>
      <c r="P1853" s="6">
        <v>18.181818181817999</v>
      </c>
      <c r="Q1853" s="6">
        <v>18.181818181817999</v>
      </c>
      <c r="R1853" s="7" t="s">
        <v>66</v>
      </c>
      <c r="S1853" s="7" t="s">
        <v>66</v>
      </c>
      <c r="T1853" s="6">
        <v>48.181818181818002</v>
      </c>
      <c r="U1853" s="33">
        <v>35</v>
      </c>
    </row>
    <row r="1854" spans="3:21" x14ac:dyDescent="0.25">
      <c r="C1854" s="112"/>
      <c r="D1854" s="109"/>
      <c r="E1854" s="9" t="s">
        <v>43</v>
      </c>
      <c r="F1854" s="12"/>
      <c r="G1854" s="8">
        <v>98</v>
      </c>
      <c r="H1854" s="43" t="s">
        <v>66</v>
      </c>
      <c r="I1854" s="2">
        <v>3.0612244897959999</v>
      </c>
      <c r="J1854" s="2">
        <v>7.1428571428570002</v>
      </c>
      <c r="K1854" s="2">
        <v>14.285714285714</v>
      </c>
      <c r="L1854" s="2">
        <v>10.204081632653001</v>
      </c>
      <c r="M1854" s="2">
        <v>13.265306122448999</v>
      </c>
      <c r="N1854" s="2">
        <v>7.1428571428570002</v>
      </c>
      <c r="O1854" s="2">
        <v>8.1632653061219997</v>
      </c>
      <c r="P1854" s="2">
        <v>6.1224489795919999</v>
      </c>
      <c r="Q1854" s="2">
        <v>24.489795918367001</v>
      </c>
      <c r="R1854" s="15" t="s">
        <v>66</v>
      </c>
      <c r="S1854" s="2">
        <v>6.1224489795919999</v>
      </c>
      <c r="T1854" s="2">
        <v>54.211956521738998</v>
      </c>
      <c r="U1854" s="17">
        <v>45</v>
      </c>
    </row>
    <row r="1855" spans="3:21" x14ac:dyDescent="0.25">
      <c r="C1855" s="112"/>
      <c r="D1855" s="109"/>
      <c r="E1855" s="9" t="s">
        <v>44</v>
      </c>
      <c r="F1855" s="12"/>
      <c r="G1855" s="13">
        <v>31</v>
      </c>
      <c r="H1855" s="39" t="s">
        <v>66</v>
      </c>
      <c r="I1855" s="7" t="s">
        <v>66</v>
      </c>
      <c r="J1855" s="6">
        <v>3.2258064516129998</v>
      </c>
      <c r="K1855" s="6">
        <v>22.580645161290001</v>
      </c>
      <c r="L1855" s="6">
        <v>16.129032258064999</v>
      </c>
      <c r="M1855" s="6">
        <v>19.354838709677001</v>
      </c>
      <c r="N1855" s="6">
        <v>3.2258064516129998</v>
      </c>
      <c r="O1855" s="6">
        <v>9.6774193548389995</v>
      </c>
      <c r="P1855" s="6">
        <v>6.4516129032259997</v>
      </c>
      <c r="Q1855" s="6">
        <v>16.129032258064999</v>
      </c>
      <c r="R1855" s="7" t="s">
        <v>66</v>
      </c>
      <c r="S1855" s="6">
        <v>3.2258064516129998</v>
      </c>
      <c r="T1855" s="6">
        <v>49.916666666666998</v>
      </c>
      <c r="U1855" s="33">
        <v>45</v>
      </c>
    </row>
    <row r="1856" spans="3:21" ht="25.2" x14ac:dyDescent="0.25">
      <c r="C1856" s="112"/>
      <c r="D1856" s="109"/>
      <c r="E1856" s="9" t="s">
        <v>45</v>
      </c>
      <c r="F1856" s="12"/>
      <c r="G1856" s="13">
        <v>23</v>
      </c>
      <c r="H1856" s="30">
        <v>4.3478260869570002</v>
      </c>
      <c r="I1856" s="6">
        <v>4.3478260869570002</v>
      </c>
      <c r="J1856" s="6">
        <v>4.3478260869570002</v>
      </c>
      <c r="K1856" s="6">
        <v>4.3478260869570002</v>
      </c>
      <c r="L1856" s="6">
        <v>26.086956521739001</v>
      </c>
      <c r="M1856" s="6">
        <v>13.04347826087</v>
      </c>
      <c r="N1856" s="6">
        <v>13.04347826087</v>
      </c>
      <c r="O1856" s="6">
        <v>8.6956521739130004</v>
      </c>
      <c r="P1856" s="6">
        <v>8.6956521739130004</v>
      </c>
      <c r="Q1856" s="6">
        <v>13.04347826087</v>
      </c>
      <c r="R1856" s="7" t="s">
        <v>66</v>
      </c>
      <c r="S1856" s="7" t="s">
        <v>66</v>
      </c>
      <c r="T1856" s="6">
        <v>48.586956521738998</v>
      </c>
      <c r="U1856" s="33">
        <v>45</v>
      </c>
    </row>
    <row r="1857" spans="3:21" x14ac:dyDescent="0.25">
      <c r="C1857" s="112"/>
      <c r="D1857" s="109"/>
      <c r="E1857" s="9" t="s">
        <v>38</v>
      </c>
      <c r="F1857" s="12"/>
      <c r="G1857" s="13">
        <v>14</v>
      </c>
      <c r="H1857" s="39" t="s">
        <v>66</v>
      </c>
      <c r="I1857" s="6">
        <v>7.1428571428570002</v>
      </c>
      <c r="J1857" s="6">
        <v>7.1428571428570002</v>
      </c>
      <c r="K1857" s="6">
        <v>7.1428571428570002</v>
      </c>
      <c r="L1857" s="6">
        <v>21.428571428571001</v>
      </c>
      <c r="M1857" s="6">
        <v>21.428571428571001</v>
      </c>
      <c r="N1857" s="6">
        <v>7.1428571428570002</v>
      </c>
      <c r="O1857" s="6">
        <v>7.1428571428570002</v>
      </c>
      <c r="P1857" s="7" t="s">
        <v>66</v>
      </c>
      <c r="Q1857" s="6">
        <v>14.285714285714</v>
      </c>
      <c r="R1857" s="7" t="s">
        <v>66</v>
      </c>
      <c r="S1857" s="6">
        <v>7.1428571428570002</v>
      </c>
      <c r="T1857" s="6">
        <v>45.576923076923002</v>
      </c>
      <c r="U1857" s="33">
        <v>45</v>
      </c>
    </row>
    <row r="1858" spans="3:21" x14ac:dyDescent="0.25">
      <c r="C1858" s="108" t="s">
        <v>46</v>
      </c>
      <c r="D1858" s="106" t="s">
        <v>21</v>
      </c>
      <c r="E1858" s="10" t="s">
        <v>47</v>
      </c>
      <c r="F1858" s="11"/>
      <c r="G1858" s="14">
        <v>815</v>
      </c>
      <c r="H1858" s="28">
        <v>0.61349693251500004</v>
      </c>
      <c r="I1858" s="5">
        <v>0.73619631901799998</v>
      </c>
      <c r="J1858" s="5">
        <v>3.558282208589</v>
      </c>
      <c r="K1858" s="5">
        <v>7.2392638036810002</v>
      </c>
      <c r="L1858" s="5">
        <v>9.0797546012270001</v>
      </c>
      <c r="M1858" s="5">
        <v>9.0797546012270001</v>
      </c>
      <c r="N1858" s="5">
        <v>10.674846625767</v>
      </c>
      <c r="O1858" s="5">
        <v>6.7484662576690004</v>
      </c>
      <c r="P1858" s="5">
        <v>9.2024539877299993</v>
      </c>
      <c r="Q1858" s="5">
        <v>40.122699386503001</v>
      </c>
      <c r="R1858" s="34" t="s">
        <v>66</v>
      </c>
      <c r="S1858" s="5">
        <v>2.9447852760740001</v>
      </c>
      <c r="T1858" s="5">
        <v>65.891276864727999</v>
      </c>
      <c r="U1858" s="29">
        <v>75</v>
      </c>
    </row>
    <row r="1859" spans="3:21" ht="25.2" x14ac:dyDescent="0.25">
      <c r="C1859" s="112"/>
      <c r="D1859" s="107"/>
      <c r="E1859" s="9" t="s">
        <v>48</v>
      </c>
      <c r="F1859" s="12"/>
      <c r="G1859" s="8">
        <v>86</v>
      </c>
      <c r="H1859" s="43" t="s">
        <v>66</v>
      </c>
      <c r="I1859" s="2">
        <v>2.3255813953489999</v>
      </c>
      <c r="J1859" s="2">
        <v>8.1395348837209998</v>
      </c>
      <c r="K1859" s="2">
        <v>10.465116279069999</v>
      </c>
      <c r="L1859" s="2">
        <v>10.465116279069999</v>
      </c>
      <c r="M1859" s="2">
        <v>16.279069767442</v>
      </c>
      <c r="N1859" s="2">
        <v>11.627906976744001</v>
      </c>
      <c r="O1859" s="2">
        <v>6.9767441860470001</v>
      </c>
      <c r="P1859" s="2">
        <v>9.3023255813949994</v>
      </c>
      <c r="Q1859" s="2">
        <v>23.255813953488001</v>
      </c>
      <c r="R1859" s="15" t="s">
        <v>66</v>
      </c>
      <c r="S1859" s="2">
        <v>1.1627906976739999</v>
      </c>
      <c r="T1859" s="2">
        <v>55.058823529412003</v>
      </c>
      <c r="U1859" s="17">
        <v>55</v>
      </c>
    </row>
    <row r="1860" spans="3:21" x14ac:dyDescent="0.25">
      <c r="C1860" s="112"/>
      <c r="D1860" s="107"/>
      <c r="E1860" s="9" t="s">
        <v>49</v>
      </c>
      <c r="F1860" s="12"/>
      <c r="G1860" s="13">
        <v>46</v>
      </c>
      <c r="H1860" s="30">
        <v>2.1739130434780001</v>
      </c>
      <c r="I1860" s="6">
        <v>4.3478260869570002</v>
      </c>
      <c r="J1860" s="6">
        <v>10.869565217390999</v>
      </c>
      <c r="K1860" s="6">
        <v>26.086956521739001</v>
      </c>
      <c r="L1860" s="6">
        <v>19.565217391304</v>
      </c>
      <c r="M1860" s="6">
        <v>4.3478260869570002</v>
      </c>
      <c r="N1860" s="6">
        <v>8.6956521739130004</v>
      </c>
      <c r="O1860" s="6">
        <v>2.1739130434780001</v>
      </c>
      <c r="P1860" s="6">
        <v>8.6956521739130004</v>
      </c>
      <c r="Q1860" s="6">
        <v>13.04347826087</v>
      </c>
      <c r="R1860" s="7" t="s">
        <v>66</v>
      </c>
      <c r="S1860" s="7" t="s">
        <v>66</v>
      </c>
      <c r="T1860" s="6">
        <v>42.119565217390999</v>
      </c>
      <c r="U1860" s="33">
        <v>35</v>
      </c>
    </row>
    <row r="1861" spans="3:21" ht="25.2" x14ac:dyDescent="0.25">
      <c r="C1861" s="112"/>
      <c r="D1861" s="107"/>
      <c r="E1861" s="9" t="s">
        <v>50</v>
      </c>
      <c r="F1861" s="12"/>
      <c r="G1861" s="8">
        <v>95</v>
      </c>
      <c r="H1861" s="43" t="s">
        <v>66</v>
      </c>
      <c r="I1861" s="2">
        <v>4.2105263157890001</v>
      </c>
      <c r="J1861" s="2">
        <v>11.578947368421</v>
      </c>
      <c r="K1861" s="2">
        <v>18.947368421053</v>
      </c>
      <c r="L1861" s="2">
        <v>17.894736842105001</v>
      </c>
      <c r="M1861" s="2">
        <v>13.684210526316001</v>
      </c>
      <c r="N1861" s="2">
        <v>9.4736842105260006</v>
      </c>
      <c r="O1861" s="2">
        <v>7.3684210526319998</v>
      </c>
      <c r="P1861" s="2">
        <v>4.2105263157890001</v>
      </c>
      <c r="Q1861" s="2">
        <v>9.4736842105260006</v>
      </c>
      <c r="R1861" s="15" t="s">
        <v>66</v>
      </c>
      <c r="S1861" s="2">
        <v>3.1578947368420001</v>
      </c>
      <c r="T1861" s="2">
        <v>42.472826086956999</v>
      </c>
      <c r="U1861" s="17">
        <v>35</v>
      </c>
    </row>
    <row r="1862" spans="3:21" ht="25.2" x14ac:dyDescent="0.25">
      <c r="C1862" s="112"/>
      <c r="D1862" s="107"/>
      <c r="E1862" s="9" t="s">
        <v>51</v>
      </c>
      <c r="F1862" s="12"/>
      <c r="G1862" s="13">
        <v>30</v>
      </c>
      <c r="H1862" s="30">
        <v>3.333333333333</v>
      </c>
      <c r="I1862" s="6">
        <v>3.333333333333</v>
      </c>
      <c r="J1862" s="6">
        <v>56.666666666666998</v>
      </c>
      <c r="K1862" s="6">
        <v>16.666666666666998</v>
      </c>
      <c r="L1862" s="6">
        <v>13.333333333333</v>
      </c>
      <c r="M1862" s="6">
        <v>3.333333333333</v>
      </c>
      <c r="N1862" s="6">
        <v>3.333333333333</v>
      </c>
      <c r="O1862" s="7" t="s">
        <v>66</v>
      </c>
      <c r="P1862" s="7" t="s">
        <v>66</v>
      </c>
      <c r="Q1862" s="7" t="s">
        <v>66</v>
      </c>
      <c r="R1862" s="7" t="s">
        <v>66</v>
      </c>
      <c r="S1862" s="7" t="s">
        <v>66</v>
      </c>
      <c r="T1862" s="6">
        <v>21</v>
      </c>
      <c r="U1862" s="33">
        <v>15</v>
      </c>
    </row>
    <row r="1863" spans="3:21" x14ac:dyDescent="0.25">
      <c r="C1863" s="112"/>
      <c r="D1863" s="107"/>
      <c r="E1863" s="9" t="s">
        <v>52</v>
      </c>
      <c r="F1863" s="12"/>
      <c r="G1863" s="13">
        <v>8</v>
      </c>
      <c r="H1863" s="30">
        <v>12.5</v>
      </c>
      <c r="I1863" s="7" t="s">
        <v>66</v>
      </c>
      <c r="J1863" s="6">
        <v>12.5</v>
      </c>
      <c r="K1863" s="6">
        <v>12.5</v>
      </c>
      <c r="L1863" s="7" t="s">
        <v>66</v>
      </c>
      <c r="M1863" s="6">
        <v>25</v>
      </c>
      <c r="N1863" s="7" t="s">
        <v>66</v>
      </c>
      <c r="O1863" s="7" t="s">
        <v>66</v>
      </c>
      <c r="P1863" s="7" t="s">
        <v>66</v>
      </c>
      <c r="Q1863" s="6">
        <v>25</v>
      </c>
      <c r="R1863" s="7" t="s">
        <v>66</v>
      </c>
      <c r="S1863" s="6">
        <v>12.5</v>
      </c>
      <c r="T1863" s="6">
        <v>45.357142857143003</v>
      </c>
      <c r="U1863" s="33">
        <v>45</v>
      </c>
    </row>
    <row r="1864" spans="3:21" x14ac:dyDescent="0.25">
      <c r="C1864" s="112"/>
      <c r="D1864" s="107"/>
      <c r="E1864" s="9" t="s">
        <v>53</v>
      </c>
      <c r="F1864" s="12"/>
      <c r="G1864" s="13">
        <v>23</v>
      </c>
      <c r="H1864" s="30">
        <v>4.3478260869570002</v>
      </c>
      <c r="I1864" s="6">
        <v>4.3478260869570002</v>
      </c>
      <c r="J1864" s="6">
        <v>8.6956521739130004</v>
      </c>
      <c r="K1864" s="6">
        <v>21.739130434783</v>
      </c>
      <c r="L1864" s="6">
        <v>13.04347826087</v>
      </c>
      <c r="M1864" s="6">
        <v>8.6956521739130004</v>
      </c>
      <c r="N1864" s="6">
        <v>4.3478260869570002</v>
      </c>
      <c r="O1864" s="6">
        <v>4.3478260869570002</v>
      </c>
      <c r="P1864" s="7" t="s">
        <v>66</v>
      </c>
      <c r="Q1864" s="6">
        <v>30.434782608696</v>
      </c>
      <c r="R1864" s="7" t="s">
        <v>66</v>
      </c>
      <c r="S1864" s="7" t="s">
        <v>66</v>
      </c>
      <c r="T1864" s="6">
        <v>49.021739130435002</v>
      </c>
      <c r="U1864" s="33">
        <v>35</v>
      </c>
    </row>
    <row r="1865" spans="3:21" x14ac:dyDescent="0.25">
      <c r="C1865" s="112"/>
      <c r="D1865" s="107"/>
      <c r="E1865" s="9" t="s">
        <v>38</v>
      </c>
      <c r="F1865" s="12"/>
      <c r="G1865" s="13">
        <v>1</v>
      </c>
      <c r="H1865" s="39" t="s">
        <v>66</v>
      </c>
      <c r="I1865" s="7" t="s">
        <v>66</v>
      </c>
      <c r="J1865" s="7" t="s">
        <v>66</v>
      </c>
      <c r="K1865" s="7" t="s">
        <v>66</v>
      </c>
      <c r="L1865" s="7" t="s">
        <v>66</v>
      </c>
      <c r="M1865" s="7" t="s">
        <v>66</v>
      </c>
      <c r="N1865" s="7" t="s">
        <v>66</v>
      </c>
      <c r="O1865" s="6">
        <v>100</v>
      </c>
      <c r="P1865" s="7" t="s">
        <v>66</v>
      </c>
      <c r="Q1865" s="7" t="s">
        <v>66</v>
      </c>
      <c r="R1865" s="7" t="s">
        <v>66</v>
      </c>
      <c r="S1865" s="7" t="s">
        <v>66</v>
      </c>
      <c r="T1865" s="6">
        <v>65</v>
      </c>
      <c r="U1865" s="33">
        <v>65</v>
      </c>
    </row>
    <row r="1866" spans="3:21" x14ac:dyDescent="0.25">
      <c r="C1866" s="112"/>
      <c r="D1866" s="107"/>
      <c r="E1866" s="9" t="s">
        <v>54</v>
      </c>
      <c r="F1866" s="12"/>
      <c r="G1866" s="8">
        <v>901</v>
      </c>
      <c r="H1866" s="20">
        <v>0.55493895671500004</v>
      </c>
      <c r="I1866" s="2">
        <v>0.88790233074400005</v>
      </c>
      <c r="J1866" s="2">
        <v>3.9955604883459999</v>
      </c>
      <c r="K1866" s="2">
        <v>7.547169811321</v>
      </c>
      <c r="L1866" s="2">
        <v>9.2119866814649995</v>
      </c>
      <c r="M1866" s="2">
        <v>9.76692563818</v>
      </c>
      <c r="N1866" s="2">
        <v>10.765815760265999</v>
      </c>
      <c r="O1866" s="2">
        <v>6.77025527192</v>
      </c>
      <c r="P1866" s="2">
        <v>9.2119866814649995</v>
      </c>
      <c r="Q1866" s="2">
        <v>38.512763596004</v>
      </c>
      <c r="R1866" s="15" t="s">
        <v>66</v>
      </c>
      <c r="S1866" s="2">
        <v>2.7746947835740001</v>
      </c>
      <c r="T1866" s="2">
        <v>64.840182648402006</v>
      </c>
      <c r="U1866" s="17">
        <v>65</v>
      </c>
    </row>
    <row r="1867" spans="3:21" x14ac:dyDescent="0.25">
      <c r="C1867" s="112"/>
      <c r="D1867" s="107"/>
      <c r="E1867" s="9" t="s">
        <v>55</v>
      </c>
      <c r="F1867" s="12"/>
      <c r="G1867" s="8">
        <v>171</v>
      </c>
      <c r="H1867" s="20">
        <v>1.1695906432750001</v>
      </c>
      <c r="I1867" s="2">
        <v>4.0935672514619998</v>
      </c>
      <c r="J1867" s="2">
        <v>19.298245614035</v>
      </c>
      <c r="K1867" s="2">
        <v>20.467836257310001</v>
      </c>
      <c r="L1867" s="2">
        <v>17.543859649123</v>
      </c>
      <c r="M1867" s="2">
        <v>9.3567251461990004</v>
      </c>
      <c r="N1867" s="2">
        <v>8.1871345029239997</v>
      </c>
      <c r="O1867" s="2">
        <v>4.6783625730990002</v>
      </c>
      <c r="P1867" s="2">
        <v>4.6783625730990002</v>
      </c>
      <c r="Q1867" s="2">
        <v>8.7719298245609991</v>
      </c>
      <c r="R1867" s="15" t="s">
        <v>66</v>
      </c>
      <c r="S1867" s="2">
        <v>1.7543859649119999</v>
      </c>
      <c r="T1867" s="2">
        <v>38.541666666666998</v>
      </c>
      <c r="U1867" s="17">
        <v>35</v>
      </c>
    </row>
    <row r="1868" spans="3:21" x14ac:dyDescent="0.25">
      <c r="C1868" s="108" t="s">
        <v>56</v>
      </c>
      <c r="D1868" s="106" t="s">
        <v>21</v>
      </c>
      <c r="E1868" s="10" t="s">
        <v>57</v>
      </c>
      <c r="F1868" s="11"/>
      <c r="G1868" s="14">
        <v>465</v>
      </c>
      <c r="H1868" s="28">
        <v>1.0752688172039999</v>
      </c>
      <c r="I1868" s="5">
        <v>1.2903225806450001</v>
      </c>
      <c r="J1868" s="5">
        <v>7.0967741935479998</v>
      </c>
      <c r="K1868" s="5">
        <v>8.1720430107530007</v>
      </c>
      <c r="L1868" s="5">
        <v>10.322580645161</v>
      </c>
      <c r="M1868" s="5">
        <v>10.322580645161</v>
      </c>
      <c r="N1868" s="5">
        <v>8.6021505376339995</v>
      </c>
      <c r="O1868" s="5">
        <v>5.591397849462</v>
      </c>
      <c r="P1868" s="5">
        <v>7.7419354838709999</v>
      </c>
      <c r="Q1868" s="5">
        <v>36.559139784945998</v>
      </c>
      <c r="R1868" s="34" t="s">
        <v>66</v>
      </c>
      <c r="S1868" s="5">
        <v>3.2258064516129998</v>
      </c>
      <c r="T1868" s="5">
        <v>61.461111111111002</v>
      </c>
      <c r="U1868" s="29">
        <v>65</v>
      </c>
    </row>
    <row r="1869" spans="3:21" x14ac:dyDescent="0.25">
      <c r="C1869" s="112"/>
      <c r="D1869" s="107"/>
      <c r="E1869" s="9" t="s">
        <v>58</v>
      </c>
      <c r="F1869" s="12"/>
      <c r="G1869" s="8">
        <v>396</v>
      </c>
      <c r="H1869" s="20">
        <v>0.75757575757600004</v>
      </c>
      <c r="I1869" s="2">
        <v>2.0202020202019999</v>
      </c>
      <c r="J1869" s="2">
        <v>5.0505050505050004</v>
      </c>
      <c r="K1869" s="2">
        <v>10.101010101010001</v>
      </c>
      <c r="L1869" s="2">
        <v>10.101010101010001</v>
      </c>
      <c r="M1869" s="2">
        <v>8.8383838383840008</v>
      </c>
      <c r="N1869" s="2">
        <v>11.616161616162</v>
      </c>
      <c r="O1869" s="2">
        <v>7.5757575757579998</v>
      </c>
      <c r="P1869" s="2">
        <v>7.8282828282830001</v>
      </c>
      <c r="Q1869" s="2">
        <v>34.343434343433998</v>
      </c>
      <c r="R1869" s="15" t="s">
        <v>66</v>
      </c>
      <c r="S1869" s="2">
        <v>1.767676767677</v>
      </c>
      <c r="T1869" s="2">
        <v>60.996143958868998</v>
      </c>
      <c r="U1869" s="17">
        <v>65</v>
      </c>
    </row>
    <row r="1870" spans="3:21" x14ac:dyDescent="0.25">
      <c r="C1870" s="112"/>
      <c r="D1870" s="107"/>
      <c r="E1870" s="9" t="s">
        <v>59</v>
      </c>
      <c r="F1870" s="12"/>
      <c r="G1870" s="8">
        <v>90</v>
      </c>
      <c r="H1870" s="43" t="s">
        <v>66</v>
      </c>
      <c r="I1870" s="15" t="s">
        <v>66</v>
      </c>
      <c r="J1870" s="2">
        <v>7.7777777777779997</v>
      </c>
      <c r="K1870" s="2">
        <v>13.333333333333</v>
      </c>
      <c r="L1870" s="2">
        <v>8.8888888888889994</v>
      </c>
      <c r="M1870" s="2">
        <v>12.222222222221999</v>
      </c>
      <c r="N1870" s="2">
        <v>12.222222222221999</v>
      </c>
      <c r="O1870" s="2">
        <v>6.666666666667</v>
      </c>
      <c r="P1870" s="2">
        <v>11.111111111111001</v>
      </c>
      <c r="Q1870" s="2">
        <v>24.444444444443999</v>
      </c>
      <c r="R1870" s="15" t="s">
        <v>66</v>
      </c>
      <c r="S1870" s="2">
        <v>3.333333333333</v>
      </c>
      <c r="T1870" s="2">
        <v>57.011494252874002</v>
      </c>
      <c r="U1870" s="17">
        <v>55</v>
      </c>
    </row>
    <row r="1871" spans="3:21" x14ac:dyDescent="0.25">
      <c r="C1871" s="112"/>
      <c r="D1871" s="107"/>
      <c r="E1871" s="9" t="s">
        <v>60</v>
      </c>
      <c r="F1871" s="12"/>
      <c r="G1871" s="8">
        <v>153</v>
      </c>
      <c r="H1871" s="20">
        <v>0.65359477124200005</v>
      </c>
      <c r="I1871" s="2">
        <v>1.3071895424840001</v>
      </c>
      <c r="J1871" s="2">
        <v>7.8431372549020004</v>
      </c>
      <c r="K1871" s="2">
        <v>12.418300653595001</v>
      </c>
      <c r="L1871" s="2">
        <v>13.071895424837001</v>
      </c>
      <c r="M1871" s="2">
        <v>9.1503267973860005</v>
      </c>
      <c r="N1871" s="2">
        <v>9.8039215686270005</v>
      </c>
      <c r="O1871" s="2">
        <v>5.8823529411760003</v>
      </c>
      <c r="P1871" s="2">
        <v>9.1503267973860005</v>
      </c>
      <c r="Q1871" s="2">
        <v>28.104575163399002</v>
      </c>
      <c r="R1871" s="15" t="s">
        <v>66</v>
      </c>
      <c r="S1871" s="2">
        <v>2.6143790849670001</v>
      </c>
      <c r="T1871" s="2">
        <v>56.644295302012999</v>
      </c>
      <c r="U1871" s="17">
        <v>55</v>
      </c>
    </row>
    <row r="1872" spans="3:21" x14ac:dyDescent="0.25">
      <c r="C1872" s="108" t="s">
        <v>61</v>
      </c>
      <c r="D1872" s="106" t="s">
        <v>21</v>
      </c>
      <c r="E1872" s="10" t="s">
        <v>62</v>
      </c>
      <c r="F1872" s="11"/>
      <c r="G1872" s="14">
        <v>205</v>
      </c>
      <c r="H1872" s="28">
        <v>0.97560975609800005</v>
      </c>
      <c r="I1872" s="5">
        <v>0.48780487804900002</v>
      </c>
      <c r="J1872" s="5">
        <v>4.8780487804880002</v>
      </c>
      <c r="K1872" s="5">
        <v>11.707317073171</v>
      </c>
      <c r="L1872" s="5">
        <v>10.731707317073001</v>
      </c>
      <c r="M1872" s="5">
        <v>9.2682926829269991</v>
      </c>
      <c r="N1872" s="5">
        <v>10.243902439024</v>
      </c>
      <c r="O1872" s="5">
        <v>5.3658536585369996</v>
      </c>
      <c r="P1872" s="5">
        <v>8.2926829268290003</v>
      </c>
      <c r="Q1872" s="5">
        <v>35.121951219511999</v>
      </c>
      <c r="R1872" s="34" t="s">
        <v>66</v>
      </c>
      <c r="S1872" s="5">
        <v>2.9268292682929999</v>
      </c>
      <c r="T1872" s="5">
        <v>61.268844221106001</v>
      </c>
      <c r="U1872" s="29">
        <v>65</v>
      </c>
    </row>
    <row r="1873" spans="2:21" x14ac:dyDescent="0.25">
      <c r="C1873" s="109"/>
      <c r="D1873" s="107"/>
      <c r="E1873" s="9" t="s">
        <v>63</v>
      </c>
      <c r="F1873" s="12"/>
      <c r="G1873" s="8">
        <v>256</v>
      </c>
      <c r="H1873" s="43" t="s">
        <v>66</v>
      </c>
      <c r="I1873" s="2">
        <v>1.953125</v>
      </c>
      <c r="J1873" s="2">
        <v>7.421875</v>
      </c>
      <c r="K1873" s="2">
        <v>11.71875</v>
      </c>
      <c r="L1873" s="2">
        <v>10.9375</v>
      </c>
      <c r="M1873" s="2">
        <v>8.203125</v>
      </c>
      <c r="N1873" s="2">
        <v>12.5</v>
      </c>
      <c r="O1873" s="2">
        <v>5.859375</v>
      </c>
      <c r="P1873" s="2">
        <v>8.984375</v>
      </c>
      <c r="Q1873" s="2">
        <v>30.46875</v>
      </c>
      <c r="R1873" s="15" t="s">
        <v>66</v>
      </c>
      <c r="S1873" s="2">
        <v>1.953125</v>
      </c>
      <c r="T1873" s="2">
        <v>58.456175298805</v>
      </c>
      <c r="U1873" s="17">
        <v>55</v>
      </c>
    </row>
    <row r="1874" spans="2:21" x14ac:dyDescent="0.25">
      <c r="C1874" s="109"/>
      <c r="D1874" s="107"/>
      <c r="E1874" s="9" t="s">
        <v>64</v>
      </c>
      <c r="F1874" s="12"/>
      <c r="G1874" s="8">
        <v>404</v>
      </c>
      <c r="H1874" s="20">
        <v>1.485148514851</v>
      </c>
      <c r="I1874" s="2">
        <v>1.485148514851</v>
      </c>
      <c r="J1874" s="2">
        <v>7.6732673267329998</v>
      </c>
      <c r="K1874" s="2">
        <v>8.1683168316830006</v>
      </c>
      <c r="L1874" s="2">
        <v>9.6534653465350004</v>
      </c>
      <c r="M1874" s="2">
        <v>9.9009900990100004</v>
      </c>
      <c r="N1874" s="2">
        <v>8.9108910891090005</v>
      </c>
      <c r="O1874" s="2">
        <v>7.9207920792079998</v>
      </c>
      <c r="P1874" s="2">
        <v>7.6732673267329998</v>
      </c>
      <c r="Q1874" s="2">
        <v>34.158415841584002</v>
      </c>
      <c r="R1874" s="15" t="s">
        <v>66</v>
      </c>
      <c r="S1874" s="2">
        <v>2.970297029703</v>
      </c>
      <c r="T1874" s="2">
        <v>60.369897959184001</v>
      </c>
      <c r="U1874" s="17">
        <v>65</v>
      </c>
    </row>
    <row r="1875" spans="2:21" x14ac:dyDescent="0.25">
      <c r="C1875" s="113"/>
      <c r="D1875" s="110"/>
      <c r="E1875" s="56" t="s">
        <v>65</v>
      </c>
      <c r="F1875" s="48"/>
      <c r="G1875" s="61">
        <v>239</v>
      </c>
      <c r="H1875" s="69">
        <v>0.418410041841</v>
      </c>
      <c r="I1875" s="36">
        <v>1.673640167364</v>
      </c>
      <c r="J1875" s="36">
        <v>5.0209205020920002</v>
      </c>
      <c r="K1875" s="36">
        <v>9.2050209205019993</v>
      </c>
      <c r="L1875" s="36">
        <v>11.297071129707</v>
      </c>
      <c r="M1875" s="36">
        <v>11.715481171547999</v>
      </c>
      <c r="N1875" s="36">
        <v>9.6234309623430008</v>
      </c>
      <c r="O1875" s="36">
        <v>5.439330543933</v>
      </c>
      <c r="P1875" s="36">
        <v>8.3682008368199998</v>
      </c>
      <c r="Q1875" s="36">
        <v>34.728033472802998</v>
      </c>
      <c r="R1875" s="72" t="s">
        <v>66</v>
      </c>
      <c r="S1875" s="36">
        <v>2.5104602510460001</v>
      </c>
      <c r="T1875" s="36">
        <v>61.180257510730002</v>
      </c>
      <c r="U1875" s="68">
        <v>55</v>
      </c>
    </row>
    <row r="1877" spans="2:21" x14ac:dyDescent="0.25">
      <c r="B1877" s="54" t="str">
        <f xml:space="preserve"> HYPERLINK("#'目次'!B29", "[23]")</f>
        <v>[23]</v>
      </c>
      <c r="C1877" s="42" t="s">
        <v>318</v>
      </c>
    </row>
    <row r="1880" spans="2:21" x14ac:dyDescent="0.25">
      <c r="C1880" s="42" t="s">
        <v>14</v>
      </c>
    </row>
    <row r="1881" spans="2:21" ht="37.799999999999997" x14ac:dyDescent="0.25">
      <c r="C1881" s="102"/>
      <c r="D1881" s="103"/>
      <c r="E1881" s="103"/>
      <c r="F1881" s="103"/>
      <c r="G1881" s="53" t="s">
        <v>15</v>
      </c>
      <c r="H1881" s="50" t="s">
        <v>319</v>
      </c>
      <c r="I1881" s="21" t="s">
        <v>320</v>
      </c>
      <c r="J1881" s="21" t="s">
        <v>321</v>
      </c>
      <c r="K1881" s="21" t="s">
        <v>322</v>
      </c>
      <c r="L1881" s="21" t="s">
        <v>38</v>
      </c>
      <c r="M1881" s="21" t="s">
        <v>323</v>
      </c>
      <c r="N1881" s="57" t="s">
        <v>324</v>
      </c>
    </row>
    <row r="1882" spans="2:21" x14ac:dyDescent="0.25">
      <c r="C1882" s="104"/>
      <c r="D1882" s="105"/>
      <c r="E1882" s="105"/>
      <c r="F1882" s="105"/>
      <c r="G1882" s="47"/>
      <c r="H1882" s="60"/>
      <c r="I1882" s="22"/>
      <c r="J1882" s="22"/>
      <c r="K1882" s="22"/>
      <c r="L1882" s="22"/>
      <c r="M1882" s="22"/>
      <c r="N1882" s="55"/>
    </row>
    <row r="1883" spans="2:21" x14ac:dyDescent="0.25">
      <c r="C1883" s="52"/>
      <c r="D1883" s="49"/>
      <c r="E1883" s="46" t="s">
        <v>15</v>
      </c>
      <c r="F1883" s="51"/>
      <c r="G1883" s="59">
        <v>1104</v>
      </c>
      <c r="H1883" s="32">
        <v>5.0724637681160001</v>
      </c>
      <c r="I1883" s="32">
        <v>19.202898550724999</v>
      </c>
      <c r="J1883" s="32">
        <v>38.043478260870003</v>
      </c>
      <c r="K1883" s="32">
        <v>37.590579710145001</v>
      </c>
      <c r="L1883" s="32">
        <v>9.0579710145000006E-2</v>
      </c>
      <c r="M1883" s="32">
        <v>24.275362318841001</v>
      </c>
      <c r="N1883" s="64">
        <v>75.634057971014002</v>
      </c>
    </row>
    <row r="1884" spans="2:21" x14ac:dyDescent="0.25">
      <c r="C1884" s="111" t="s">
        <v>20</v>
      </c>
      <c r="D1884" s="106" t="s">
        <v>21</v>
      </c>
      <c r="E1884" s="10" t="s">
        <v>22</v>
      </c>
      <c r="F1884" s="11"/>
      <c r="G1884" s="14">
        <v>543</v>
      </c>
      <c r="H1884" s="28">
        <v>4.0515653775320004</v>
      </c>
      <c r="I1884" s="5">
        <v>15.837937384899</v>
      </c>
      <c r="J1884" s="5">
        <v>37.569060773480999</v>
      </c>
      <c r="K1884" s="5">
        <v>42.541436464088001</v>
      </c>
      <c r="L1884" s="34" t="s">
        <v>66</v>
      </c>
      <c r="M1884" s="5">
        <v>19.889502762431</v>
      </c>
      <c r="N1884" s="29">
        <v>80.110497237569007</v>
      </c>
    </row>
    <row r="1885" spans="2:21" x14ac:dyDescent="0.25">
      <c r="C1885" s="112"/>
      <c r="D1885" s="107"/>
      <c r="E1885" s="9" t="s">
        <v>23</v>
      </c>
      <c r="F1885" s="12"/>
      <c r="G1885" s="8">
        <v>561</v>
      </c>
      <c r="H1885" s="20">
        <v>6.0606060606060002</v>
      </c>
      <c r="I1885" s="2">
        <v>22.459893048127999</v>
      </c>
      <c r="J1885" s="2">
        <v>38.502673796791001</v>
      </c>
      <c r="K1885" s="2">
        <v>32.798573975045002</v>
      </c>
      <c r="L1885" s="2">
        <v>0.17825311943</v>
      </c>
      <c r="M1885" s="2">
        <v>28.520499108734001</v>
      </c>
      <c r="N1885" s="17">
        <v>71.301247771836003</v>
      </c>
    </row>
    <row r="1886" spans="2:21" x14ac:dyDescent="0.25">
      <c r="C1886" s="108" t="s">
        <v>24</v>
      </c>
      <c r="D1886" s="108" t="s">
        <v>25</v>
      </c>
      <c r="E1886" s="10" t="s">
        <v>26</v>
      </c>
      <c r="F1886" s="11"/>
      <c r="G1886" s="14">
        <v>261</v>
      </c>
      <c r="H1886" s="28">
        <v>10.727969348659</v>
      </c>
      <c r="I1886" s="5">
        <v>25.287356321838999</v>
      </c>
      <c r="J1886" s="5">
        <v>32.183908045976999</v>
      </c>
      <c r="K1886" s="5">
        <v>31.417624521073002</v>
      </c>
      <c r="L1886" s="5">
        <v>0.38314176245199999</v>
      </c>
      <c r="M1886" s="5">
        <v>36.015325670498001</v>
      </c>
      <c r="N1886" s="29">
        <v>63.60153256705</v>
      </c>
    </row>
    <row r="1887" spans="2:21" x14ac:dyDescent="0.25">
      <c r="C1887" s="112"/>
      <c r="D1887" s="109"/>
      <c r="E1887" s="9" t="s">
        <v>27</v>
      </c>
      <c r="F1887" s="12"/>
      <c r="G1887" s="8">
        <v>267</v>
      </c>
      <c r="H1887" s="20">
        <v>2.6217228464420002</v>
      </c>
      <c r="I1887" s="2">
        <v>19.850187265917999</v>
      </c>
      <c r="J1887" s="2">
        <v>43.071161048689</v>
      </c>
      <c r="K1887" s="2">
        <v>34.456928838951001</v>
      </c>
      <c r="L1887" s="15" t="s">
        <v>66</v>
      </c>
      <c r="M1887" s="2">
        <v>22.47191011236</v>
      </c>
      <c r="N1887" s="17">
        <v>77.528089887639993</v>
      </c>
    </row>
    <row r="1888" spans="2:21" x14ac:dyDescent="0.25">
      <c r="C1888" s="112"/>
      <c r="D1888" s="109"/>
      <c r="E1888" s="9" t="s">
        <v>28</v>
      </c>
      <c r="F1888" s="12"/>
      <c r="G1888" s="8">
        <v>261</v>
      </c>
      <c r="H1888" s="20">
        <v>5.3639846743300001</v>
      </c>
      <c r="I1888" s="2">
        <v>15.325670498084</v>
      </c>
      <c r="J1888" s="2">
        <v>39.080459770114999</v>
      </c>
      <c r="K1888" s="2">
        <v>40.229885057471002</v>
      </c>
      <c r="L1888" s="15" t="s">
        <v>66</v>
      </c>
      <c r="M1888" s="2">
        <v>20.689655172414</v>
      </c>
      <c r="N1888" s="17">
        <v>79.310344827585993</v>
      </c>
    </row>
    <row r="1889" spans="3:14" x14ac:dyDescent="0.25">
      <c r="C1889" s="112"/>
      <c r="D1889" s="109"/>
      <c r="E1889" s="9" t="s">
        <v>29</v>
      </c>
      <c r="F1889" s="12"/>
      <c r="G1889" s="8">
        <v>195</v>
      </c>
      <c r="H1889" s="20">
        <v>2.564102564103</v>
      </c>
      <c r="I1889" s="2">
        <v>14.871794871795</v>
      </c>
      <c r="J1889" s="2">
        <v>40</v>
      </c>
      <c r="K1889" s="2">
        <v>42.564102564103003</v>
      </c>
      <c r="L1889" s="15" t="s">
        <v>66</v>
      </c>
      <c r="M1889" s="2">
        <v>17.435897435897001</v>
      </c>
      <c r="N1889" s="17">
        <v>82.564102564102996</v>
      </c>
    </row>
    <row r="1890" spans="3:14" x14ac:dyDescent="0.25">
      <c r="C1890" s="112"/>
      <c r="D1890" s="109"/>
      <c r="E1890" s="9" t="s">
        <v>30</v>
      </c>
      <c r="F1890" s="12"/>
      <c r="G1890" s="8">
        <v>120</v>
      </c>
      <c r="H1890" s="20">
        <v>1.666666666667</v>
      </c>
      <c r="I1890" s="2">
        <v>20</v>
      </c>
      <c r="J1890" s="2">
        <v>34.166666666666998</v>
      </c>
      <c r="K1890" s="2">
        <v>44.166666666666998</v>
      </c>
      <c r="L1890" s="15" t="s">
        <v>66</v>
      </c>
      <c r="M1890" s="2">
        <v>21.666666666666998</v>
      </c>
      <c r="N1890" s="17">
        <v>78.333333333333002</v>
      </c>
    </row>
    <row r="1891" spans="3:14" x14ac:dyDescent="0.25">
      <c r="C1891" s="112"/>
      <c r="D1891" s="109"/>
      <c r="E1891" s="9" t="s">
        <v>31</v>
      </c>
      <c r="F1891" s="12"/>
      <c r="G1891" s="8">
        <v>843</v>
      </c>
      <c r="H1891" s="20">
        <v>3.3214709371289999</v>
      </c>
      <c r="I1891" s="2">
        <v>17.319098457888</v>
      </c>
      <c r="J1891" s="2">
        <v>39.857651245551999</v>
      </c>
      <c r="K1891" s="2">
        <v>39.501779359430998</v>
      </c>
      <c r="L1891" s="15" t="s">
        <v>66</v>
      </c>
      <c r="M1891" s="2">
        <v>20.640569395018002</v>
      </c>
      <c r="N1891" s="17">
        <v>79.359430604981995</v>
      </c>
    </row>
    <row r="1892" spans="3:14" x14ac:dyDescent="0.25">
      <c r="C1892" s="112"/>
      <c r="D1892" s="109"/>
      <c r="E1892" s="9" t="s">
        <v>32</v>
      </c>
      <c r="F1892" s="12"/>
      <c r="G1892" s="8">
        <v>315</v>
      </c>
      <c r="H1892" s="20">
        <v>2.2222222222219998</v>
      </c>
      <c r="I1892" s="2">
        <v>16.825396825397</v>
      </c>
      <c r="J1892" s="2">
        <v>37.777777777777999</v>
      </c>
      <c r="K1892" s="2">
        <v>43.174603174603</v>
      </c>
      <c r="L1892" s="15" t="s">
        <v>66</v>
      </c>
      <c r="M1892" s="2">
        <v>19.047619047619001</v>
      </c>
      <c r="N1892" s="17">
        <v>80.952380952381006</v>
      </c>
    </row>
    <row r="1893" spans="3:14" x14ac:dyDescent="0.25">
      <c r="C1893" s="112"/>
      <c r="D1893" s="108" t="s">
        <v>22</v>
      </c>
      <c r="E1893" s="10" t="s">
        <v>26</v>
      </c>
      <c r="F1893" s="11"/>
      <c r="G1893" s="14">
        <v>120</v>
      </c>
      <c r="H1893" s="28">
        <v>8.333333333333</v>
      </c>
      <c r="I1893" s="5">
        <v>14.166666666667</v>
      </c>
      <c r="J1893" s="5">
        <v>36.666666666666998</v>
      </c>
      <c r="K1893" s="5">
        <v>40.833333333333002</v>
      </c>
      <c r="L1893" s="34" t="s">
        <v>66</v>
      </c>
      <c r="M1893" s="5">
        <v>22.5</v>
      </c>
      <c r="N1893" s="29">
        <v>77.5</v>
      </c>
    </row>
    <row r="1894" spans="3:14" x14ac:dyDescent="0.25">
      <c r="C1894" s="112"/>
      <c r="D1894" s="109"/>
      <c r="E1894" s="9" t="s">
        <v>27</v>
      </c>
      <c r="F1894" s="12"/>
      <c r="G1894" s="8">
        <v>159</v>
      </c>
      <c r="H1894" s="20">
        <v>3.1446540880499998</v>
      </c>
      <c r="I1894" s="2">
        <v>16.981132075472001</v>
      </c>
      <c r="J1894" s="2">
        <v>44.025157232703997</v>
      </c>
      <c r="K1894" s="2">
        <v>35.849056603774002</v>
      </c>
      <c r="L1894" s="15" t="s">
        <v>66</v>
      </c>
      <c r="M1894" s="2">
        <v>20.125786163522001</v>
      </c>
      <c r="N1894" s="17">
        <v>79.874213836478006</v>
      </c>
    </row>
    <row r="1895" spans="3:14" x14ac:dyDescent="0.25">
      <c r="C1895" s="112"/>
      <c r="D1895" s="109"/>
      <c r="E1895" s="9" t="s">
        <v>28</v>
      </c>
      <c r="F1895" s="12"/>
      <c r="G1895" s="8">
        <v>113</v>
      </c>
      <c r="H1895" s="20">
        <v>2.654867256637</v>
      </c>
      <c r="I1895" s="2">
        <v>14.159292035398</v>
      </c>
      <c r="J1895" s="2">
        <v>36.283185840708001</v>
      </c>
      <c r="K1895" s="2">
        <v>46.902654867256999</v>
      </c>
      <c r="L1895" s="15" t="s">
        <v>66</v>
      </c>
      <c r="M1895" s="2">
        <v>16.814159292035001</v>
      </c>
      <c r="N1895" s="17">
        <v>83.185840707964999</v>
      </c>
    </row>
    <row r="1896" spans="3:14" x14ac:dyDescent="0.25">
      <c r="C1896" s="112"/>
      <c r="D1896" s="109"/>
      <c r="E1896" s="9" t="s">
        <v>29</v>
      </c>
      <c r="F1896" s="12"/>
      <c r="G1896" s="8">
        <v>94</v>
      </c>
      <c r="H1896" s="20">
        <v>3.1914893617020001</v>
      </c>
      <c r="I1896" s="2">
        <v>14.893617021277</v>
      </c>
      <c r="J1896" s="2">
        <v>34.042553191488999</v>
      </c>
      <c r="K1896" s="2">
        <v>47.872340425532002</v>
      </c>
      <c r="L1896" s="15" t="s">
        <v>66</v>
      </c>
      <c r="M1896" s="2">
        <v>18.085106382978999</v>
      </c>
      <c r="N1896" s="17">
        <v>81.914893617020994</v>
      </c>
    </row>
    <row r="1897" spans="3:14" x14ac:dyDescent="0.25">
      <c r="C1897" s="112"/>
      <c r="D1897" s="109"/>
      <c r="E1897" s="9" t="s">
        <v>30</v>
      </c>
      <c r="F1897" s="12"/>
      <c r="G1897" s="8">
        <v>57</v>
      </c>
      <c r="H1897" s="20">
        <v>1.7543859649119999</v>
      </c>
      <c r="I1897" s="2">
        <v>21.052631578947</v>
      </c>
      <c r="J1897" s="2">
        <v>29.824561403509001</v>
      </c>
      <c r="K1897" s="2">
        <v>47.368421052632002</v>
      </c>
      <c r="L1897" s="15" t="s">
        <v>66</v>
      </c>
      <c r="M1897" s="2">
        <v>22.807017543859999</v>
      </c>
      <c r="N1897" s="17">
        <v>77.192982456140001</v>
      </c>
    </row>
    <row r="1898" spans="3:14" x14ac:dyDescent="0.25">
      <c r="C1898" s="112"/>
      <c r="D1898" s="109"/>
      <c r="E1898" s="9" t="s">
        <v>31</v>
      </c>
      <c r="F1898" s="12"/>
      <c r="G1898" s="8">
        <v>423</v>
      </c>
      <c r="H1898" s="20">
        <v>2.8368794326239999</v>
      </c>
      <c r="I1898" s="2">
        <v>16.312056737589</v>
      </c>
      <c r="J1898" s="2">
        <v>37.825059101655</v>
      </c>
      <c r="K1898" s="2">
        <v>43.026004728132001</v>
      </c>
      <c r="L1898" s="15" t="s">
        <v>66</v>
      </c>
      <c r="M1898" s="2">
        <v>19.148936170212998</v>
      </c>
      <c r="N1898" s="17">
        <v>80.851063829786995</v>
      </c>
    </row>
    <row r="1899" spans="3:14" x14ac:dyDescent="0.25">
      <c r="C1899" s="112"/>
      <c r="D1899" s="109"/>
      <c r="E1899" s="9" t="s">
        <v>32</v>
      </c>
      <c r="F1899" s="12"/>
      <c r="G1899" s="8">
        <v>151</v>
      </c>
      <c r="H1899" s="20">
        <v>2.6490066225170001</v>
      </c>
      <c r="I1899" s="2">
        <v>17.218543046358</v>
      </c>
      <c r="J1899" s="2">
        <v>32.450331125828001</v>
      </c>
      <c r="K1899" s="2">
        <v>47.682119205298001</v>
      </c>
      <c r="L1899" s="15" t="s">
        <v>66</v>
      </c>
      <c r="M1899" s="2">
        <v>19.867549668873998</v>
      </c>
      <c r="N1899" s="17">
        <v>80.132450331125995</v>
      </c>
    </row>
    <row r="1900" spans="3:14" x14ac:dyDescent="0.25">
      <c r="C1900" s="112"/>
      <c r="D1900" s="108" t="s">
        <v>23</v>
      </c>
      <c r="E1900" s="10" t="s">
        <v>26</v>
      </c>
      <c r="F1900" s="11"/>
      <c r="G1900" s="14">
        <v>141</v>
      </c>
      <c r="H1900" s="28">
        <v>12.765957446809001</v>
      </c>
      <c r="I1900" s="5">
        <v>34.751773049645003</v>
      </c>
      <c r="J1900" s="5">
        <v>28.368794326241002</v>
      </c>
      <c r="K1900" s="5">
        <v>23.404255319149001</v>
      </c>
      <c r="L1900" s="5">
        <v>0.70921985815599997</v>
      </c>
      <c r="M1900" s="5">
        <v>47.517730496454</v>
      </c>
      <c r="N1900" s="29">
        <v>51.773049645390003</v>
      </c>
    </row>
    <row r="1901" spans="3:14" x14ac:dyDescent="0.25">
      <c r="C1901" s="112"/>
      <c r="D1901" s="109"/>
      <c r="E1901" s="9" t="s">
        <v>27</v>
      </c>
      <c r="F1901" s="12"/>
      <c r="G1901" s="8">
        <v>108</v>
      </c>
      <c r="H1901" s="20">
        <v>1.851851851852</v>
      </c>
      <c r="I1901" s="2">
        <v>24.074074074074002</v>
      </c>
      <c r="J1901" s="2">
        <v>41.666666666666998</v>
      </c>
      <c r="K1901" s="2">
        <v>32.407407407407</v>
      </c>
      <c r="L1901" s="15" t="s">
        <v>66</v>
      </c>
      <c r="M1901" s="2">
        <v>25.925925925925998</v>
      </c>
      <c r="N1901" s="17">
        <v>74.074074074074005</v>
      </c>
    </row>
    <row r="1902" spans="3:14" x14ac:dyDescent="0.25">
      <c r="C1902" s="112"/>
      <c r="D1902" s="109"/>
      <c r="E1902" s="9" t="s">
        <v>28</v>
      </c>
      <c r="F1902" s="12"/>
      <c r="G1902" s="8">
        <v>148</v>
      </c>
      <c r="H1902" s="20">
        <v>7.4324324324319999</v>
      </c>
      <c r="I1902" s="2">
        <v>16.216216216216001</v>
      </c>
      <c r="J1902" s="2">
        <v>41.216216216215997</v>
      </c>
      <c r="K1902" s="2">
        <v>35.135135135135002</v>
      </c>
      <c r="L1902" s="15" t="s">
        <v>66</v>
      </c>
      <c r="M1902" s="2">
        <v>23.648648648649001</v>
      </c>
      <c r="N1902" s="17">
        <v>76.351351351350999</v>
      </c>
    </row>
    <row r="1903" spans="3:14" x14ac:dyDescent="0.25">
      <c r="C1903" s="112"/>
      <c r="D1903" s="109"/>
      <c r="E1903" s="9" t="s">
        <v>29</v>
      </c>
      <c r="F1903" s="12"/>
      <c r="G1903" s="8">
        <v>101</v>
      </c>
      <c r="H1903" s="20">
        <v>1.9801980198019999</v>
      </c>
      <c r="I1903" s="2">
        <v>14.851485148515</v>
      </c>
      <c r="J1903" s="2">
        <v>45.544554455445997</v>
      </c>
      <c r="K1903" s="2">
        <v>37.623762376237998</v>
      </c>
      <c r="L1903" s="15" t="s">
        <v>66</v>
      </c>
      <c r="M1903" s="2">
        <v>16.831683168316999</v>
      </c>
      <c r="N1903" s="17">
        <v>83.168316831683001</v>
      </c>
    </row>
    <row r="1904" spans="3:14" x14ac:dyDescent="0.25">
      <c r="C1904" s="112"/>
      <c r="D1904" s="109"/>
      <c r="E1904" s="9" t="s">
        <v>30</v>
      </c>
      <c r="F1904" s="12"/>
      <c r="G1904" s="8">
        <v>63</v>
      </c>
      <c r="H1904" s="20">
        <v>1.587301587302</v>
      </c>
      <c r="I1904" s="2">
        <v>19.047619047619001</v>
      </c>
      <c r="J1904" s="2">
        <v>38.095238095238003</v>
      </c>
      <c r="K1904" s="2">
        <v>41.269841269841002</v>
      </c>
      <c r="L1904" s="15" t="s">
        <v>66</v>
      </c>
      <c r="M1904" s="2">
        <v>20.634920634920999</v>
      </c>
      <c r="N1904" s="17">
        <v>79.365079365078998</v>
      </c>
    </row>
    <row r="1905" spans="3:14" x14ac:dyDescent="0.25">
      <c r="C1905" s="112"/>
      <c r="D1905" s="109"/>
      <c r="E1905" s="9" t="s">
        <v>31</v>
      </c>
      <c r="F1905" s="12"/>
      <c r="G1905" s="8">
        <v>420</v>
      </c>
      <c r="H1905" s="20">
        <v>3.8095238095239998</v>
      </c>
      <c r="I1905" s="2">
        <v>18.333333333333002</v>
      </c>
      <c r="J1905" s="2">
        <v>41.904761904761997</v>
      </c>
      <c r="K1905" s="2">
        <v>35.952380952380999</v>
      </c>
      <c r="L1905" s="15" t="s">
        <v>66</v>
      </c>
      <c r="M1905" s="2">
        <v>22.142857142857</v>
      </c>
      <c r="N1905" s="17">
        <v>77.857142857143003</v>
      </c>
    </row>
    <row r="1906" spans="3:14" x14ac:dyDescent="0.25">
      <c r="C1906" s="112"/>
      <c r="D1906" s="109"/>
      <c r="E1906" s="9" t="s">
        <v>32</v>
      </c>
      <c r="F1906" s="12"/>
      <c r="G1906" s="8">
        <v>164</v>
      </c>
      <c r="H1906" s="20">
        <v>1.829268292683</v>
      </c>
      <c r="I1906" s="2">
        <v>16.463414634146002</v>
      </c>
      <c r="J1906" s="2">
        <v>42.682926829267998</v>
      </c>
      <c r="K1906" s="2">
        <v>39.024390243901998</v>
      </c>
      <c r="L1906" s="15" t="s">
        <v>66</v>
      </c>
      <c r="M1906" s="2">
        <v>18.292682926828999</v>
      </c>
      <c r="N1906" s="17">
        <v>81.707317073170998</v>
      </c>
    </row>
    <row r="1907" spans="3:14" ht="25.2" x14ac:dyDescent="0.25">
      <c r="C1907" s="108" t="s">
        <v>33</v>
      </c>
      <c r="D1907" s="108" t="s">
        <v>25</v>
      </c>
      <c r="E1907" s="10" t="s">
        <v>34</v>
      </c>
      <c r="F1907" s="11"/>
      <c r="G1907" s="14">
        <v>93</v>
      </c>
      <c r="H1907" s="28">
        <v>8.6021505376339995</v>
      </c>
      <c r="I1907" s="5">
        <v>21.505376344085999</v>
      </c>
      <c r="J1907" s="5">
        <v>41.935483870968</v>
      </c>
      <c r="K1907" s="5">
        <v>27.956989247311999</v>
      </c>
      <c r="L1907" s="34" t="s">
        <v>66</v>
      </c>
      <c r="M1907" s="5">
        <v>30.107526881719998</v>
      </c>
      <c r="N1907" s="29">
        <v>69.892473118279995</v>
      </c>
    </row>
    <row r="1908" spans="3:14" ht="25.2" x14ac:dyDescent="0.25">
      <c r="C1908" s="112"/>
      <c r="D1908" s="109"/>
      <c r="E1908" s="9" t="s">
        <v>35</v>
      </c>
      <c r="F1908" s="12"/>
      <c r="G1908" s="8">
        <v>623</v>
      </c>
      <c r="H1908" s="20">
        <v>3.5313001605140002</v>
      </c>
      <c r="I1908" s="2">
        <v>14.446227929374</v>
      </c>
      <c r="J1908" s="2">
        <v>38.041733547352003</v>
      </c>
      <c r="K1908" s="2">
        <v>43.820224719100999</v>
      </c>
      <c r="L1908" s="2">
        <v>0.16051364366000001</v>
      </c>
      <c r="M1908" s="2">
        <v>17.977528089888001</v>
      </c>
      <c r="N1908" s="17">
        <v>81.861958266453001</v>
      </c>
    </row>
    <row r="1909" spans="3:14" ht="25.2" x14ac:dyDescent="0.25">
      <c r="C1909" s="112"/>
      <c r="D1909" s="109"/>
      <c r="E1909" s="9" t="s">
        <v>36</v>
      </c>
      <c r="F1909" s="12"/>
      <c r="G1909" s="8">
        <v>207</v>
      </c>
      <c r="H1909" s="20">
        <v>7.2463768115939997</v>
      </c>
      <c r="I1909" s="2">
        <v>28.019323671498</v>
      </c>
      <c r="J1909" s="2">
        <v>38.164251207729002</v>
      </c>
      <c r="K1909" s="2">
        <v>26.570048309179001</v>
      </c>
      <c r="L1909" s="15" t="s">
        <v>66</v>
      </c>
      <c r="M1909" s="2">
        <v>35.265700483091997</v>
      </c>
      <c r="N1909" s="17">
        <v>64.734299516907996</v>
      </c>
    </row>
    <row r="1910" spans="3:14" ht="25.2" x14ac:dyDescent="0.25">
      <c r="C1910" s="112"/>
      <c r="D1910" s="109"/>
      <c r="E1910" s="9" t="s">
        <v>37</v>
      </c>
      <c r="F1910" s="12"/>
      <c r="G1910" s="8">
        <v>178</v>
      </c>
      <c r="H1910" s="20">
        <v>5.61797752809</v>
      </c>
      <c r="I1910" s="2">
        <v>23.595505617977999</v>
      </c>
      <c r="J1910" s="2">
        <v>36.516853932583999</v>
      </c>
      <c r="K1910" s="2">
        <v>34.269662921348001</v>
      </c>
      <c r="L1910" s="15" t="s">
        <v>66</v>
      </c>
      <c r="M1910" s="2">
        <v>29.213483146066999</v>
      </c>
      <c r="N1910" s="17">
        <v>70.786516853932994</v>
      </c>
    </row>
    <row r="1911" spans="3:14" x14ac:dyDescent="0.25">
      <c r="C1911" s="112"/>
      <c r="D1911" s="109"/>
      <c r="E1911" s="9" t="s">
        <v>38</v>
      </c>
      <c r="F1911" s="12"/>
      <c r="G1911" s="13">
        <v>3</v>
      </c>
      <c r="H1911" s="30">
        <v>33.333333333333002</v>
      </c>
      <c r="I1911" s="6">
        <v>66.666666666666998</v>
      </c>
      <c r="J1911" s="7" t="s">
        <v>66</v>
      </c>
      <c r="K1911" s="7" t="s">
        <v>66</v>
      </c>
      <c r="L1911" s="7" t="s">
        <v>66</v>
      </c>
      <c r="M1911" s="6">
        <v>100</v>
      </c>
      <c r="N1911" s="37" t="s">
        <v>66</v>
      </c>
    </row>
    <row r="1912" spans="3:14" ht="25.2" x14ac:dyDescent="0.25">
      <c r="C1912" s="112"/>
      <c r="D1912" s="108" t="s">
        <v>22</v>
      </c>
      <c r="E1912" s="10" t="s">
        <v>34</v>
      </c>
      <c r="F1912" s="11"/>
      <c r="G1912" s="40">
        <v>48</v>
      </c>
      <c r="H1912" s="58">
        <v>8.333333333333</v>
      </c>
      <c r="I1912" s="23">
        <v>14.583333333333</v>
      </c>
      <c r="J1912" s="23">
        <v>45.833333333333002</v>
      </c>
      <c r="K1912" s="23">
        <v>31.25</v>
      </c>
      <c r="L1912" s="41" t="s">
        <v>66</v>
      </c>
      <c r="M1912" s="23">
        <v>22.916666666666998</v>
      </c>
      <c r="N1912" s="63">
        <v>77.083333333333002</v>
      </c>
    </row>
    <row r="1913" spans="3:14" ht="25.2" x14ac:dyDescent="0.25">
      <c r="C1913" s="112"/>
      <c r="D1913" s="109"/>
      <c r="E1913" s="9" t="s">
        <v>35</v>
      </c>
      <c r="F1913" s="12"/>
      <c r="G1913" s="8">
        <v>365</v>
      </c>
      <c r="H1913" s="20">
        <v>3.0136986301370001</v>
      </c>
      <c r="I1913" s="2">
        <v>13.150684931507</v>
      </c>
      <c r="J1913" s="2">
        <v>36.438356164383997</v>
      </c>
      <c r="K1913" s="2">
        <v>47.397260273972996</v>
      </c>
      <c r="L1913" s="15" t="s">
        <v>66</v>
      </c>
      <c r="M1913" s="2">
        <v>16.164383561644001</v>
      </c>
      <c r="N1913" s="17">
        <v>83.835616438355999</v>
      </c>
    </row>
    <row r="1914" spans="3:14" ht="25.2" x14ac:dyDescent="0.25">
      <c r="C1914" s="112"/>
      <c r="D1914" s="109"/>
      <c r="E1914" s="9" t="s">
        <v>36</v>
      </c>
      <c r="F1914" s="12"/>
      <c r="G1914" s="8">
        <v>80</v>
      </c>
      <c r="H1914" s="20">
        <v>7.5</v>
      </c>
      <c r="I1914" s="2">
        <v>21.25</v>
      </c>
      <c r="J1914" s="2">
        <v>40</v>
      </c>
      <c r="K1914" s="2">
        <v>31.25</v>
      </c>
      <c r="L1914" s="15" t="s">
        <v>66</v>
      </c>
      <c r="M1914" s="2">
        <v>28.75</v>
      </c>
      <c r="N1914" s="17">
        <v>71.25</v>
      </c>
    </row>
    <row r="1915" spans="3:14" ht="25.2" x14ac:dyDescent="0.25">
      <c r="C1915" s="112"/>
      <c r="D1915" s="109"/>
      <c r="E1915" s="9" t="s">
        <v>37</v>
      </c>
      <c r="F1915" s="12"/>
      <c r="G1915" s="13">
        <v>49</v>
      </c>
      <c r="H1915" s="30">
        <v>2.040816326531</v>
      </c>
      <c r="I1915" s="6">
        <v>26.530612244897998</v>
      </c>
      <c r="J1915" s="6">
        <v>34.693877551020002</v>
      </c>
      <c r="K1915" s="6">
        <v>36.734693877551003</v>
      </c>
      <c r="L1915" s="7" t="s">
        <v>66</v>
      </c>
      <c r="M1915" s="6">
        <v>28.571428571428999</v>
      </c>
      <c r="N1915" s="33">
        <v>71.428571428571004</v>
      </c>
    </row>
    <row r="1916" spans="3:14" x14ac:dyDescent="0.25">
      <c r="C1916" s="112"/>
      <c r="D1916" s="109"/>
      <c r="E1916" s="9" t="s">
        <v>38</v>
      </c>
      <c r="F1916" s="12"/>
      <c r="G1916" s="13">
        <v>1</v>
      </c>
      <c r="H1916" s="39" t="s">
        <v>66</v>
      </c>
      <c r="I1916" s="6">
        <v>100</v>
      </c>
      <c r="J1916" s="7" t="s">
        <v>66</v>
      </c>
      <c r="K1916" s="7" t="s">
        <v>66</v>
      </c>
      <c r="L1916" s="7" t="s">
        <v>66</v>
      </c>
      <c r="M1916" s="6">
        <v>100</v>
      </c>
      <c r="N1916" s="37" t="s">
        <v>66</v>
      </c>
    </row>
    <row r="1917" spans="3:14" ht="25.2" x14ac:dyDescent="0.25">
      <c r="C1917" s="112"/>
      <c r="D1917" s="108" t="s">
        <v>23</v>
      </c>
      <c r="E1917" s="10" t="s">
        <v>34</v>
      </c>
      <c r="F1917" s="11"/>
      <c r="G1917" s="40">
        <v>45</v>
      </c>
      <c r="H1917" s="58">
        <v>8.8888888888889994</v>
      </c>
      <c r="I1917" s="23">
        <v>28.888888888888999</v>
      </c>
      <c r="J1917" s="23">
        <v>37.777777777777999</v>
      </c>
      <c r="K1917" s="23">
        <v>24.444444444443999</v>
      </c>
      <c r="L1917" s="41" t="s">
        <v>66</v>
      </c>
      <c r="M1917" s="23">
        <v>37.777777777777999</v>
      </c>
      <c r="N1917" s="63">
        <v>62.222222222222001</v>
      </c>
    </row>
    <row r="1918" spans="3:14" ht="25.2" x14ac:dyDescent="0.25">
      <c r="C1918" s="112"/>
      <c r="D1918" s="109"/>
      <c r="E1918" s="9" t="s">
        <v>35</v>
      </c>
      <c r="F1918" s="12"/>
      <c r="G1918" s="8">
        <v>258</v>
      </c>
      <c r="H1918" s="20">
        <v>4.2635658914730001</v>
      </c>
      <c r="I1918" s="2">
        <v>16.279069767442</v>
      </c>
      <c r="J1918" s="2">
        <v>40.310077519380002</v>
      </c>
      <c r="K1918" s="2">
        <v>38.759689922481002</v>
      </c>
      <c r="L1918" s="2">
        <v>0.38759689922500001</v>
      </c>
      <c r="M1918" s="2">
        <v>20.542635658915</v>
      </c>
      <c r="N1918" s="17">
        <v>79.069767441859995</v>
      </c>
    </row>
    <row r="1919" spans="3:14" ht="25.2" x14ac:dyDescent="0.25">
      <c r="C1919" s="112"/>
      <c r="D1919" s="109"/>
      <c r="E1919" s="9" t="s">
        <v>36</v>
      </c>
      <c r="F1919" s="12"/>
      <c r="G1919" s="8">
        <v>127</v>
      </c>
      <c r="H1919" s="20">
        <v>7.0866141732279999</v>
      </c>
      <c r="I1919" s="2">
        <v>32.283464566928998</v>
      </c>
      <c r="J1919" s="2">
        <v>37.007874015748001</v>
      </c>
      <c r="K1919" s="2">
        <v>23.622047244093999</v>
      </c>
      <c r="L1919" s="15" t="s">
        <v>66</v>
      </c>
      <c r="M1919" s="2">
        <v>39.370078740156998</v>
      </c>
      <c r="N1919" s="17">
        <v>60.629921259843002</v>
      </c>
    </row>
    <row r="1920" spans="3:14" ht="25.2" x14ac:dyDescent="0.25">
      <c r="C1920" s="112"/>
      <c r="D1920" s="109"/>
      <c r="E1920" s="9" t="s">
        <v>37</v>
      </c>
      <c r="F1920" s="12"/>
      <c r="G1920" s="8">
        <v>129</v>
      </c>
      <c r="H1920" s="20">
        <v>6.9767441860470001</v>
      </c>
      <c r="I1920" s="2">
        <v>22.480620155038999</v>
      </c>
      <c r="J1920" s="2">
        <v>37.209302325581</v>
      </c>
      <c r="K1920" s="2">
        <v>33.333333333333002</v>
      </c>
      <c r="L1920" s="15" t="s">
        <v>66</v>
      </c>
      <c r="M1920" s="2">
        <v>29.457364341085</v>
      </c>
      <c r="N1920" s="17">
        <v>70.542635658915003</v>
      </c>
    </row>
    <row r="1921" spans="3:14" x14ac:dyDescent="0.25">
      <c r="C1921" s="112"/>
      <c r="D1921" s="109"/>
      <c r="E1921" s="9" t="s">
        <v>38</v>
      </c>
      <c r="F1921" s="12"/>
      <c r="G1921" s="13">
        <v>2</v>
      </c>
      <c r="H1921" s="30">
        <v>50</v>
      </c>
      <c r="I1921" s="6">
        <v>50</v>
      </c>
      <c r="J1921" s="7" t="s">
        <v>66</v>
      </c>
      <c r="K1921" s="7" t="s">
        <v>66</v>
      </c>
      <c r="L1921" s="7" t="s">
        <v>66</v>
      </c>
      <c r="M1921" s="6">
        <v>100</v>
      </c>
      <c r="N1921" s="37" t="s">
        <v>66</v>
      </c>
    </row>
    <row r="1922" spans="3:14" ht="25.2" x14ac:dyDescent="0.25">
      <c r="C1922" s="108" t="s">
        <v>39</v>
      </c>
      <c r="D1922" s="108" t="s">
        <v>25</v>
      </c>
      <c r="E1922" s="10" t="s">
        <v>40</v>
      </c>
      <c r="F1922" s="11"/>
      <c r="G1922" s="14">
        <v>320</v>
      </c>
      <c r="H1922" s="28">
        <v>6.875</v>
      </c>
      <c r="I1922" s="5">
        <v>22.5</v>
      </c>
      <c r="J1922" s="5">
        <v>37.8125</v>
      </c>
      <c r="K1922" s="5">
        <v>32.8125</v>
      </c>
      <c r="L1922" s="34" t="s">
        <v>66</v>
      </c>
      <c r="M1922" s="5">
        <v>29.375</v>
      </c>
      <c r="N1922" s="29">
        <v>70.625</v>
      </c>
    </row>
    <row r="1923" spans="3:14" ht="25.2" x14ac:dyDescent="0.25">
      <c r="C1923" s="112"/>
      <c r="D1923" s="109"/>
      <c r="E1923" s="9" t="s">
        <v>41</v>
      </c>
      <c r="F1923" s="12"/>
      <c r="G1923" s="8">
        <v>604</v>
      </c>
      <c r="H1923" s="20">
        <v>3.311258278146</v>
      </c>
      <c r="I1923" s="2">
        <v>14.238410596026</v>
      </c>
      <c r="J1923" s="2">
        <v>38.907284768212001</v>
      </c>
      <c r="K1923" s="2">
        <v>43.377483443709004</v>
      </c>
      <c r="L1923" s="2">
        <v>0.16556291390700001</v>
      </c>
      <c r="M1923" s="2">
        <v>17.549668874171999</v>
      </c>
      <c r="N1923" s="17">
        <v>82.284768211921005</v>
      </c>
    </row>
    <row r="1924" spans="3:14" x14ac:dyDescent="0.25">
      <c r="C1924" s="112"/>
      <c r="D1924" s="109"/>
      <c r="E1924" s="9" t="s">
        <v>42</v>
      </c>
      <c r="F1924" s="12"/>
      <c r="G1924" s="13">
        <v>20</v>
      </c>
      <c r="H1924" s="39" t="s">
        <v>66</v>
      </c>
      <c r="I1924" s="6">
        <v>40</v>
      </c>
      <c r="J1924" s="6">
        <v>30</v>
      </c>
      <c r="K1924" s="6">
        <v>30</v>
      </c>
      <c r="L1924" s="7" t="s">
        <v>66</v>
      </c>
      <c r="M1924" s="6">
        <v>40</v>
      </c>
      <c r="N1924" s="33">
        <v>60</v>
      </c>
    </row>
    <row r="1925" spans="3:14" x14ac:dyDescent="0.25">
      <c r="C1925" s="112"/>
      <c r="D1925" s="109"/>
      <c r="E1925" s="9" t="s">
        <v>43</v>
      </c>
      <c r="F1925" s="12"/>
      <c r="G1925" s="8">
        <v>162</v>
      </c>
      <c r="H1925" s="20">
        <v>6.79012345679</v>
      </c>
      <c r="I1925" s="2">
        <v>24.691358024690999</v>
      </c>
      <c r="J1925" s="2">
        <v>38.271604938271999</v>
      </c>
      <c r="K1925" s="2">
        <v>30.246913580247</v>
      </c>
      <c r="L1925" s="15" t="s">
        <v>66</v>
      </c>
      <c r="M1925" s="2">
        <v>31.481481481481001</v>
      </c>
      <c r="N1925" s="17">
        <v>68.518518518519002</v>
      </c>
    </row>
    <row r="1926" spans="3:14" x14ac:dyDescent="0.25">
      <c r="C1926" s="112"/>
      <c r="D1926" s="109"/>
      <c r="E1926" s="9" t="s">
        <v>44</v>
      </c>
      <c r="F1926" s="12"/>
      <c r="G1926" s="8">
        <v>50</v>
      </c>
      <c r="H1926" s="20">
        <v>10</v>
      </c>
      <c r="I1926" s="2">
        <v>26</v>
      </c>
      <c r="J1926" s="2">
        <v>48</v>
      </c>
      <c r="K1926" s="2">
        <v>16</v>
      </c>
      <c r="L1926" s="15" t="s">
        <v>66</v>
      </c>
      <c r="M1926" s="2">
        <v>36</v>
      </c>
      <c r="N1926" s="17">
        <v>64</v>
      </c>
    </row>
    <row r="1927" spans="3:14" ht="25.2" x14ac:dyDescent="0.25">
      <c r="C1927" s="112"/>
      <c r="D1927" s="109"/>
      <c r="E1927" s="9" t="s">
        <v>45</v>
      </c>
      <c r="F1927" s="12"/>
      <c r="G1927" s="8">
        <v>53</v>
      </c>
      <c r="H1927" s="20">
        <v>7.547169811321</v>
      </c>
      <c r="I1927" s="2">
        <v>28.301886792453001</v>
      </c>
      <c r="J1927" s="2">
        <v>41.509433962263998</v>
      </c>
      <c r="K1927" s="2">
        <v>22.641509433962</v>
      </c>
      <c r="L1927" s="15" t="s">
        <v>66</v>
      </c>
      <c r="M1927" s="2">
        <v>35.849056603774002</v>
      </c>
      <c r="N1927" s="17">
        <v>64.150943396225998</v>
      </c>
    </row>
    <row r="1928" spans="3:14" x14ac:dyDescent="0.25">
      <c r="C1928" s="112"/>
      <c r="D1928" s="109"/>
      <c r="E1928" s="9" t="s">
        <v>38</v>
      </c>
      <c r="F1928" s="12"/>
      <c r="G1928" s="13">
        <v>37</v>
      </c>
      <c r="H1928" s="30">
        <v>10.810810810811001</v>
      </c>
      <c r="I1928" s="6">
        <v>24.324324324323999</v>
      </c>
      <c r="J1928" s="6">
        <v>24.324324324323999</v>
      </c>
      <c r="K1928" s="6">
        <v>40.540540540541002</v>
      </c>
      <c r="L1928" s="7" t="s">
        <v>66</v>
      </c>
      <c r="M1928" s="6">
        <v>35.135135135135002</v>
      </c>
      <c r="N1928" s="33">
        <v>64.864864864864998</v>
      </c>
    </row>
    <row r="1929" spans="3:14" ht="25.2" x14ac:dyDescent="0.25">
      <c r="C1929" s="112"/>
      <c r="D1929" s="108" t="s">
        <v>22</v>
      </c>
      <c r="E1929" s="10" t="s">
        <v>40</v>
      </c>
      <c r="F1929" s="11"/>
      <c r="G1929" s="14">
        <v>118</v>
      </c>
      <c r="H1929" s="28">
        <v>5.9322033898309998</v>
      </c>
      <c r="I1929" s="5">
        <v>18.644067796609999</v>
      </c>
      <c r="J1929" s="5">
        <v>38.135593220338997</v>
      </c>
      <c r="K1929" s="5">
        <v>37.288135593219998</v>
      </c>
      <c r="L1929" s="34" t="s">
        <v>66</v>
      </c>
      <c r="M1929" s="5">
        <v>24.576271186441002</v>
      </c>
      <c r="N1929" s="29">
        <v>75.423728813558995</v>
      </c>
    </row>
    <row r="1930" spans="3:14" ht="25.2" x14ac:dyDescent="0.25">
      <c r="C1930" s="112"/>
      <c r="D1930" s="109"/>
      <c r="E1930" s="9" t="s">
        <v>41</v>
      </c>
      <c r="F1930" s="12"/>
      <c r="G1930" s="8">
        <v>351</v>
      </c>
      <c r="H1930" s="20">
        <v>2.564102564103</v>
      </c>
      <c r="I1930" s="2">
        <v>13.960113960114001</v>
      </c>
      <c r="J1930" s="2">
        <v>36.752136752136998</v>
      </c>
      <c r="K1930" s="2">
        <v>46.723646723647001</v>
      </c>
      <c r="L1930" s="15" t="s">
        <v>66</v>
      </c>
      <c r="M1930" s="2">
        <v>16.524216524217</v>
      </c>
      <c r="N1930" s="17">
        <v>83.475783475783004</v>
      </c>
    </row>
    <row r="1931" spans="3:14" x14ac:dyDescent="0.25">
      <c r="C1931" s="112"/>
      <c r="D1931" s="109"/>
      <c r="E1931" s="9" t="s">
        <v>42</v>
      </c>
      <c r="F1931" s="12"/>
      <c r="G1931" s="13">
        <v>9</v>
      </c>
      <c r="H1931" s="39" t="s">
        <v>66</v>
      </c>
      <c r="I1931" s="6">
        <v>22.222222222222001</v>
      </c>
      <c r="J1931" s="6">
        <v>44.444444444444002</v>
      </c>
      <c r="K1931" s="6">
        <v>33.333333333333002</v>
      </c>
      <c r="L1931" s="7" t="s">
        <v>66</v>
      </c>
      <c r="M1931" s="6">
        <v>22.222222222222001</v>
      </c>
      <c r="N1931" s="33">
        <v>77.777777777777999</v>
      </c>
    </row>
    <row r="1932" spans="3:14" x14ac:dyDescent="0.25">
      <c r="C1932" s="112"/>
      <c r="D1932" s="109"/>
      <c r="E1932" s="9" t="s">
        <v>43</v>
      </c>
      <c r="F1932" s="12"/>
      <c r="G1932" s="8">
        <v>64</v>
      </c>
      <c r="H1932" s="20">
        <v>4.6875</v>
      </c>
      <c r="I1932" s="2">
        <v>25</v>
      </c>
      <c r="J1932" s="2">
        <v>37.5</v>
      </c>
      <c r="K1932" s="2">
        <v>32.8125</v>
      </c>
      <c r="L1932" s="15" t="s">
        <v>66</v>
      </c>
      <c r="M1932" s="2">
        <v>29.6875</v>
      </c>
      <c r="N1932" s="17">
        <v>70.3125</v>
      </c>
    </row>
    <row r="1933" spans="3:14" x14ac:dyDescent="0.25">
      <c r="C1933" s="112"/>
      <c r="D1933" s="109"/>
      <c r="E1933" s="9" t="s">
        <v>44</v>
      </c>
      <c r="F1933" s="12"/>
      <c r="G1933" s="13">
        <v>19</v>
      </c>
      <c r="H1933" s="39" t="s">
        <v>66</v>
      </c>
      <c r="I1933" s="6">
        <v>15.789473684211</v>
      </c>
      <c r="J1933" s="6">
        <v>68.421052631579002</v>
      </c>
      <c r="K1933" s="6">
        <v>15.789473684211</v>
      </c>
      <c r="L1933" s="7" t="s">
        <v>66</v>
      </c>
      <c r="M1933" s="6">
        <v>15.789473684211</v>
      </c>
      <c r="N1933" s="33">
        <v>84.210526315788996</v>
      </c>
    </row>
    <row r="1934" spans="3:14" ht="25.2" x14ac:dyDescent="0.25">
      <c r="C1934" s="112"/>
      <c r="D1934" s="109"/>
      <c r="E1934" s="9" t="s">
        <v>45</v>
      </c>
      <c r="F1934" s="12"/>
      <c r="G1934" s="13">
        <v>30</v>
      </c>
      <c r="H1934" s="30">
        <v>10</v>
      </c>
      <c r="I1934" s="6">
        <v>16.666666666666998</v>
      </c>
      <c r="J1934" s="6">
        <v>46.666666666666998</v>
      </c>
      <c r="K1934" s="6">
        <v>26.666666666666998</v>
      </c>
      <c r="L1934" s="7" t="s">
        <v>66</v>
      </c>
      <c r="M1934" s="6">
        <v>26.666666666666998</v>
      </c>
      <c r="N1934" s="33">
        <v>73.333333333333002</v>
      </c>
    </row>
    <row r="1935" spans="3:14" x14ac:dyDescent="0.25">
      <c r="C1935" s="112"/>
      <c r="D1935" s="109"/>
      <c r="E1935" s="9" t="s">
        <v>38</v>
      </c>
      <c r="F1935" s="12"/>
      <c r="G1935" s="13">
        <v>23</v>
      </c>
      <c r="H1935" s="30">
        <v>13.04347826087</v>
      </c>
      <c r="I1935" s="6">
        <v>13.04347826087</v>
      </c>
      <c r="J1935" s="6">
        <v>26.086956521739001</v>
      </c>
      <c r="K1935" s="6">
        <v>47.826086956521998</v>
      </c>
      <c r="L1935" s="7" t="s">
        <v>66</v>
      </c>
      <c r="M1935" s="6">
        <v>26.086956521739001</v>
      </c>
      <c r="N1935" s="33">
        <v>73.913043478261002</v>
      </c>
    </row>
    <row r="1936" spans="3:14" ht="25.2" x14ac:dyDescent="0.25">
      <c r="C1936" s="112"/>
      <c r="D1936" s="108" t="s">
        <v>23</v>
      </c>
      <c r="E1936" s="10" t="s">
        <v>40</v>
      </c>
      <c r="F1936" s="11"/>
      <c r="G1936" s="14">
        <v>202</v>
      </c>
      <c r="H1936" s="28">
        <v>7.4257425742569998</v>
      </c>
      <c r="I1936" s="5">
        <v>24.752475247524998</v>
      </c>
      <c r="J1936" s="5">
        <v>37.623762376237998</v>
      </c>
      <c r="K1936" s="5">
        <v>30.198019801979999</v>
      </c>
      <c r="L1936" s="34" t="s">
        <v>66</v>
      </c>
      <c r="M1936" s="5">
        <v>32.178217821781999</v>
      </c>
      <c r="N1936" s="29">
        <v>67.821782178218001</v>
      </c>
    </row>
    <row r="1937" spans="3:14" ht="25.2" x14ac:dyDescent="0.25">
      <c r="C1937" s="112"/>
      <c r="D1937" s="109"/>
      <c r="E1937" s="9" t="s">
        <v>41</v>
      </c>
      <c r="F1937" s="12"/>
      <c r="G1937" s="8">
        <v>253</v>
      </c>
      <c r="H1937" s="20">
        <v>4.3478260869570002</v>
      </c>
      <c r="I1937" s="2">
        <v>14.624505928853999</v>
      </c>
      <c r="J1937" s="2">
        <v>41.897233201581003</v>
      </c>
      <c r="K1937" s="2">
        <v>38.735177865612997</v>
      </c>
      <c r="L1937" s="2">
        <v>0.39525691699600002</v>
      </c>
      <c r="M1937" s="2">
        <v>18.97233201581</v>
      </c>
      <c r="N1937" s="17">
        <v>80.632411067193999</v>
      </c>
    </row>
    <row r="1938" spans="3:14" x14ac:dyDescent="0.25">
      <c r="C1938" s="112"/>
      <c r="D1938" s="109"/>
      <c r="E1938" s="9" t="s">
        <v>42</v>
      </c>
      <c r="F1938" s="12"/>
      <c r="G1938" s="13">
        <v>11</v>
      </c>
      <c r="H1938" s="39" t="s">
        <v>66</v>
      </c>
      <c r="I1938" s="6">
        <v>54.545454545455001</v>
      </c>
      <c r="J1938" s="6">
        <v>18.181818181817999</v>
      </c>
      <c r="K1938" s="6">
        <v>27.272727272727</v>
      </c>
      <c r="L1938" s="7" t="s">
        <v>66</v>
      </c>
      <c r="M1938" s="6">
        <v>54.545454545455001</v>
      </c>
      <c r="N1938" s="33">
        <v>45.454545454544999</v>
      </c>
    </row>
    <row r="1939" spans="3:14" x14ac:dyDescent="0.25">
      <c r="C1939" s="112"/>
      <c r="D1939" s="109"/>
      <c r="E1939" s="9" t="s">
        <v>43</v>
      </c>
      <c r="F1939" s="12"/>
      <c r="G1939" s="8">
        <v>98</v>
      </c>
      <c r="H1939" s="20">
        <v>8.1632653061219997</v>
      </c>
      <c r="I1939" s="2">
        <v>24.489795918367001</v>
      </c>
      <c r="J1939" s="2">
        <v>38.775510204082003</v>
      </c>
      <c r="K1939" s="2">
        <v>28.571428571428999</v>
      </c>
      <c r="L1939" s="15" t="s">
        <v>66</v>
      </c>
      <c r="M1939" s="2">
        <v>32.653061224490003</v>
      </c>
      <c r="N1939" s="17">
        <v>67.346938775509997</v>
      </c>
    </row>
    <row r="1940" spans="3:14" x14ac:dyDescent="0.25">
      <c r="C1940" s="112"/>
      <c r="D1940" s="109"/>
      <c r="E1940" s="9" t="s">
        <v>44</v>
      </c>
      <c r="F1940" s="12"/>
      <c r="G1940" s="13">
        <v>31</v>
      </c>
      <c r="H1940" s="30">
        <v>16.129032258064999</v>
      </c>
      <c r="I1940" s="6">
        <v>32.258064516128997</v>
      </c>
      <c r="J1940" s="6">
        <v>35.483870967742</v>
      </c>
      <c r="K1940" s="6">
        <v>16.129032258064999</v>
      </c>
      <c r="L1940" s="7" t="s">
        <v>66</v>
      </c>
      <c r="M1940" s="6">
        <v>48.387096774193999</v>
      </c>
      <c r="N1940" s="33">
        <v>51.612903225806001</v>
      </c>
    </row>
    <row r="1941" spans="3:14" ht="25.2" x14ac:dyDescent="0.25">
      <c r="C1941" s="112"/>
      <c r="D1941" s="109"/>
      <c r="E1941" s="9" t="s">
        <v>45</v>
      </c>
      <c r="F1941" s="12"/>
      <c r="G1941" s="13">
        <v>23</v>
      </c>
      <c r="H1941" s="30">
        <v>4.3478260869570002</v>
      </c>
      <c r="I1941" s="6">
        <v>43.478260869564998</v>
      </c>
      <c r="J1941" s="6">
        <v>34.782608695652002</v>
      </c>
      <c r="K1941" s="6">
        <v>17.391304347826001</v>
      </c>
      <c r="L1941" s="7" t="s">
        <v>66</v>
      </c>
      <c r="M1941" s="6">
        <v>47.826086956521998</v>
      </c>
      <c r="N1941" s="33">
        <v>52.173913043478002</v>
      </c>
    </row>
    <row r="1942" spans="3:14" x14ac:dyDescent="0.25">
      <c r="C1942" s="112"/>
      <c r="D1942" s="109"/>
      <c r="E1942" s="9" t="s">
        <v>38</v>
      </c>
      <c r="F1942" s="12"/>
      <c r="G1942" s="13">
        <v>14</v>
      </c>
      <c r="H1942" s="30">
        <v>7.1428571428570002</v>
      </c>
      <c r="I1942" s="6">
        <v>42.857142857143003</v>
      </c>
      <c r="J1942" s="6">
        <v>21.428571428571001</v>
      </c>
      <c r="K1942" s="6">
        <v>28.571428571428999</v>
      </c>
      <c r="L1942" s="7" t="s">
        <v>66</v>
      </c>
      <c r="M1942" s="6">
        <v>50</v>
      </c>
      <c r="N1942" s="33">
        <v>50</v>
      </c>
    </row>
    <row r="1943" spans="3:14" x14ac:dyDescent="0.25">
      <c r="C1943" s="108" t="s">
        <v>46</v>
      </c>
      <c r="D1943" s="106" t="s">
        <v>21</v>
      </c>
      <c r="E1943" s="10" t="s">
        <v>47</v>
      </c>
      <c r="F1943" s="11"/>
      <c r="G1943" s="14">
        <v>815</v>
      </c>
      <c r="H1943" s="28">
        <v>3.0674846625769998</v>
      </c>
      <c r="I1943" s="5">
        <v>17.055214723925999</v>
      </c>
      <c r="J1943" s="5">
        <v>37.300613496933003</v>
      </c>
      <c r="K1943" s="5">
        <v>42.453987730061002</v>
      </c>
      <c r="L1943" s="5">
        <v>0.122699386503</v>
      </c>
      <c r="M1943" s="5">
        <v>20.122699386503001</v>
      </c>
      <c r="N1943" s="29">
        <v>79.754601226993998</v>
      </c>
    </row>
    <row r="1944" spans="3:14" ht="25.2" x14ac:dyDescent="0.25">
      <c r="C1944" s="112"/>
      <c r="D1944" s="107"/>
      <c r="E1944" s="9" t="s">
        <v>48</v>
      </c>
      <c r="F1944" s="12"/>
      <c r="G1944" s="8">
        <v>86</v>
      </c>
      <c r="H1944" s="20">
        <v>4.6511627906979998</v>
      </c>
      <c r="I1944" s="2">
        <v>20.930232558139998</v>
      </c>
      <c r="J1944" s="2">
        <v>47.674418604651002</v>
      </c>
      <c r="K1944" s="2">
        <v>26.744186046511999</v>
      </c>
      <c r="L1944" s="15" t="s">
        <v>66</v>
      </c>
      <c r="M1944" s="2">
        <v>25.581395348836999</v>
      </c>
      <c r="N1944" s="17">
        <v>74.418604651162994</v>
      </c>
    </row>
    <row r="1945" spans="3:14" x14ac:dyDescent="0.25">
      <c r="C1945" s="112"/>
      <c r="D1945" s="107"/>
      <c r="E1945" s="9" t="s">
        <v>49</v>
      </c>
      <c r="F1945" s="12"/>
      <c r="G1945" s="13">
        <v>46</v>
      </c>
      <c r="H1945" s="30">
        <v>17.391304347826001</v>
      </c>
      <c r="I1945" s="6">
        <v>30.434782608696</v>
      </c>
      <c r="J1945" s="6">
        <v>32.608695652173999</v>
      </c>
      <c r="K1945" s="6">
        <v>19.565217391304</v>
      </c>
      <c r="L1945" s="7" t="s">
        <v>66</v>
      </c>
      <c r="M1945" s="6">
        <v>47.826086956521998</v>
      </c>
      <c r="N1945" s="33">
        <v>52.173913043478002</v>
      </c>
    </row>
    <row r="1946" spans="3:14" ht="25.2" x14ac:dyDescent="0.25">
      <c r="C1946" s="112"/>
      <c r="D1946" s="107"/>
      <c r="E1946" s="9" t="s">
        <v>50</v>
      </c>
      <c r="F1946" s="12"/>
      <c r="G1946" s="8">
        <v>95</v>
      </c>
      <c r="H1946" s="20">
        <v>12.631578947368</v>
      </c>
      <c r="I1946" s="2">
        <v>24.210526315789</v>
      </c>
      <c r="J1946" s="2">
        <v>38.947368421053</v>
      </c>
      <c r="K1946" s="2">
        <v>24.210526315789</v>
      </c>
      <c r="L1946" s="15" t="s">
        <v>66</v>
      </c>
      <c r="M1946" s="2">
        <v>36.842105263157997</v>
      </c>
      <c r="N1946" s="17">
        <v>63.157894736842003</v>
      </c>
    </row>
    <row r="1947" spans="3:14" ht="25.2" x14ac:dyDescent="0.25">
      <c r="C1947" s="112"/>
      <c r="D1947" s="107"/>
      <c r="E1947" s="9" t="s">
        <v>51</v>
      </c>
      <c r="F1947" s="12"/>
      <c r="G1947" s="13">
        <v>30</v>
      </c>
      <c r="H1947" s="30">
        <v>20</v>
      </c>
      <c r="I1947" s="6">
        <v>40</v>
      </c>
      <c r="J1947" s="6">
        <v>33.333333333333002</v>
      </c>
      <c r="K1947" s="6">
        <v>6.666666666667</v>
      </c>
      <c r="L1947" s="7" t="s">
        <v>66</v>
      </c>
      <c r="M1947" s="6">
        <v>60</v>
      </c>
      <c r="N1947" s="33">
        <v>40</v>
      </c>
    </row>
    <row r="1948" spans="3:14" x14ac:dyDescent="0.25">
      <c r="C1948" s="112"/>
      <c r="D1948" s="107"/>
      <c r="E1948" s="9" t="s">
        <v>52</v>
      </c>
      <c r="F1948" s="12"/>
      <c r="G1948" s="13">
        <v>8</v>
      </c>
      <c r="H1948" s="30">
        <v>12.5</v>
      </c>
      <c r="I1948" s="7" t="s">
        <v>66</v>
      </c>
      <c r="J1948" s="6">
        <v>37.5</v>
      </c>
      <c r="K1948" s="6">
        <v>50</v>
      </c>
      <c r="L1948" s="7" t="s">
        <v>66</v>
      </c>
      <c r="M1948" s="6">
        <v>12.5</v>
      </c>
      <c r="N1948" s="33">
        <v>87.5</v>
      </c>
    </row>
    <row r="1949" spans="3:14" x14ac:dyDescent="0.25">
      <c r="C1949" s="112"/>
      <c r="D1949" s="107"/>
      <c r="E1949" s="9" t="s">
        <v>53</v>
      </c>
      <c r="F1949" s="12"/>
      <c r="G1949" s="13">
        <v>23</v>
      </c>
      <c r="H1949" s="39" t="s">
        <v>66</v>
      </c>
      <c r="I1949" s="6">
        <v>21.739130434783</v>
      </c>
      <c r="J1949" s="6">
        <v>43.478260869564998</v>
      </c>
      <c r="K1949" s="6">
        <v>34.782608695652002</v>
      </c>
      <c r="L1949" s="7" t="s">
        <v>66</v>
      </c>
      <c r="M1949" s="6">
        <v>21.739130434783</v>
      </c>
      <c r="N1949" s="33">
        <v>78.260869565217007</v>
      </c>
    </row>
    <row r="1950" spans="3:14" x14ac:dyDescent="0.25">
      <c r="C1950" s="112"/>
      <c r="D1950" s="107"/>
      <c r="E1950" s="9" t="s">
        <v>38</v>
      </c>
      <c r="F1950" s="12"/>
      <c r="G1950" s="13">
        <v>1</v>
      </c>
      <c r="H1950" s="39" t="s">
        <v>66</v>
      </c>
      <c r="I1950" s="6">
        <v>100</v>
      </c>
      <c r="J1950" s="7" t="s">
        <v>66</v>
      </c>
      <c r="K1950" s="7" t="s">
        <v>66</v>
      </c>
      <c r="L1950" s="7" t="s">
        <v>66</v>
      </c>
      <c r="M1950" s="6">
        <v>100</v>
      </c>
      <c r="N1950" s="37" t="s">
        <v>66</v>
      </c>
    </row>
    <row r="1951" spans="3:14" x14ac:dyDescent="0.25">
      <c r="C1951" s="112"/>
      <c r="D1951" s="107"/>
      <c r="E1951" s="9" t="s">
        <v>54</v>
      </c>
      <c r="F1951" s="12"/>
      <c r="G1951" s="8">
        <v>901</v>
      </c>
      <c r="H1951" s="20">
        <v>3.218645948946</v>
      </c>
      <c r="I1951" s="2">
        <v>17.425083240844</v>
      </c>
      <c r="J1951" s="2">
        <v>38.290788013319002</v>
      </c>
      <c r="K1951" s="2">
        <v>40.954495005548999</v>
      </c>
      <c r="L1951" s="2">
        <v>0.11098779134300001</v>
      </c>
      <c r="M1951" s="2">
        <v>20.643729189788999</v>
      </c>
      <c r="N1951" s="17">
        <v>79.245283018867994</v>
      </c>
    </row>
    <row r="1952" spans="3:14" x14ac:dyDescent="0.25">
      <c r="C1952" s="112"/>
      <c r="D1952" s="107"/>
      <c r="E1952" s="9" t="s">
        <v>55</v>
      </c>
      <c r="F1952" s="12"/>
      <c r="G1952" s="8">
        <v>171</v>
      </c>
      <c r="H1952" s="20">
        <v>15.204678362573</v>
      </c>
      <c r="I1952" s="2">
        <v>28.654970760234001</v>
      </c>
      <c r="J1952" s="2">
        <v>36.257309941519999</v>
      </c>
      <c r="K1952" s="2">
        <v>19.883040935673002</v>
      </c>
      <c r="L1952" s="15" t="s">
        <v>66</v>
      </c>
      <c r="M1952" s="2">
        <v>43.859649122806999</v>
      </c>
      <c r="N1952" s="17">
        <v>56.140350877193001</v>
      </c>
    </row>
    <row r="1953" spans="2:18" x14ac:dyDescent="0.25">
      <c r="C1953" s="108" t="s">
        <v>56</v>
      </c>
      <c r="D1953" s="106" t="s">
        <v>21</v>
      </c>
      <c r="E1953" s="10" t="s">
        <v>57</v>
      </c>
      <c r="F1953" s="11"/>
      <c r="G1953" s="14">
        <v>465</v>
      </c>
      <c r="H1953" s="28">
        <v>5.1612903225810003</v>
      </c>
      <c r="I1953" s="5">
        <v>18.494623655914001</v>
      </c>
      <c r="J1953" s="5">
        <v>38.064516129032</v>
      </c>
      <c r="K1953" s="5">
        <v>38.064516129032</v>
      </c>
      <c r="L1953" s="5">
        <v>0.215053763441</v>
      </c>
      <c r="M1953" s="5">
        <v>23.655913978495001</v>
      </c>
      <c r="N1953" s="29">
        <v>76.129032258064996</v>
      </c>
    </row>
    <row r="1954" spans="2:18" x14ac:dyDescent="0.25">
      <c r="C1954" s="112"/>
      <c r="D1954" s="107"/>
      <c r="E1954" s="9" t="s">
        <v>58</v>
      </c>
      <c r="F1954" s="12"/>
      <c r="G1954" s="8">
        <v>396</v>
      </c>
      <c r="H1954" s="20">
        <v>6.0606060606060002</v>
      </c>
      <c r="I1954" s="2">
        <v>17.676767676768002</v>
      </c>
      <c r="J1954" s="2">
        <v>38.131313131313</v>
      </c>
      <c r="K1954" s="2">
        <v>38.131313131313</v>
      </c>
      <c r="L1954" s="15" t="s">
        <v>66</v>
      </c>
      <c r="M1954" s="2">
        <v>23.737373737374</v>
      </c>
      <c r="N1954" s="17">
        <v>76.262626262626</v>
      </c>
    </row>
    <row r="1955" spans="2:18" x14ac:dyDescent="0.25">
      <c r="C1955" s="112"/>
      <c r="D1955" s="107"/>
      <c r="E1955" s="9" t="s">
        <v>59</v>
      </c>
      <c r="F1955" s="12"/>
      <c r="G1955" s="8">
        <v>90</v>
      </c>
      <c r="H1955" s="20">
        <v>2.2222222222219998</v>
      </c>
      <c r="I1955" s="2">
        <v>25.555555555556001</v>
      </c>
      <c r="J1955" s="2">
        <v>37.777777777777999</v>
      </c>
      <c r="K1955" s="2">
        <v>34.444444444444002</v>
      </c>
      <c r="L1955" s="15" t="s">
        <v>66</v>
      </c>
      <c r="M1955" s="2">
        <v>27.777777777777999</v>
      </c>
      <c r="N1955" s="17">
        <v>72.222222222222001</v>
      </c>
    </row>
    <row r="1956" spans="2:18" x14ac:dyDescent="0.25">
      <c r="C1956" s="112"/>
      <c r="D1956" s="107"/>
      <c r="E1956" s="9" t="s">
        <v>60</v>
      </c>
      <c r="F1956" s="12"/>
      <c r="G1956" s="8">
        <v>153</v>
      </c>
      <c r="H1956" s="20">
        <v>3.9215686274510002</v>
      </c>
      <c r="I1956" s="2">
        <v>21.568627450979999</v>
      </c>
      <c r="J1956" s="2">
        <v>37.908496732026002</v>
      </c>
      <c r="K1956" s="2">
        <v>36.601307189541998</v>
      </c>
      <c r="L1956" s="15" t="s">
        <v>66</v>
      </c>
      <c r="M1956" s="2">
        <v>25.490196078431001</v>
      </c>
      <c r="N1956" s="17">
        <v>74.509803921569002</v>
      </c>
    </row>
    <row r="1957" spans="2:18" x14ac:dyDescent="0.25">
      <c r="C1957" s="108" t="s">
        <v>61</v>
      </c>
      <c r="D1957" s="106" t="s">
        <v>21</v>
      </c>
      <c r="E1957" s="10" t="s">
        <v>62</v>
      </c>
      <c r="F1957" s="11"/>
      <c r="G1957" s="14">
        <v>205</v>
      </c>
      <c r="H1957" s="28">
        <v>5.3658536585369996</v>
      </c>
      <c r="I1957" s="5">
        <v>21.463414634146002</v>
      </c>
      <c r="J1957" s="5">
        <v>42.926829268292998</v>
      </c>
      <c r="K1957" s="5">
        <v>30.243902439024001</v>
      </c>
      <c r="L1957" s="34" t="s">
        <v>66</v>
      </c>
      <c r="M1957" s="5">
        <v>26.829268292683</v>
      </c>
      <c r="N1957" s="29">
        <v>73.170731707317003</v>
      </c>
    </row>
    <row r="1958" spans="2:18" x14ac:dyDescent="0.25">
      <c r="C1958" s="109"/>
      <c r="D1958" s="107"/>
      <c r="E1958" s="9" t="s">
        <v>63</v>
      </c>
      <c r="F1958" s="12"/>
      <c r="G1958" s="8">
        <v>256</v>
      </c>
      <c r="H1958" s="20">
        <v>3.90625</v>
      </c>
      <c r="I1958" s="2">
        <v>19.53125</v>
      </c>
      <c r="J1958" s="2">
        <v>36.71875</v>
      </c>
      <c r="K1958" s="2">
        <v>39.84375</v>
      </c>
      <c r="L1958" s="15" t="s">
        <v>66</v>
      </c>
      <c r="M1958" s="2">
        <v>23.4375</v>
      </c>
      <c r="N1958" s="17">
        <v>76.5625</v>
      </c>
    </row>
    <row r="1959" spans="2:18" x14ac:dyDescent="0.25">
      <c r="C1959" s="109"/>
      <c r="D1959" s="107"/>
      <c r="E1959" s="9" t="s">
        <v>64</v>
      </c>
      <c r="F1959" s="12"/>
      <c r="G1959" s="8">
        <v>404</v>
      </c>
      <c r="H1959" s="20">
        <v>5.6930693069310001</v>
      </c>
      <c r="I1959" s="2">
        <v>18.811881188118999</v>
      </c>
      <c r="J1959" s="2">
        <v>35.148514851484997</v>
      </c>
      <c r="K1959" s="2">
        <v>40.099009900989998</v>
      </c>
      <c r="L1959" s="2">
        <v>0.247524752475</v>
      </c>
      <c r="M1959" s="2">
        <v>24.50495049505</v>
      </c>
      <c r="N1959" s="17">
        <v>75.247524752475002</v>
      </c>
    </row>
    <row r="1960" spans="2:18" x14ac:dyDescent="0.25">
      <c r="C1960" s="113"/>
      <c r="D1960" s="110"/>
      <c r="E1960" s="56" t="s">
        <v>65</v>
      </c>
      <c r="F1960" s="48"/>
      <c r="G1960" s="61">
        <v>239</v>
      </c>
      <c r="H1960" s="69">
        <v>5.0209205020920002</v>
      </c>
      <c r="I1960" s="36">
        <v>17.573221757321999</v>
      </c>
      <c r="J1960" s="36">
        <v>40.167364016736002</v>
      </c>
      <c r="K1960" s="36">
        <v>37.238493723848997</v>
      </c>
      <c r="L1960" s="72" t="s">
        <v>66</v>
      </c>
      <c r="M1960" s="36">
        <v>22.594142259413999</v>
      </c>
      <c r="N1960" s="68">
        <v>77.405857740586001</v>
      </c>
    </row>
    <row r="1962" spans="2:18" x14ac:dyDescent="0.25">
      <c r="B1962" s="54" t="str">
        <f xml:space="preserve"> HYPERLINK("#'目次'!B30", "[24]")</f>
        <v>[24]</v>
      </c>
      <c r="C1962" s="42" t="s">
        <v>327</v>
      </c>
    </row>
    <row r="1965" spans="2:18" x14ac:dyDescent="0.25">
      <c r="C1965" s="42" t="s">
        <v>14</v>
      </c>
    </row>
    <row r="1966" spans="2:18" ht="63" x14ac:dyDescent="0.25">
      <c r="C1966" s="102"/>
      <c r="D1966" s="103"/>
      <c r="E1966" s="103"/>
      <c r="F1966" s="103"/>
      <c r="G1966" s="53" t="s">
        <v>15</v>
      </c>
      <c r="H1966" s="50" t="s">
        <v>328</v>
      </c>
      <c r="I1966" s="21" t="s">
        <v>329</v>
      </c>
      <c r="J1966" s="21" t="s">
        <v>330</v>
      </c>
      <c r="K1966" s="21" t="s">
        <v>331</v>
      </c>
      <c r="L1966" s="21" t="s">
        <v>332</v>
      </c>
      <c r="M1966" s="21" t="s">
        <v>333</v>
      </c>
      <c r="N1966" s="21" t="s">
        <v>334</v>
      </c>
      <c r="O1966" s="21" t="s">
        <v>53</v>
      </c>
      <c r="P1966" s="21" t="s">
        <v>335</v>
      </c>
      <c r="Q1966" s="21" t="s">
        <v>38</v>
      </c>
      <c r="R1966" s="57" t="s">
        <v>336</v>
      </c>
    </row>
    <row r="1967" spans="2:18" x14ac:dyDescent="0.25">
      <c r="C1967" s="104"/>
      <c r="D1967" s="105"/>
      <c r="E1967" s="105"/>
      <c r="F1967" s="105"/>
      <c r="G1967" s="47"/>
      <c r="H1967" s="60"/>
      <c r="I1967" s="22"/>
      <c r="J1967" s="22"/>
      <c r="K1967" s="22"/>
      <c r="L1967" s="22"/>
      <c r="M1967" s="22"/>
      <c r="N1967" s="22"/>
      <c r="O1967" s="22"/>
      <c r="P1967" s="22"/>
      <c r="Q1967" s="22"/>
      <c r="R1967" s="55"/>
    </row>
    <row r="1968" spans="2:18" x14ac:dyDescent="0.25">
      <c r="C1968" s="52"/>
      <c r="D1968" s="49"/>
      <c r="E1968" s="46" t="s">
        <v>15</v>
      </c>
      <c r="F1968" s="51"/>
      <c r="G1968" s="59">
        <v>1104</v>
      </c>
      <c r="H1968" s="32">
        <v>59.692028985507001</v>
      </c>
      <c r="I1968" s="32">
        <v>62.137681159419998</v>
      </c>
      <c r="J1968" s="32">
        <v>42.391304347826001</v>
      </c>
      <c r="K1968" s="32">
        <v>16.213768115941999</v>
      </c>
      <c r="L1968" s="32">
        <v>6.7934782608699997</v>
      </c>
      <c r="M1968" s="32">
        <v>12.681159420289999</v>
      </c>
      <c r="N1968" s="32">
        <v>21.739130434783</v>
      </c>
      <c r="O1968" s="32">
        <v>2.083333333333</v>
      </c>
      <c r="P1968" s="32">
        <v>18.387681159420001</v>
      </c>
      <c r="Q1968" s="32">
        <v>0.36231884058000002</v>
      </c>
      <c r="R1968" s="64">
        <v>81.25</v>
      </c>
    </row>
    <row r="1969" spans="3:18" x14ac:dyDescent="0.25">
      <c r="C1969" s="111" t="s">
        <v>20</v>
      </c>
      <c r="D1969" s="106" t="s">
        <v>21</v>
      </c>
      <c r="E1969" s="10" t="s">
        <v>22</v>
      </c>
      <c r="F1969" s="11"/>
      <c r="G1969" s="14">
        <v>543</v>
      </c>
      <c r="H1969" s="28">
        <v>65.377532228361005</v>
      </c>
      <c r="I1969" s="5">
        <v>65.377532228361005</v>
      </c>
      <c r="J1969" s="5">
        <v>48.250460405157</v>
      </c>
      <c r="K1969" s="5">
        <v>18.784530386739998</v>
      </c>
      <c r="L1969" s="5">
        <v>8.2872928176799991</v>
      </c>
      <c r="M1969" s="5">
        <v>15.285451197053</v>
      </c>
      <c r="N1969" s="5">
        <v>21.731123388581999</v>
      </c>
      <c r="O1969" s="5">
        <v>2.2099447513810002</v>
      </c>
      <c r="P1969" s="5">
        <v>13.812154696133</v>
      </c>
      <c r="Q1969" s="5">
        <v>0.18416206261500001</v>
      </c>
      <c r="R1969" s="29">
        <v>86.003683241252006</v>
      </c>
    </row>
    <row r="1970" spans="3:18" x14ac:dyDescent="0.25">
      <c r="C1970" s="112"/>
      <c r="D1970" s="107"/>
      <c r="E1970" s="9" t="s">
        <v>23</v>
      </c>
      <c r="F1970" s="12"/>
      <c r="G1970" s="8">
        <v>561</v>
      </c>
      <c r="H1970" s="20">
        <v>54.188948306595002</v>
      </c>
      <c r="I1970" s="2">
        <v>59.001782531194003</v>
      </c>
      <c r="J1970" s="2">
        <v>36.720142602495997</v>
      </c>
      <c r="K1970" s="2">
        <v>13.725490196078001</v>
      </c>
      <c r="L1970" s="2">
        <v>5.3475935828879999</v>
      </c>
      <c r="M1970" s="2">
        <v>10.160427807487</v>
      </c>
      <c r="N1970" s="2">
        <v>21.746880570409999</v>
      </c>
      <c r="O1970" s="2">
        <v>1.9607843137250001</v>
      </c>
      <c r="P1970" s="2">
        <v>22.816399286987998</v>
      </c>
      <c r="Q1970" s="2">
        <v>0.53475935828900001</v>
      </c>
      <c r="R1970" s="17">
        <v>76.648841354723999</v>
      </c>
    </row>
    <row r="1971" spans="3:18" x14ac:dyDescent="0.25">
      <c r="C1971" s="108" t="s">
        <v>24</v>
      </c>
      <c r="D1971" s="108" t="s">
        <v>25</v>
      </c>
      <c r="E1971" s="10" t="s">
        <v>26</v>
      </c>
      <c r="F1971" s="11"/>
      <c r="G1971" s="14">
        <v>261</v>
      </c>
      <c r="H1971" s="28">
        <v>47.509578544061</v>
      </c>
      <c r="I1971" s="5">
        <v>53.639846743295003</v>
      </c>
      <c r="J1971" s="5">
        <v>33.716475095785</v>
      </c>
      <c r="K1971" s="5">
        <v>10.344827586207</v>
      </c>
      <c r="L1971" s="5">
        <v>6.5134099616860004</v>
      </c>
      <c r="M1971" s="5">
        <v>9.9616858237549994</v>
      </c>
      <c r="N1971" s="5">
        <v>18.390804597700999</v>
      </c>
      <c r="O1971" s="5">
        <v>1.532567049808</v>
      </c>
      <c r="P1971" s="5">
        <v>29.501915708812</v>
      </c>
      <c r="Q1971" s="5">
        <v>0.38314176245199999</v>
      </c>
      <c r="R1971" s="29">
        <v>70.114942528735995</v>
      </c>
    </row>
    <row r="1972" spans="3:18" x14ac:dyDescent="0.25">
      <c r="C1972" s="112"/>
      <c r="D1972" s="109"/>
      <c r="E1972" s="9" t="s">
        <v>27</v>
      </c>
      <c r="F1972" s="12"/>
      <c r="G1972" s="8">
        <v>267</v>
      </c>
      <c r="H1972" s="20">
        <v>67.790262172284997</v>
      </c>
      <c r="I1972" s="2">
        <v>68.913857677902996</v>
      </c>
      <c r="J1972" s="2">
        <v>45.318352059924997</v>
      </c>
      <c r="K1972" s="2">
        <v>15.730337078651999</v>
      </c>
      <c r="L1972" s="2">
        <v>4.8689138576779998</v>
      </c>
      <c r="M1972" s="2">
        <v>15.730337078651999</v>
      </c>
      <c r="N1972" s="2">
        <v>20.599250936330002</v>
      </c>
      <c r="O1972" s="2">
        <v>2.2471910112360001</v>
      </c>
      <c r="P1972" s="2">
        <v>13.10861423221</v>
      </c>
      <c r="Q1972" s="15" t="s">
        <v>66</v>
      </c>
      <c r="R1972" s="17">
        <v>86.891385767789998</v>
      </c>
    </row>
    <row r="1973" spans="3:18" x14ac:dyDescent="0.25">
      <c r="C1973" s="112"/>
      <c r="D1973" s="109"/>
      <c r="E1973" s="9" t="s">
        <v>28</v>
      </c>
      <c r="F1973" s="12"/>
      <c r="G1973" s="8">
        <v>261</v>
      </c>
      <c r="H1973" s="20">
        <v>57.854406130268003</v>
      </c>
      <c r="I1973" s="2">
        <v>66.666666666666998</v>
      </c>
      <c r="J1973" s="2">
        <v>43.678160919539998</v>
      </c>
      <c r="K1973" s="2">
        <v>18.007662835249</v>
      </c>
      <c r="L1973" s="2">
        <v>9.1954022988510005</v>
      </c>
      <c r="M1973" s="2">
        <v>9.9616858237549994</v>
      </c>
      <c r="N1973" s="2">
        <v>23.754789272031001</v>
      </c>
      <c r="O1973" s="2">
        <v>2.2988505747130001</v>
      </c>
      <c r="P1973" s="2">
        <v>18.007662835249</v>
      </c>
      <c r="Q1973" s="2">
        <v>0.38314176245199999</v>
      </c>
      <c r="R1973" s="17">
        <v>81.609195402298994</v>
      </c>
    </row>
    <row r="1974" spans="3:18" x14ac:dyDescent="0.25">
      <c r="C1974" s="112"/>
      <c r="D1974" s="109"/>
      <c r="E1974" s="9" t="s">
        <v>29</v>
      </c>
      <c r="F1974" s="12"/>
      <c r="G1974" s="8">
        <v>195</v>
      </c>
      <c r="H1974" s="20">
        <v>61.538461538462002</v>
      </c>
      <c r="I1974" s="2">
        <v>58.974358974358999</v>
      </c>
      <c r="J1974" s="2">
        <v>41.538461538462002</v>
      </c>
      <c r="K1974" s="2">
        <v>18.461538461538002</v>
      </c>
      <c r="L1974" s="2">
        <v>5.1282051282049999</v>
      </c>
      <c r="M1974" s="2">
        <v>14.871794871795</v>
      </c>
      <c r="N1974" s="2">
        <v>23.076923076922998</v>
      </c>
      <c r="O1974" s="2">
        <v>1.538461538462</v>
      </c>
      <c r="P1974" s="2">
        <v>15.897435897436001</v>
      </c>
      <c r="Q1974" s="2">
        <v>1.025641025641</v>
      </c>
      <c r="R1974" s="17">
        <v>83.076923076922995</v>
      </c>
    </row>
    <row r="1975" spans="3:18" x14ac:dyDescent="0.25">
      <c r="C1975" s="112"/>
      <c r="D1975" s="109"/>
      <c r="E1975" s="9" t="s">
        <v>30</v>
      </c>
      <c r="F1975" s="12"/>
      <c r="G1975" s="8">
        <v>120</v>
      </c>
      <c r="H1975" s="20">
        <v>69.166666666666998</v>
      </c>
      <c r="I1975" s="2">
        <v>60.833333333333002</v>
      </c>
      <c r="J1975" s="2">
        <v>53.333333333333002</v>
      </c>
      <c r="K1975" s="2">
        <v>22.5</v>
      </c>
      <c r="L1975" s="2">
        <v>9.166666666667</v>
      </c>
      <c r="M1975" s="2">
        <v>14.166666666667</v>
      </c>
      <c r="N1975" s="2">
        <v>25</v>
      </c>
      <c r="O1975" s="2">
        <v>3.333333333333</v>
      </c>
      <c r="P1975" s="2">
        <v>10.833333333333</v>
      </c>
      <c r="Q1975" s="15" t="s">
        <v>66</v>
      </c>
      <c r="R1975" s="17">
        <v>89.166666666666998</v>
      </c>
    </row>
    <row r="1976" spans="3:18" x14ac:dyDescent="0.25">
      <c r="C1976" s="112"/>
      <c r="D1976" s="109"/>
      <c r="E1976" s="9" t="s">
        <v>31</v>
      </c>
      <c r="F1976" s="12"/>
      <c r="G1976" s="8">
        <v>843</v>
      </c>
      <c r="H1976" s="20">
        <v>63.463819691578003</v>
      </c>
      <c r="I1976" s="2">
        <v>64.768683274021001</v>
      </c>
      <c r="J1976" s="2">
        <v>45.077105575326001</v>
      </c>
      <c r="K1976" s="2">
        <v>18.030842230129998</v>
      </c>
      <c r="L1976" s="2">
        <v>6.8801897983389999</v>
      </c>
      <c r="M1976" s="2">
        <v>13.523131672598</v>
      </c>
      <c r="N1976" s="2">
        <v>22.775800711744001</v>
      </c>
      <c r="O1976" s="2">
        <v>2.2538552787659998</v>
      </c>
      <c r="P1976" s="2">
        <v>14.946619217082</v>
      </c>
      <c r="Q1976" s="2">
        <v>0.35587188612100001</v>
      </c>
      <c r="R1976" s="17">
        <v>84.697508896797004</v>
      </c>
    </row>
    <row r="1977" spans="3:18" x14ac:dyDescent="0.25">
      <c r="C1977" s="112"/>
      <c r="D1977" s="109"/>
      <c r="E1977" s="9" t="s">
        <v>32</v>
      </c>
      <c r="F1977" s="12"/>
      <c r="G1977" s="8">
        <v>315</v>
      </c>
      <c r="H1977" s="20">
        <v>64.444444444444002</v>
      </c>
      <c r="I1977" s="2">
        <v>59.682539682540003</v>
      </c>
      <c r="J1977" s="2">
        <v>46.031746031746003</v>
      </c>
      <c r="K1977" s="2">
        <v>20</v>
      </c>
      <c r="L1977" s="2">
        <v>6.666666666667</v>
      </c>
      <c r="M1977" s="2">
        <v>14.603174603175001</v>
      </c>
      <c r="N1977" s="2">
        <v>23.809523809523998</v>
      </c>
      <c r="O1977" s="2">
        <v>2.2222222222219998</v>
      </c>
      <c r="P1977" s="2">
        <v>13.968253968254</v>
      </c>
      <c r="Q1977" s="2">
        <v>0.63492063492100004</v>
      </c>
      <c r="R1977" s="17">
        <v>85.396825396824994</v>
      </c>
    </row>
    <row r="1978" spans="3:18" x14ac:dyDescent="0.25">
      <c r="C1978" s="112"/>
      <c r="D1978" s="108" t="s">
        <v>22</v>
      </c>
      <c r="E1978" s="10" t="s">
        <v>26</v>
      </c>
      <c r="F1978" s="11"/>
      <c r="G1978" s="14">
        <v>120</v>
      </c>
      <c r="H1978" s="28">
        <v>60.833333333333002</v>
      </c>
      <c r="I1978" s="5">
        <v>68.333333333333002</v>
      </c>
      <c r="J1978" s="5">
        <v>45.833333333333002</v>
      </c>
      <c r="K1978" s="5">
        <v>13.333333333333</v>
      </c>
      <c r="L1978" s="5">
        <v>9.166666666667</v>
      </c>
      <c r="M1978" s="5">
        <v>12.5</v>
      </c>
      <c r="N1978" s="5">
        <v>23.333333333333002</v>
      </c>
      <c r="O1978" s="5">
        <v>0.83333333333299997</v>
      </c>
      <c r="P1978" s="5">
        <v>17.5</v>
      </c>
      <c r="Q1978" s="34" t="s">
        <v>66</v>
      </c>
      <c r="R1978" s="29">
        <v>82.5</v>
      </c>
    </row>
    <row r="1979" spans="3:18" x14ac:dyDescent="0.25">
      <c r="C1979" s="112"/>
      <c r="D1979" s="109"/>
      <c r="E1979" s="9" t="s">
        <v>27</v>
      </c>
      <c r="F1979" s="12"/>
      <c r="G1979" s="8">
        <v>159</v>
      </c>
      <c r="H1979" s="20">
        <v>67.924528301886994</v>
      </c>
      <c r="I1979" s="2">
        <v>65.408805031447002</v>
      </c>
      <c r="J1979" s="2">
        <v>43.396226415093999</v>
      </c>
      <c r="K1979" s="2">
        <v>18.238993710692</v>
      </c>
      <c r="L1979" s="2">
        <v>6.9182389937110003</v>
      </c>
      <c r="M1979" s="2">
        <v>20.754716981131999</v>
      </c>
      <c r="N1979" s="2">
        <v>19.496855345912</v>
      </c>
      <c r="O1979" s="2">
        <v>2.5157232704400001</v>
      </c>
      <c r="P1979" s="2">
        <v>11.320754716981</v>
      </c>
      <c r="Q1979" s="15" t="s">
        <v>66</v>
      </c>
      <c r="R1979" s="17">
        <v>88.679245283019</v>
      </c>
    </row>
    <row r="1980" spans="3:18" x14ac:dyDescent="0.25">
      <c r="C1980" s="112"/>
      <c r="D1980" s="109"/>
      <c r="E1980" s="9" t="s">
        <v>28</v>
      </c>
      <c r="F1980" s="12"/>
      <c r="G1980" s="8">
        <v>113</v>
      </c>
      <c r="H1980" s="20">
        <v>61.061946902655002</v>
      </c>
      <c r="I1980" s="2">
        <v>70.796460176991005</v>
      </c>
      <c r="J1980" s="2">
        <v>46.902654867256999</v>
      </c>
      <c r="K1980" s="2">
        <v>20.353982300885001</v>
      </c>
      <c r="L1980" s="2">
        <v>8.8495575221239999</v>
      </c>
      <c r="M1980" s="2">
        <v>7.0796460176989999</v>
      </c>
      <c r="N1980" s="2">
        <v>16.814159292035001</v>
      </c>
      <c r="O1980" s="2">
        <v>2.654867256637</v>
      </c>
      <c r="P1980" s="2">
        <v>15.044247787611001</v>
      </c>
      <c r="Q1980" s="15" t="s">
        <v>66</v>
      </c>
      <c r="R1980" s="17">
        <v>84.955752212389001</v>
      </c>
    </row>
    <row r="1981" spans="3:18" x14ac:dyDescent="0.25">
      <c r="C1981" s="112"/>
      <c r="D1981" s="109"/>
      <c r="E1981" s="9" t="s">
        <v>29</v>
      </c>
      <c r="F1981" s="12"/>
      <c r="G1981" s="8">
        <v>94</v>
      </c>
      <c r="H1981" s="20">
        <v>67.021276595744993</v>
      </c>
      <c r="I1981" s="2">
        <v>58.510638297871999</v>
      </c>
      <c r="J1981" s="2">
        <v>53.191489361701997</v>
      </c>
      <c r="K1981" s="2">
        <v>19.148936170212998</v>
      </c>
      <c r="L1981" s="2">
        <v>7.4468085106380002</v>
      </c>
      <c r="M1981" s="2">
        <v>18.085106382978999</v>
      </c>
      <c r="N1981" s="2">
        <v>27.659574468085001</v>
      </c>
      <c r="O1981" s="2">
        <v>1.0638297872339999</v>
      </c>
      <c r="P1981" s="2">
        <v>13.829787234043</v>
      </c>
      <c r="Q1981" s="2">
        <v>1.0638297872339999</v>
      </c>
      <c r="R1981" s="17">
        <v>85.106382978723005</v>
      </c>
    </row>
    <row r="1982" spans="3:18" x14ac:dyDescent="0.25">
      <c r="C1982" s="112"/>
      <c r="D1982" s="109"/>
      <c r="E1982" s="9" t="s">
        <v>30</v>
      </c>
      <c r="F1982" s="12"/>
      <c r="G1982" s="8">
        <v>57</v>
      </c>
      <c r="H1982" s="20">
        <v>73.684210526315994</v>
      </c>
      <c r="I1982" s="2">
        <v>59.649122807018003</v>
      </c>
      <c r="J1982" s="2">
        <v>61.403508771929999</v>
      </c>
      <c r="K1982" s="2">
        <v>28.070175438595999</v>
      </c>
      <c r="L1982" s="2">
        <v>10.526315789473999</v>
      </c>
      <c r="M1982" s="2">
        <v>17.543859649123</v>
      </c>
      <c r="N1982" s="2">
        <v>24.561403508771999</v>
      </c>
      <c r="O1982" s="2">
        <v>5.2631578947369997</v>
      </c>
      <c r="P1982" s="2">
        <v>10.526315789473999</v>
      </c>
      <c r="Q1982" s="15" t="s">
        <v>66</v>
      </c>
      <c r="R1982" s="17">
        <v>89.473684210526002</v>
      </c>
    </row>
    <row r="1983" spans="3:18" x14ac:dyDescent="0.25">
      <c r="C1983" s="112"/>
      <c r="D1983" s="109"/>
      <c r="E1983" s="9" t="s">
        <v>31</v>
      </c>
      <c r="F1983" s="12"/>
      <c r="G1983" s="8">
        <v>423</v>
      </c>
      <c r="H1983" s="20">
        <v>66.666666666666998</v>
      </c>
      <c r="I1983" s="2">
        <v>64.539007092199</v>
      </c>
      <c r="J1983" s="2">
        <v>48.936170212766001</v>
      </c>
      <c r="K1983" s="2">
        <v>20.330969267139</v>
      </c>
      <c r="L1983" s="2">
        <v>8.0378250591019995</v>
      </c>
      <c r="M1983" s="2">
        <v>16.075650118203001</v>
      </c>
      <c r="N1983" s="2">
        <v>21.276595744681</v>
      </c>
      <c r="O1983" s="2">
        <v>2.600472813239</v>
      </c>
      <c r="P1983" s="2">
        <v>12.765957446809001</v>
      </c>
      <c r="Q1983" s="2">
        <v>0.23640661938499999</v>
      </c>
      <c r="R1983" s="17">
        <v>86.997635933805995</v>
      </c>
    </row>
    <row r="1984" spans="3:18" x14ac:dyDescent="0.25">
      <c r="C1984" s="112"/>
      <c r="D1984" s="109"/>
      <c r="E1984" s="9" t="s">
        <v>32</v>
      </c>
      <c r="F1984" s="12"/>
      <c r="G1984" s="8">
        <v>151</v>
      </c>
      <c r="H1984" s="20">
        <v>69.53642384106</v>
      </c>
      <c r="I1984" s="2">
        <v>58.940397350993003</v>
      </c>
      <c r="J1984" s="2">
        <v>56.291390728476998</v>
      </c>
      <c r="K1984" s="2">
        <v>22.516556291391002</v>
      </c>
      <c r="L1984" s="2">
        <v>8.6092715231790002</v>
      </c>
      <c r="M1984" s="2">
        <v>17.880794701987</v>
      </c>
      <c r="N1984" s="2">
        <v>26.490066225166</v>
      </c>
      <c r="O1984" s="2">
        <v>2.6490066225170001</v>
      </c>
      <c r="P1984" s="2">
        <v>12.582781456954001</v>
      </c>
      <c r="Q1984" s="2">
        <v>0.66225165562900001</v>
      </c>
      <c r="R1984" s="17">
        <v>86.754966887416998</v>
      </c>
    </row>
    <row r="1985" spans="3:18" x14ac:dyDescent="0.25">
      <c r="C1985" s="112"/>
      <c r="D1985" s="108" t="s">
        <v>23</v>
      </c>
      <c r="E1985" s="10" t="s">
        <v>26</v>
      </c>
      <c r="F1985" s="11"/>
      <c r="G1985" s="14">
        <v>141</v>
      </c>
      <c r="H1985" s="28">
        <v>36.170212765956997</v>
      </c>
      <c r="I1985" s="5">
        <v>41.134751773049999</v>
      </c>
      <c r="J1985" s="5">
        <v>23.404255319149001</v>
      </c>
      <c r="K1985" s="5">
        <v>7.8014184397159996</v>
      </c>
      <c r="L1985" s="5">
        <v>4.2553191489359996</v>
      </c>
      <c r="M1985" s="5">
        <v>7.8014184397159996</v>
      </c>
      <c r="N1985" s="5">
        <v>14.184397163121</v>
      </c>
      <c r="O1985" s="5">
        <v>2.1276595744679998</v>
      </c>
      <c r="P1985" s="5">
        <v>39.716312056737998</v>
      </c>
      <c r="Q1985" s="5">
        <v>0.70921985815599997</v>
      </c>
      <c r="R1985" s="29">
        <v>59.574468085105998</v>
      </c>
    </row>
    <row r="1986" spans="3:18" x14ac:dyDescent="0.25">
      <c r="C1986" s="112"/>
      <c r="D1986" s="109"/>
      <c r="E1986" s="9" t="s">
        <v>27</v>
      </c>
      <c r="F1986" s="12"/>
      <c r="G1986" s="8">
        <v>108</v>
      </c>
      <c r="H1986" s="20">
        <v>67.592592592592993</v>
      </c>
      <c r="I1986" s="2">
        <v>74.074074074074005</v>
      </c>
      <c r="J1986" s="2">
        <v>48.148148148148003</v>
      </c>
      <c r="K1986" s="2">
        <v>12.037037037037001</v>
      </c>
      <c r="L1986" s="2">
        <v>1.851851851852</v>
      </c>
      <c r="M1986" s="2">
        <v>8.333333333333</v>
      </c>
      <c r="N1986" s="2">
        <v>22.222222222222001</v>
      </c>
      <c r="O1986" s="2">
        <v>1.851851851852</v>
      </c>
      <c r="P1986" s="2">
        <v>15.740740740741</v>
      </c>
      <c r="Q1986" s="15" t="s">
        <v>66</v>
      </c>
      <c r="R1986" s="17">
        <v>84.259259259258997</v>
      </c>
    </row>
    <row r="1987" spans="3:18" x14ac:dyDescent="0.25">
      <c r="C1987" s="112"/>
      <c r="D1987" s="109"/>
      <c r="E1987" s="9" t="s">
        <v>28</v>
      </c>
      <c r="F1987" s="12"/>
      <c r="G1987" s="8">
        <v>148</v>
      </c>
      <c r="H1987" s="20">
        <v>55.405405405404998</v>
      </c>
      <c r="I1987" s="2">
        <v>63.513513513513999</v>
      </c>
      <c r="J1987" s="2">
        <v>41.216216216215997</v>
      </c>
      <c r="K1987" s="2">
        <v>16.216216216216001</v>
      </c>
      <c r="L1987" s="2">
        <v>9.4594594594589996</v>
      </c>
      <c r="M1987" s="2">
        <v>12.162162162162</v>
      </c>
      <c r="N1987" s="2">
        <v>29.054054054053999</v>
      </c>
      <c r="O1987" s="2">
        <v>2.0270270270270001</v>
      </c>
      <c r="P1987" s="2">
        <v>20.27027027027</v>
      </c>
      <c r="Q1987" s="2">
        <v>0.67567567567599995</v>
      </c>
      <c r="R1987" s="17">
        <v>79.054054054054006</v>
      </c>
    </row>
    <row r="1988" spans="3:18" x14ac:dyDescent="0.25">
      <c r="C1988" s="112"/>
      <c r="D1988" s="109"/>
      <c r="E1988" s="9" t="s">
        <v>29</v>
      </c>
      <c r="F1988" s="12"/>
      <c r="G1988" s="8">
        <v>101</v>
      </c>
      <c r="H1988" s="20">
        <v>56.435643564355999</v>
      </c>
      <c r="I1988" s="2">
        <v>59.405940594058997</v>
      </c>
      <c r="J1988" s="2">
        <v>30.693069306931001</v>
      </c>
      <c r="K1988" s="2">
        <v>17.821782178218001</v>
      </c>
      <c r="L1988" s="2">
        <v>2.970297029703</v>
      </c>
      <c r="M1988" s="2">
        <v>11.881188118812</v>
      </c>
      <c r="N1988" s="2">
        <v>18.811881188118999</v>
      </c>
      <c r="O1988" s="2">
        <v>1.9801980198019999</v>
      </c>
      <c r="P1988" s="2">
        <v>17.821782178218001</v>
      </c>
      <c r="Q1988" s="2">
        <v>0.99009900990099997</v>
      </c>
      <c r="R1988" s="17">
        <v>81.188118811880997</v>
      </c>
    </row>
    <row r="1989" spans="3:18" x14ac:dyDescent="0.25">
      <c r="C1989" s="112"/>
      <c r="D1989" s="109"/>
      <c r="E1989" s="9" t="s">
        <v>30</v>
      </c>
      <c r="F1989" s="12"/>
      <c r="G1989" s="8">
        <v>63</v>
      </c>
      <c r="H1989" s="20">
        <v>65.079365079365004</v>
      </c>
      <c r="I1989" s="2">
        <v>61.904761904761997</v>
      </c>
      <c r="J1989" s="2">
        <v>46.031746031746003</v>
      </c>
      <c r="K1989" s="2">
        <v>17.460317460317</v>
      </c>
      <c r="L1989" s="2">
        <v>7.9365079365079998</v>
      </c>
      <c r="M1989" s="2">
        <v>11.111111111111001</v>
      </c>
      <c r="N1989" s="2">
        <v>25.396825396825001</v>
      </c>
      <c r="O1989" s="2">
        <v>1.587301587302</v>
      </c>
      <c r="P1989" s="2">
        <v>11.111111111111001</v>
      </c>
      <c r="Q1989" s="15" t="s">
        <v>66</v>
      </c>
      <c r="R1989" s="17">
        <v>88.888888888888999</v>
      </c>
    </row>
    <row r="1990" spans="3:18" x14ac:dyDescent="0.25">
      <c r="C1990" s="112"/>
      <c r="D1990" s="109"/>
      <c r="E1990" s="9" t="s">
        <v>31</v>
      </c>
      <c r="F1990" s="12"/>
      <c r="G1990" s="8">
        <v>420</v>
      </c>
      <c r="H1990" s="20">
        <v>60.238095238094999</v>
      </c>
      <c r="I1990" s="2">
        <v>65</v>
      </c>
      <c r="J1990" s="2">
        <v>41.190476190475998</v>
      </c>
      <c r="K1990" s="2">
        <v>15.714285714286</v>
      </c>
      <c r="L1990" s="2">
        <v>5.7142857142860004</v>
      </c>
      <c r="M1990" s="2">
        <v>10.952380952381001</v>
      </c>
      <c r="N1990" s="2">
        <v>24.285714285714</v>
      </c>
      <c r="O1990" s="2">
        <v>1.9047619047619999</v>
      </c>
      <c r="P1990" s="2">
        <v>17.142857142857</v>
      </c>
      <c r="Q1990" s="2">
        <v>0.47619047618999999</v>
      </c>
      <c r="R1990" s="17">
        <v>82.380952380951996</v>
      </c>
    </row>
    <row r="1991" spans="3:18" x14ac:dyDescent="0.25">
      <c r="C1991" s="112"/>
      <c r="D1991" s="109"/>
      <c r="E1991" s="9" t="s">
        <v>32</v>
      </c>
      <c r="F1991" s="12"/>
      <c r="G1991" s="8">
        <v>164</v>
      </c>
      <c r="H1991" s="20">
        <v>59.756097560976002</v>
      </c>
      <c r="I1991" s="2">
        <v>60.365853658536999</v>
      </c>
      <c r="J1991" s="2">
        <v>36.585365853658999</v>
      </c>
      <c r="K1991" s="2">
        <v>17.682926829267998</v>
      </c>
      <c r="L1991" s="2">
        <v>4.8780487804880002</v>
      </c>
      <c r="M1991" s="2">
        <v>11.585365853659001</v>
      </c>
      <c r="N1991" s="2">
        <v>21.341463414633999</v>
      </c>
      <c r="O1991" s="2">
        <v>1.829268292683</v>
      </c>
      <c r="P1991" s="2">
        <v>15.243902439024</v>
      </c>
      <c r="Q1991" s="2">
        <v>0.60975609756100002</v>
      </c>
      <c r="R1991" s="17">
        <v>84.146341463414998</v>
      </c>
    </row>
    <row r="1992" spans="3:18" ht="25.2" x14ac:dyDescent="0.25">
      <c r="C1992" s="108" t="s">
        <v>33</v>
      </c>
      <c r="D1992" s="108" t="s">
        <v>25</v>
      </c>
      <c r="E1992" s="10" t="s">
        <v>34</v>
      </c>
      <c r="F1992" s="11"/>
      <c r="G1992" s="14">
        <v>93</v>
      </c>
      <c r="H1992" s="28">
        <v>46.236559139785001</v>
      </c>
      <c r="I1992" s="5">
        <v>49.462365591397997</v>
      </c>
      <c r="J1992" s="5">
        <v>31.182795698924998</v>
      </c>
      <c r="K1992" s="5">
        <v>7.5268817204299996</v>
      </c>
      <c r="L1992" s="5">
        <v>8.6021505376339995</v>
      </c>
      <c r="M1992" s="5">
        <v>9.6774193548389995</v>
      </c>
      <c r="N1992" s="5">
        <v>5.3763440860219998</v>
      </c>
      <c r="O1992" s="5">
        <v>1.0752688172039999</v>
      </c>
      <c r="P1992" s="5">
        <v>31.182795698924998</v>
      </c>
      <c r="Q1992" s="5">
        <v>2.1505376344089999</v>
      </c>
      <c r="R1992" s="29">
        <v>66.666666666666998</v>
      </c>
    </row>
    <row r="1993" spans="3:18" ht="25.2" x14ac:dyDescent="0.25">
      <c r="C1993" s="112"/>
      <c r="D1993" s="109"/>
      <c r="E1993" s="9" t="s">
        <v>35</v>
      </c>
      <c r="F1993" s="12"/>
      <c r="G1993" s="8">
        <v>623</v>
      </c>
      <c r="H1993" s="20">
        <v>67.736757624397995</v>
      </c>
      <c r="I1993" s="2">
        <v>69.823434991973997</v>
      </c>
      <c r="J1993" s="2">
        <v>52.327447833066003</v>
      </c>
      <c r="K1993" s="2">
        <v>20.224719101123998</v>
      </c>
      <c r="L1993" s="2">
        <v>7.5441412520059998</v>
      </c>
      <c r="M1993" s="2">
        <v>14.125200642055001</v>
      </c>
      <c r="N1993" s="2">
        <v>24.879614767254999</v>
      </c>
      <c r="O1993" s="2">
        <v>1.605136436597</v>
      </c>
      <c r="P1993" s="2">
        <v>13.001605136437</v>
      </c>
      <c r="Q1993" s="2">
        <v>0.16051364366000001</v>
      </c>
      <c r="R1993" s="17">
        <v>86.837881219904006</v>
      </c>
    </row>
    <row r="1994" spans="3:18" ht="25.2" x14ac:dyDescent="0.25">
      <c r="C1994" s="112"/>
      <c r="D1994" s="109"/>
      <c r="E1994" s="9" t="s">
        <v>36</v>
      </c>
      <c r="F1994" s="12"/>
      <c r="G1994" s="8">
        <v>207</v>
      </c>
      <c r="H1994" s="20">
        <v>47.826086956521998</v>
      </c>
      <c r="I1994" s="2">
        <v>54.589371980675999</v>
      </c>
      <c r="J1994" s="2">
        <v>25.120772946860001</v>
      </c>
      <c r="K1994" s="2">
        <v>10.144927536232</v>
      </c>
      <c r="L1994" s="2">
        <v>4.8309178743960004</v>
      </c>
      <c r="M1994" s="2">
        <v>9.6618357487920008</v>
      </c>
      <c r="N1994" s="2">
        <v>13.04347826087</v>
      </c>
      <c r="O1994" s="2">
        <v>4.3478260869570002</v>
      </c>
      <c r="P1994" s="2">
        <v>22.705314009662001</v>
      </c>
      <c r="Q1994" s="2">
        <v>0.48309178743999998</v>
      </c>
      <c r="R1994" s="17">
        <v>76.811594202899002</v>
      </c>
    </row>
    <row r="1995" spans="3:18" ht="25.2" x14ac:dyDescent="0.25">
      <c r="C1995" s="112"/>
      <c r="D1995" s="109"/>
      <c r="E1995" s="9" t="s">
        <v>37</v>
      </c>
      <c r="F1995" s="12"/>
      <c r="G1995" s="8">
        <v>178</v>
      </c>
      <c r="H1995" s="20">
        <v>53.370786516853997</v>
      </c>
      <c r="I1995" s="2">
        <v>51.685393258426998</v>
      </c>
      <c r="J1995" s="2">
        <v>34.269662921348001</v>
      </c>
      <c r="K1995" s="2">
        <v>14.044943820225001</v>
      </c>
      <c r="L1995" s="2">
        <v>5.61797752809</v>
      </c>
      <c r="M1995" s="2">
        <v>12.359550561798001</v>
      </c>
      <c r="N1995" s="2">
        <v>29.775280898876002</v>
      </c>
      <c r="O1995" s="2">
        <v>1.6853932584269999</v>
      </c>
      <c r="P1995" s="2">
        <v>24.719101123596001</v>
      </c>
      <c r="Q1995" s="15" t="s">
        <v>66</v>
      </c>
      <c r="R1995" s="17">
        <v>75.280898876403995</v>
      </c>
    </row>
    <row r="1996" spans="3:18" x14ac:dyDescent="0.25">
      <c r="C1996" s="112"/>
      <c r="D1996" s="109"/>
      <c r="E1996" s="9" t="s">
        <v>38</v>
      </c>
      <c r="F1996" s="12"/>
      <c r="G1996" s="13">
        <v>3</v>
      </c>
      <c r="H1996" s="39" t="s">
        <v>66</v>
      </c>
      <c r="I1996" s="7" t="s">
        <v>66</v>
      </c>
      <c r="J1996" s="7" t="s">
        <v>66</v>
      </c>
      <c r="K1996" s="7" t="s">
        <v>66</v>
      </c>
      <c r="L1996" s="7" t="s">
        <v>66</v>
      </c>
      <c r="M1996" s="6">
        <v>33.333333333333002</v>
      </c>
      <c r="N1996" s="7" t="s">
        <v>66</v>
      </c>
      <c r="O1996" s="7" t="s">
        <v>66</v>
      </c>
      <c r="P1996" s="6">
        <v>66.666666666666998</v>
      </c>
      <c r="Q1996" s="7" t="s">
        <v>66</v>
      </c>
      <c r="R1996" s="33">
        <v>33.333333333333002</v>
      </c>
    </row>
    <row r="1997" spans="3:18" ht="25.2" x14ac:dyDescent="0.25">
      <c r="C1997" s="112"/>
      <c r="D1997" s="108" t="s">
        <v>22</v>
      </c>
      <c r="E1997" s="10" t="s">
        <v>34</v>
      </c>
      <c r="F1997" s="11"/>
      <c r="G1997" s="40">
        <v>48</v>
      </c>
      <c r="H1997" s="58">
        <v>52.083333333333002</v>
      </c>
      <c r="I1997" s="23">
        <v>56.25</v>
      </c>
      <c r="J1997" s="23">
        <v>37.5</v>
      </c>
      <c r="K1997" s="23">
        <v>10.416666666667</v>
      </c>
      <c r="L1997" s="23">
        <v>14.583333333333</v>
      </c>
      <c r="M1997" s="23">
        <v>14.583333333333</v>
      </c>
      <c r="N1997" s="23">
        <v>4.166666666667</v>
      </c>
      <c r="O1997" s="23">
        <v>2.083333333333</v>
      </c>
      <c r="P1997" s="23">
        <v>25</v>
      </c>
      <c r="Q1997" s="41" t="s">
        <v>66</v>
      </c>
      <c r="R1997" s="63">
        <v>75</v>
      </c>
    </row>
    <row r="1998" spans="3:18" ht="25.2" x14ac:dyDescent="0.25">
      <c r="C1998" s="112"/>
      <c r="D1998" s="109"/>
      <c r="E1998" s="9" t="s">
        <v>35</v>
      </c>
      <c r="F1998" s="12"/>
      <c r="G1998" s="8">
        <v>365</v>
      </c>
      <c r="H1998" s="20">
        <v>69.589041095889996</v>
      </c>
      <c r="I1998" s="2">
        <v>70.958904109589</v>
      </c>
      <c r="J1998" s="2">
        <v>55.068493150685001</v>
      </c>
      <c r="K1998" s="2">
        <v>21.643835616438</v>
      </c>
      <c r="L1998" s="2">
        <v>8.2191780821920002</v>
      </c>
      <c r="M1998" s="2">
        <v>16.986301369863</v>
      </c>
      <c r="N1998" s="2">
        <v>24.931506849314999</v>
      </c>
      <c r="O1998" s="2">
        <v>1.9178082191779999</v>
      </c>
      <c r="P1998" s="2">
        <v>10.958904109589</v>
      </c>
      <c r="Q1998" s="2">
        <v>0.27397260274000002</v>
      </c>
      <c r="R1998" s="17">
        <v>88.767123287670998</v>
      </c>
    </row>
    <row r="1999" spans="3:18" ht="25.2" x14ac:dyDescent="0.25">
      <c r="C1999" s="112"/>
      <c r="D1999" s="109"/>
      <c r="E1999" s="9" t="s">
        <v>36</v>
      </c>
      <c r="F1999" s="12"/>
      <c r="G1999" s="8">
        <v>80</v>
      </c>
      <c r="H1999" s="20">
        <v>60</v>
      </c>
      <c r="I1999" s="2">
        <v>58.75</v>
      </c>
      <c r="J1999" s="2">
        <v>28.75</v>
      </c>
      <c r="K1999" s="2">
        <v>13.75</v>
      </c>
      <c r="L1999" s="2">
        <v>7.5</v>
      </c>
      <c r="M1999" s="2">
        <v>8.75</v>
      </c>
      <c r="N1999" s="2">
        <v>12.5</v>
      </c>
      <c r="O1999" s="2">
        <v>3.75</v>
      </c>
      <c r="P1999" s="2">
        <v>16.25</v>
      </c>
      <c r="Q1999" s="15" t="s">
        <v>66</v>
      </c>
      <c r="R1999" s="17">
        <v>83.75</v>
      </c>
    </row>
    <row r="2000" spans="3:18" ht="25.2" x14ac:dyDescent="0.25">
      <c r="C2000" s="112"/>
      <c r="D2000" s="109"/>
      <c r="E2000" s="9" t="s">
        <v>37</v>
      </c>
      <c r="F2000" s="12"/>
      <c r="G2000" s="13">
        <v>49</v>
      </c>
      <c r="H2000" s="30">
        <v>57.142857142856997</v>
      </c>
      <c r="I2000" s="6">
        <v>44.897959183673002</v>
      </c>
      <c r="J2000" s="6">
        <v>40.816326530612002</v>
      </c>
      <c r="K2000" s="6">
        <v>14.285714285714</v>
      </c>
      <c r="L2000" s="6">
        <v>4.0816326530609999</v>
      </c>
      <c r="M2000" s="6">
        <v>12.244897959184</v>
      </c>
      <c r="N2000" s="6">
        <v>30.612244897958998</v>
      </c>
      <c r="O2000" s="6">
        <v>2.040816326531</v>
      </c>
      <c r="P2000" s="6">
        <v>20.408163265306001</v>
      </c>
      <c r="Q2000" s="7" t="s">
        <v>66</v>
      </c>
      <c r="R2000" s="33">
        <v>79.591836734693999</v>
      </c>
    </row>
    <row r="2001" spans="3:18" x14ac:dyDescent="0.25">
      <c r="C2001" s="112"/>
      <c r="D2001" s="109"/>
      <c r="E2001" s="9" t="s">
        <v>38</v>
      </c>
      <c r="F2001" s="12"/>
      <c r="G2001" s="13">
        <v>1</v>
      </c>
      <c r="H2001" s="39" t="s">
        <v>66</v>
      </c>
      <c r="I2001" s="7" t="s">
        <v>66</v>
      </c>
      <c r="J2001" s="7" t="s">
        <v>66</v>
      </c>
      <c r="K2001" s="7" t="s">
        <v>66</v>
      </c>
      <c r="L2001" s="7" t="s">
        <v>66</v>
      </c>
      <c r="M2001" s="6">
        <v>100</v>
      </c>
      <c r="N2001" s="7" t="s">
        <v>66</v>
      </c>
      <c r="O2001" s="7" t="s">
        <v>66</v>
      </c>
      <c r="P2001" s="7" t="s">
        <v>66</v>
      </c>
      <c r="Q2001" s="7" t="s">
        <v>66</v>
      </c>
      <c r="R2001" s="33">
        <v>100</v>
      </c>
    </row>
    <row r="2002" spans="3:18" ht="25.2" x14ac:dyDescent="0.25">
      <c r="C2002" s="112"/>
      <c r="D2002" s="108" t="s">
        <v>23</v>
      </c>
      <c r="E2002" s="10" t="s">
        <v>34</v>
      </c>
      <c r="F2002" s="11"/>
      <c r="G2002" s="40">
        <v>45</v>
      </c>
      <c r="H2002" s="58">
        <v>40</v>
      </c>
      <c r="I2002" s="23">
        <v>42.222222222222001</v>
      </c>
      <c r="J2002" s="23">
        <v>24.444444444443999</v>
      </c>
      <c r="K2002" s="23">
        <v>4.4444444444439997</v>
      </c>
      <c r="L2002" s="23">
        <v>2.2222222222219998</v>
      </c>
      <c r="M2002" s="23">
        <v>4.4444444444439997</v>
      </c>
      <c r="N2002" s="23">
        <v>6.666666666667</v>
      </c>
      <c r="O2002" s="41" t="s">
        <v>66</v>
      </c>
      <c r="P2002" s="23">
        <v>37.777777777777999</v>
      </c>
      <c r="Q2002" s="23">
        <v>4.4444444444439997</v>
      </c>
      <c r="R2002" s="63">
        <v>57.777777777777999</v>
      </c>
    </row>
    <row r="2003" spans="3:18" ht="25.2" x14ac:dyDescent="0.25">
      <c r="C2003" s="112"/>
      <c r="D2003" s="109"/>
      <c r="E2003" s="9" t="s">
        <v>35</v>
      </c>
      <c r="F2003" s="12"/>
      <c r="G2003" s="8">
        <v>258</v>
      </c>
      <c r="H2003" s="20">
        <v>65.116279069767003</v>
      </c>
      <c r="I2003" s="2">
        <v>68.217054263565998</v>
      </c>
      <c r="J2003" s="2">
        <v>48.449612403101</v>
      </c>
      <c r="K2003" s="2">
        <v>18.217054263565998</v>
      </c>
      <c r="L2003" s="2">
        <v>6.5891472868219996</v>
      </c>
      <c r="M2003" s="2">
        <v>10.077519379845</v>
      </c>
      <c r="N2003" s="2">
        <v>24.806201550388</v>
      </c>
      <c r="O2003" s="2">
        <v>1.1627906976739999</v>
      </c>
      <c r="P2003" s="2">
        <v>15.891472868217001</v>
      </c>
      <c r="Q2003" s="15" t="s">
        <v>66</v>
      </c>
      <c r="R2003" s="17">
        <v>84.108527131783006</v>
      </c>
    </row>
    <row r="2004" spans="3:18" ht="25.2" x14ac:dyDescent="0.25">
      <c r="C2004" s="112"/>
      <c r="D2004" s="109"/>
      <c r="E2004" s="9" t="s">
        <v>36</v>
      </c>
      <c r="F2004" s="12"/>
      <c r="G2004" s="8">
        <v>127</v>
      </c>
      <c r="H2004" s="20">
        <v>40.157480314960999</v>
      </c>
      <c r="I2004" s="2">
        <v>51.968503937008002</v>
      </c>
      <c r="J2004" s="2">
        <v>22.834645669291</v>
      </c>
      <c r="K2004" s="2">
        <v>7.8740157480309998</v>
      </c>
      <c r="L2004" s="2">
        <v>3.1496062992130001</v>
      </c>
      <c r="M2004" s="2">
        <v>10.236220472441</v>
      </c>
      <c r="N2004" s="2">
        <v>13.385826771653999</v>
      </c>
      <c r="O2004" s="2">
        <v>4.7244094488190003</v>
      </c>
      <c r="P2004" s="2">
        <v>26.771653543307</v>
      </c>
      <c r="Q2004" s="2">
        <v>0.78740157480299999</v>
      </c>
      <c r="R2004" s="17">
        <v>72.440944881890005</v>
      </c>
    </row>
    <row r="2005" spans="3:18" ht="25.2" x14ac:dyDescent="0.25">
      <c r="C2005" s="112"/>
      <c r="D2005" s="109"/>
      <c r="E2005" s="9" t="s">
        <v>37</v>
      </c>
      <c r="F2005" s="12"/>
      <c r="G2005" s="8">
        <v>129</v>
      </c>
      <c r="H2005" s="20">
        <v>51.937984496124002</v>
      </c>
      <c r="I2005" s="2">
        <v>54.263565891473</v>
      </c>
      <c r="J2005" s="2">
        <v>31.782945736434002</v>
      </c>
      <c r="K2005" s="2">
        <v>13.953488372093</v>
      </c>
      <c r="L2005" s="2">
        <v>6.2015503875969999</v>
      </c>
      <c r="M2005" s="2">
        <v>12.403100775194</v>
      </c>
      <c r="N2005" s="2">
        <v>29.457364341085</v>
      </c>
      <c r="O2005" s="2">
        <v>1.550387596899</v>
      </c>
      <c r="P2005" s="2">
        <v>26.356589147287</v>
      </c>
      <c r="Q2005" s="15" t="s">
        <v>66</v>
      </c>
      <c r="R2005" s="17">
        <v>73.643410852713004</v>
      </c>
    </row>
    <row r="2006" spans="3:18" x14ac:dyDescent="0.25">
      <c r="C2006" s="112"/>
      <c r="D2006" s="109"/>
      <c r="E2006" s="9" t="s">
        <v>38</v>
      </c>
      <c r="F2006" s="12"/>
      <c r="G2006" s="13">
        <v>2</v>
      </c>
      <c r="H2006" s="39" t="s">
        <v>66</v>
      </c>
      <c r="I2006" s="7" t="s">
        <v>66</v>
      </c>
      <c r="J2006" s="7" t="s">
        <v>66</v>
      </c>
      <c r="K2006" s="7" t="s">
        <v>66</v>
      </c>
      <c r="L2006" s="7" t="s">
        <v>66</v>
      </c>
      <c r="M2006" s="7" t="s">
        <v>66</v>
      </c>
      <c r="N2006" s="7" t="s">
        <v>66</v>
      </c>
      <c r="O2006" s="7" t="s">
        <v>66</v>
      </c>
      <c r="P2006" s="6">
        <v>100</v>
      </c>
      <c r="Q2006" s="7" t="s">
        <v>66</v>
      </c>
      <c r="R2006" s="37" t="s">
        <v>66</v>
      </c>
    </row>
    <row r="2007" spans="3:18" ht="25.2" x14ac:dyDescent="0.25">
      <c r="C2007" s="108" t="s">
        <v>39</v>
      </c>
      <c r="D2007" s="108" t="s">
        <v>25</v>
      </c>
      <c r="E2007" s="10" t="s">
        <v>40</v>
      </c>
      <c r="F2007" s="11"/>
      <c r="G2007" s="14">
        <v>320</v>
      </c>
      <c r="H2007" s="28">
        <v>52.5</v>
      </c>
      <c r="I2007" s="5">
        <v>54.375</v>
      </c>
      <c r="J2007" s="5">
        <v>30.625</v>
      </c>
      <c r="K2007" s="5">
        <v>10.9375</v>
      </c>
      <c r="L2007" s="5">
        <v>5.3125</v>
      </c>
      <c r="M2007" s="5">
        <v>9.375</v>
      </c>
      <c r="N2007" s="5">
        <v>17.1875</v>
      </c>
      <c r="O2007" s="5">
        <v>2.8125</v>
      </c>
      <c r="P2007" s="5">
        <v>24.0625</v>
      </c>
      <c r="Q2007" s="5">
        <v>0.9375</v>
      </c>
      <c r="R2007" s="29">
        <v>75</v>
      </c>
    </row>
    <row r="2008" spans="3:18" ht="25.2" x14ac:dyDescent="0.25">
      <c r="C2008" s="112"/>
      <c r="D2008" s="109"/>
      <c r="E2008" s="9" t="s">
        <v>41</v>
      </c>
      <c r="F2008" s="12"/>
      <c r="G2008" s="8">
        <v>604</v>
      </c>
      <c r="H2008" s="20">
        <v>67.549668874171999</v>
      </c>
      <c r="I2008" s="2">
        <v>70.198675496689006</v>
      </c>
      <c r="J2008" s="2">
        <v>53.145695364238001</v>
      </c>
      <c r="K2008" s="2">
        <v>20.860927152317998</v>
      </c>
      <c r="L2008" s="2">
        <v>7.4503311258279998</v>
      </c>
      <c r="M2008" s="2">
        <v>14.569536423841001</v>
      </c>
      <c r="N2008" s="2">
        <v>25.165562913906999</v>
      </c>
      <c r="O2008" s="2">
        <v>1.655629139073</v>
      </c>
      <c r="P2008" s="2">
        <v>12.086092715232001</v>
      </c>
      <c r="Q2008" s="2">
        <v>0.16556291390700001</v>
      </c>
      <c r="R2008" s="17">
        <v>87.748344370861005</v>
      </c>
    </row>
    <row r="2009" spans="3:18" x14ac:dyDescent="0.25">
      <c r="C2009" s="112"/>
      <c r="D2009" s="109"/>
      <c r="E2009" s="9" t="s">
        <v>42</v>
      </c>
      <c r="F2009" s="12"/>
      <c r="G2009" s="13">
        <v>20</v>
      </c>
      <c r="H2009" s="30">
        <v>50</v>
      </c>
      <c r="I2009" s="6">
        <v>50</v>
      </c>
      <c r="J2009" s="6">
        <v>30</v>
      </c>
      <c r="K2009" s="6">
        <v>5</v>
      </c>
      <c r="L2009" s="6">
        <v>10</v>
      </c>
      <c r="M2009" s="6">
        <v>5</v>
      </c>
      <c r="N2009" s="6">
        <v>15</v>
      </c>
      <c r="O2009" s="6">
        <v>10</v>
      </c>
      <c r="P2009" s="6">
        <v>20</v>
      </c>
      <c r="Q2009" s="7" t="s">
        <v>66</v>
      </c>
      <c r="R2009" s="33">
        <v>80</v>
      </c>
    </row>
    <row r="2010" spans="3:18" x14ac:dyDescent="0.25">
      <c r="C2010" s="112"/>
      <c r="D2010" s="109"/>
      <c r="E2010" s="9" t="s">
        <v>43</v>
      </c>
      <c r="F2010" s="12"/>
      <c r="G2010" s="8">
        <v>162</v>
      </c>
      <c r="H2010" s="20">
        <v>45.679012345678998</v>
      </c>
      <c r="I2010" s="2">
        <v>56.172839506172998</v>
      </c>
      <c r="J2010" s="2">
        <v>32.716049382716001</v>
      </c>
      <c r="K2010" s="2">
        <v>12.345679012346</v>
      </c>
      <c r="L2010" s="2">
        <v>5.5555555555560003</v>
      </c>
      <c r="M2010" s="2">
        <v>17.901234567901</v>
      </c>
      <c r="N2010" s="2">
        <v>20.987654320988</v>
      </c>
      <c r="O2010" s="2">
        <v>1.851851851852</v>
      </c>
      <c r="P2010" s="2">
        <v>26.543209876542999</v>
      </c>
      <c r="Q2010" s="2">
        <v>0.61728395061700003</v>
      </c>
      <c r="R2010" s="17">
        <v>72.839506172840004</v>
      </c>
    </row>
    <row r="2011" spans="3:18" x14ac:dyDescent="0.25">
      <c r="C2011" s="112"/>
      <c r="D2011" s="109"/>
      <c r="E2011" s="9" t="s">
        <v>44</v>
      </c>
      <c r="F2011" s="12"/>
      <c r="G2011" s="8">
        <v>50</v>
      </c>
      <c r="H2011" s="20">
        <v>42</v>
      </c>
      <c r="I2011" s="2">
        <v>54</v>
      </c>
      <c r="J2011" s="2">
        <v>32</v>
      </c>
      <c r="K2011" s="2">
        <v>10</v>
      </c>
      <c r="L2011" s="2">
        <v>10</v>
      </c>
      <c r="M2011" s="2">
        <v>20</v>
      </c>
      <c r="N2011" s="2">
        <v>26</v>
      </c>
      <c r="O2011" s="2">
        <v>2</v>
      </c>
      <c r="P2011" s="2">
        <v>24</v>
      </c>
      <c r="Q2011" s="15" t="s">
        <v>66</v>
      </c>
      <c r="R2011" s="17">
        <v>76</v>
      </c>
    </row>
    <row r="2012" spans="3:18" ht="25.2" x14ac:dyDescent="0.25">
      <c r="C2012" s="112"/>
      <c r="D2012" s="109"/>
      <c r="E2012" s="9" t="s">
        <v>45</v>
      </c>
      <c r="F2012" s="12"/>
      <c r="G2012" s="8">
        <v>53</v>
      </c>
      <c r="H2012" s="20">
        <v>52.830188679244998</v>
      </c>
      <c r="I2012" s="2">
        <v>56.603773584906001</v>
      </c>
      <c r="J2012" s="2">
        <v>41.509433962263998</v>
      </c>
      <c r="K2012" s="2">
        <v>15.094339622642</v>
      </c>
      <c r="L2012" s="2">
        <v>15.094339622642</v>
      </c>
      <c r="M2012" s="2">
        <v>5.660377358491</v>
      </c>
      <c r="N2012" s="2">
        <v>15.094339622642</v>
      </c>
      <c r="O2012" s="2">
        <v>1.88679245283</v>
      </c>
      <c r="P2012" s="2">
        <v>22.641509433962</v>
      </c>
      <c r="Q2012" s="15" t="s">
        <v>66</v>
      </c>
      <c r="R2012" s="17">
        <v>77.358490566038</v>
      </c>
    </row>
    <row r="2013" spans="3:18" x14ac:dyDescent="0.25">
      <c r="C2013" s="112"/>
      <c r="D2013" s="109"/>
      <c r="E2013" s="9" t="s">
        <v>38</v>
      </c>
      <c r="F2013" s="12"/>
      <c r="G2013" s="13">
        <v>37</v>
      </c>
      <c r="H2013" s="30">
        <v>62.162162162161998</v>
      </c>
      <c r="I2013" s="6">
        <v>43.243243243243001</v>
      </c>
      <c r="J2013" s="6">
        <v>24.324324324323999</v>
      </c>
      <c r="K2013" s="6">
        <v>16.216216216216001</v>
      </c>
      <c r="L2013" s="6">
        <v>2.7027027027030002</v>
      </c>
      <c r="M2013" s="6">
        <v>13.513513513514001</v>
      </c>
      <c r="N2013" s="6">
        <v>16.216216216216001</v>
      </c>
      <c r="O2013" s="7" t="s">
        <v>66</v>
      </c>
      <c r="P2013" s="6">
        <v>32.432432432432002</v>
      </c>
      <c r="Q2013" s="7" t="s">
        <v>66</v>
      </c>
      <c r="R2013" s="33">
        <v>67.567567567568005</v>
      </c>
    </row>
    <row r="2014" spans="3:18" ht="25.2" x14ac:dyDescent="0.25">
      <c r="C2014" s="112"/>
      <c r="D2014" s="108" t="s">
        <v>22</v>
      </c>
      <c r="E2014" s="10" t="s">
        <v>40</v>
      </c>
      <c r="F2014" s="11"/>
      <c r="G2014" s="14">
        <v>118</v>
      </c>
      <c r="H2014" s="28">
        <v>57.627118644067998</v>
      </c>
      <c r="I2014" s="5">
        <v>54.237288135592998</v>
      </c>
      <c r="J2014" s="5">
        <v>33.898305084745999</v>
      </c>
      <c r="K2014" s="5">
        <v>12.71186440678</v>
      </c>
      <c r="L2014" s="5">
        <v>5.9322033898309998</v>
      </c>
      <c r="M2014" s="5">
        <v>10.169491525424</v>
      </c>
      <c r="N2014" s="5">
        <v>13.559322033898001</v>
      </c>
      <c r="O2014" s="5">
        <v>2.542372881356</v>
      </c>
      <c r="P2014" s="5">
        <v>22.033898305085</v>
      </c>
      <c r="Q2014" s="34" t="s">
        <v>66</v>
      </c>
      <c r="R2014" s="29">
        <v>77.966101694914997</v>
      </c>
    </row>
    <row r="2015" spans="3:18" ht="25.2" x14ac:dyDescent="0.25">
      <c r="C2015" s="112"/>
      <c r="D2015" s="109"/>
      <c r="E2015" s="9" t="s">
        <v>41</v>
      </c>
      <c r="F2015" s="12"/>
      <c r="G2015" s="8">
        <v>351</v>
      </c>
      <c r="H2015" s="20">
        <v>69.230769230768999</v>
      </c>
      <c r="I2015" s="2">
        <v>71.509971509972004</v>
      </c>
      <c r="J2015" s="2">
        <v>56.695156695157003</v>
      </c>
      <c r="K2015" s="2">
        <v>22.507122507123</v>
      </c>
      <c r="L2015" s="2">
        <v>8.2621082621080006</v>
      </c>
      <c r="M2015" s="2">
        <v>17.378917378916999</v>
      </c>
      <c r="N2015" s="2">
        <v>25.356125356124998</v>
      </c>
      <c r="O2015" s="2">
        <v>1.9943019943019999</v>
      </c>
      <c r="P2015" s="2">
        <v>9.6866096866099998</v>
      </c>
      <c r="Q2015" s="2">
        <v>0.28490028490000002</v>
      </c>
      <c r="R2015" s="17">
        <v>90.028490028489998</v>
      </c>
    </row>
    <row r="2016" spans="3:18" x14ac:dyDescent="0.25">
      <c r="C2016" s="112"/>
      <c r="D2016" s="109"/>
      <c r="E2016" s="9" t="s">
        <v>42</v>
      </c>
      <c r="F2016" s="12"/>
      <c r="G2016" s="13">
        <v>9</v>
      </c>
      <c r="H2016" s="30">
        <v>44.444444444444002</v>
      </c>
      <c r="I2016" s="6">
        <v>77.777777777777999</v>
      </c>
      <c r="J2016" s="6">
        <v>33.333333333333002</v>
      </c>
      <c r="K2016" s="6">
        <v>11.111111111111001</v>
      </c>
      <c r="L2016" s="6">
        <v>22.222222222222001</v>
      </c>
      <c r="M2016" s="7" t="s">
        <v>66</v>
      </c>
      <c r="N2016" s="6">
        <v>11.111111111111001</v>
      </c>
      <c r="O2016" s="6">
        <v>11.111111111111001</v>
      </c>
      <c r="P2016" s="6">
        <v>11.111111111111001</v>
      </c>
      <c r="Q2016" s="7" t="s">
        <v>66</v>
      </c>
      <c r="R2016" s="33">
        <v>88.888888888888999</v>
      </c>
    </row>
    <row r="2017" spans="3:18" x14ac:dyDescent="0.25">
      <c r="C2017" s="112"/>
      <c r="D2017" s="109"/>
      <c r="E2017" s="9" t="s">
        <v>43</v>
      </c>
      <c r="F2017" s="12"/>
      <c r="G2017" s="8">
        <v>64</v>
      </c>
      <c r="H2017" s="20">
        <v>54.6875</v>
      </c>
      <c r="I2017" s="2">
        <v>57.8125</v>
      </c>
      <c r="J2017" s="2">
        <v>39.0625</v>
      </c>
      <c r="K2017" s="2">
        <v>10.9375</v>
      </c>
      <c r="L2017" s="2">
        <v>4.6875</v>
      </c>
      <c r="M2017" s="2">
        <v>21.875</v>
      </c>
      <c r="N2017" s="2">
        <v>21.875</v>
      </c>
      <c r="O2017" s="2">
        <v>3.125</v>
      </c>
      <c r="P2017" s="2">
        <v>15.625</v>
      </c>
      <c r="Q2017" s="2">
        <v>1.5625</v>
      </c>
      <c r="R2017" s="17">
        <v>82.8125</v>
      </c>
    </row>
    <row r="2018" spans="3:18" x14ac:dyDescent="0.25">
      <c r="C2018" s="112"/>
      <c r="D2018" s="109"/>
      <c r="E2018" s="9" t="s">
        <v>44</v>
      </c>
      <c r="F2018" s="12"/>
      <c r="G2018" s="13">
        <v>19</v>
      </c>
      <c r="H2018" s="30">
        <v>63.157894736842003</v>
      </c>
      <c r="I2018" s="6">
        <v>57.894736842104997</v>
      </c>
      <c r="J2018" s="6">
        <v>52.631578947367998</v>
      </c>
      <c r="K2018" s="6">
        <v>10.526315789473999</v>
      </c>
      <c r="L2018" s="6">
        <v>10.526315789473999</v>
      </c>
      <c r="M2018" s="6">
        <v>31.578947368421002</v>
      </c>
      <c r="N2018" s="6">
        <v>31.578947368421002</v>
      </c>
      <c r="O2018" s="7" t="s">
        <v>66</v>
      </c>
      <c r="P2018" s="6">
        <v>10.526315789473999</v>
      </c>
      <c r="Q2018" s="7" t="s">
        <v>66</v>
      </c>
      <c r="R2018" s="33">
        <v>89.473684210526002</v>
      </c>
    </row>
    <row r="2019" spans="3:18" ht="25.2" x14ac:dyDescent="0.25">
      <c r="C2019" s="112"/>
      <c r="D2019" s="109"/>
      <c r="E2019" s="9" t="s">
        <v>45</v>
      </c>
      <c r="F2019" s="12"/>
      <c r="G2019" s="13">
        <v>30</v>
      </c>
      <c r="H2019" s="30">
        <v>56.666666666666998</v>
      </c>
      <c r="I2019" s="6">
        <v>56.666666666666998</v>
      </c>
      <c r="J2019" s="6">
        <v>46.666666666666998</v>
      </c>
      <c r="K2019" s="6">
        <v>13.333333333333</v>
      </c>
      <c r="L2019" s="6">
        <v>23.333333333333002</v>
      </c>
      <c r="M2019" s="6">
        <v>6.666666666667</v>
      </c>
      <c r="N2019" s="6">
        <v>13.333333333333</v>
      </c>
      <c r="O2019" s="7" t="s">
        <v>66</v>
      </c>
      <c r="P2019" s="6">
        <v>16.666666666666998</v>
      </c>
      <c r="Q2019" s="7" t="s">
        <v>66</v>
      </c>
      <c r="R2019" s="33">
        <v>83.333333333333002</v>
      </c>
    </row>
    <row r="2020" spans="3:18" x14ac:dyDescent="0.25">
      <c r="C2020" s="112"/>
      <c r="D2020" s="109"/>
      <c r="E2020" s="9" t="s">
        <v>38</v>
      </c>
      <c r="F2020" s="12"/>
      <c r="G2020" s="13">
        <v>23</v>
      </c>
      <c r="H2020" s="30">
        <v>69.565217391304003</v>
      </c>
      <c r="I2020" s="6">
        <v>56.521739130435002</v>
      </c>
      <c r="J2020" s="6">
        <v>30.434782608696</v>
      </c>
      <c r="K2020" s="6">
        <v>17.391304347826001</v>
      </c>
      <c r="L2020" s="7" t="s">
        <v>66</v>
      </c>
      <c r="M2020" s="6">
        <v>21.739130434783</v>
      </c>
      <c r="N2020" s="6">
        <v>17.391304347826001</v>
      </c>
      <c r="O2020" s="7" t="s">
        <v>66</v>
      </c>
      <c r="P2020" s="6">
        <v>21.739130434783</v>
      </c>
      <c r="Q2020" s="7" t="s">
        <v>66</v>
      </c>
      <c r="R2020" s="33">
        <v>78.260869565217007</v>
      </c>
    </row>
    <row r="2021" spans="3:18" ht="25.2" x14ac:dyDescent="0.25">
      <c r="C2021" s="112"/>
      <c r="D2021" s="108" t="s">
        <v>23</v>
      </c>
      <c r="E2021" s="10" t="s">
        <v>40</v>
      </c>
      <c r="F2021" s="11"/>
      <c r="G2021" s="14">
        <v>202</v>
      </c>
      <c r="H2021" s="28">
        <v>49.504950495049997</v>
      </c>
      <c r="I2021" s="5">
        <v>54.455445544554003</v>
      </c>
      <c r="J2021" s="5">
        <v>28.712871287129001</v>
      </c>
      <c r="K2021" s="5">
        <v>9.9009900990100004</v>
      </c>
      <c r="L2021" s="5">
        <v>4.9504950495050002</v>
      </c>
      <c r="M2021" s="5">
        <v>8.9108910891090005</v>
      </c>
      <c r="N2021" s="5">
        <v>19.306930693068999</v>
      </c>
      <c r="O2021" s="5">
        <v>2.970297029703</v>
      </c>
      <c r="P2021" s="5">
        <v>25.247524752475002</v>
      </c>
      <c r="Q2021" s="5">
        <v>1.485148514851</v>
      </c>
      <c r="R2021" s="29">
        <v>73.267326732672998</v>
      </c>
    </row>
    <row r="2022" spans="3:18" ht="25.2" x14ac:dyDescent="0.25">
      <c r="C2022" s="112"/>
      <c r="D2022" s="109"/>
      <c r="E2022" s="9" t="s">
        <v>41</v>
      </c>
      <c r="F2022" s="12"/>
      <c r="G2022" s="8">
        <v>253</v>
      </c>
      <c r="H2022" s="20">
        <v>65.217391304347998</v>
      </c>
      <c r="I2022" s="2">
        <v>68.379446640316004</v>
      </c>
      <c r="J2022" s="2">
        <v>48.221343873518002</v>
      </c>
      <c r="K2022" s="2">
        <v>18.577075098813999</v>
      </c>
      <c r="L2022" s="2">
        <v>6.3241106719370004</v>
      </c>
      <c r="M2022" s="2">
        <v>10.671936758893001</v>
      </c>
      <c r="N2022" s="2">
        <v>24.901185770750999</v>
      </c>
      <c r="O2022" s="2">
        <v>1.185770750988</v>
      </c>
      <c r="P2022" s="2">
        <v>15.415019762846001</v>
      </c>
      <c r="Q2022" s="15" t="s">
        <v>66</v>
      </c>
      <c r="R2022" s="17">
        <v>84.584980237153999</v>
      </c>
    </row>
    <row r="2023" spans="3:18" x14ac:dyDescent="0.25">
      <c r="C2023" s="112"/>
      <c r="D2023" s="109"/>
      <c r="E2023" s="9" t="s">
        <v>42</v>
      </c>
      <c r="F2023" s="12"/>
      <c r="G2023" s="13">
        <v>11</v>
      </c>
      <c r="H2023" s="30">
        <v>54.545454545455001</v>
      </c>
      <c r="I2023" s="6">
        <v>27.272727272727</v>
      </c>
      <c r="J2023" s="6">
        <v>27.272727272727</v>
      </c>
      <c r="K2023" s="7" t="s">
        <v>66</v>
      </c>
      <c r="L2023" s="7" t="s">
        <v>66</v>
      </c>
      <c r="M2023" s="6">
        <v>9.0909090909089993</v>
      </c>
      <c r="N2023" s="6">
        <v>18.181818181817999</v>
      </c>
      <c r="O2023" s="6">
        <v>9.0909090909089993</v>
      </c>
      <c r="P2023" s="6">
        <v>27.272727272727</v>
      </c>
      <c r="Q2023" s="7" t="s">
        <v>66</v>
      </c>
      <c r="R2023" s="33">
        <v>72.727272727273004</v>
      </c>
    </row>
    <row r="2024" spans="3:18" x14ac:dyDescent="0.25">
      <c r="C2024" s="112"/>
      <c r="D2024" s="109"/>
      <c r="E2024" s="9" t="s">
        <v>43</v>
      </c>
      <c r="F2024" s="12"/>
      <c r="G2024" s="8">
        <v>98</v>
      </c>
      <c r="H2024" s="20">
        <v>39.795918367346999</v>
      </c>
      <c r="I2024" s="2">
        <v>55.102040816326998</v>
      </c>
      <c r="J2024" s="2">
        <v>28.571428571428999</v>
      </c>
      <c r="K2024" s="2">
        <v>13.265306122448999</v>
      </c>
      <c r="L2024" s="2">
        <v>6.1224489795919999</v>
      </c>
      <c r="M2024" s="2">
        <v>15.30612244898</v>
      </c>
      <c r="N2024" s="2">
        <v>20.408163265306001</v>
      </c>
      <c r="O2024" s="2">
        <v>1.0204081632649999</v>
      </c>
      <c r="P2024" s="2">
        <v>33.673469387754999</v>
      </c>
      <c r="Q2024" s="15" t="s">
        <v>66</v>
      </c>
      <c r="R2024" s="17">
        <v>66.326530612244994</v>
      </c>
    </row>
    <row r="2025" spans="3:18" x14ac:dyDescent="0.25">
      <c r="C2025" s="112"/>
      <c r="D2025" s="109"/>
      <c r="E2025" s="9" t="s">
        <v>44</v>
      </c>
      <c r="F2025" s="12"/>
      <c r="G2025" s="13">
        <v>31</v>
      </c>
      <c r="H2025" s="30">
        <v>29.032258064516</v>
      </c>
      <c r="I2025" s="6">
        <v>51.612903225806001</v>
      </c>
      <c r="J2025" s="6">
        <v>19.354838709677001</v>
      </c>
      <c r="K2025" s="6">
        <v>9.6774193548389995</v>
      </c>
      <c r="L2025" s="6">
        <v>9.6774193548389995</v>
      </c>
      <c r="M2025" s="6">
        <v>12.903225806451999</v>
      </c>
      <c r="N2025" s="6">
        <v>22.580645161290001</v>
      </c>
      <c r="O2025" s="6">
        <v>3.2258064516129998</v>
      </c>
      <c r="P2025" s="6">
        <v>32.258064516128997</v>
      </c>
      <c r="Q2025" s="7" t="s">
        <v>66</v>
      </c>
      <c r="R2025" s="33">
        <v>67.741935483871003</v>
      </c>
    </row>
    <row r="2026" spans="3:18" ht="25.2" x14ac:dyDescent="0.25">
      <c r="C2026" s="112"/>
      <c r="D2026" s="109"/>
      <c r="E2026" s="9" t="s">
        <v>45</v>
      </c>
      <c r="F2026" s="12"/>
      <c r="G2026" s="13">
        <v>23</v>
      </c>
      <c r="H2026" s="30">
        <v>47.826086956521998</v>
      </c>
      <c r="I2026" s="6">
        <v>56.521739130435002</v>
      </c>
      <c r="J2026" s="6">
        <v>34.782608695652002</v>
      </c>
      <c r="K2026" s="6">
        <v>17.391304347826001</v>
      </c>
      <c r="L2026" s="6">
        <v>4.3478260869570002</v>
      </c>
      <c r="M2026" s="6">
        <v>4.3478260869570002</v>
      </c>
      <c r="N2026" s="6">
        <v>17.391304347826001</v>
      </c>
      <c r="O2026" s="6">
        <v>4.3478260869570002</v>
      </c>
      <c r="P2026" s="6">
        <v>30.434782608696</v>
      </c>
      <c r="Q2026" s="7" t="s">
        <v>66</v>
      </c>
      <c r="R2026" s="33">
        <v>69.565217391304003</v>
      </c>
    </row>
    <row r="2027" spans="3:18" x14ac:dyDescent="0.25">
      <c r="C2027" s="112"/>
      <c r="D2027" s="109"/>
      <c r="E2027" s="9" t="s">
        <v>38</v>
      </c>
      <c r="F2027" s="12"/>
      <c r="G2027" s="13">
        <v>14</v>
      </c>
      <c r="H2027" s="30">
        <v>50</v>
      </c>
      <c r="I2027" s="6">
        <v>21.428571428571001</v>
      </c>
      <c r="J2027" s="6">
        <v>14.285714285714</v>
      </c>
      <c r="K2027" s="6">
        <v>14.285714285714</v>
      </c>
      <c r="L2027" s="6">
        <v>7.1428571428570002</v>
      </c>
      <c r="M2027" s="7" t="s">
        <v>66</v>
      </c>
      <c r="N2027" s="6">
        <v>14.285714285714</v>
      </c>
      <c r="O2027" s="7" t="s">
        <v>66</v>
      </c>
      <c r="P2027" s="6">
        <v>50</v>
      </c>
      <c r="Q2027" s="7" t="s">
        <v>66</v>
      </c>
      <c r="R2027" s="33">
        <v>50</v>
      </c>
    </row>
    <row r="2028" spans="3:18" x14ac:dyDescent="0.25">
      <c r="C2028" s="108" t="s">
        <v>46</v>
      </c>
      <c r="D2028" s="106" t="s">
        <v>21</v>
      </c>
      <c r="E2028" s="10" t="s">
        <v>47</v>
      </c>
      <c r="F2028" s="11"/>
      <c r="G2028" s="14">
        <v>815</v>
      </c>
      <c r="H2028" s="28">
        <v>67.730061349693003</v>
      </c>
      <c r="I2028" s="5">
        <v>67.852760736196004</v>
      </c>
      <c r="J2028" s="5">
        <v>48.098159509201999</v>
      </c>
      <c r="K2028" s="5">
        <v>18.895705521471999</v>
      </c>
      <c r="L2028" s="5">
        <v>7.116564417178</v>
      </c>
      <c r="M2028" s="5">
        <v>13.496932515337001</v>
      </c>
      <c r="N2028" s="5">
        <v>23.803680981595001</v>
      </c>
      <c r="O2028" s="5">
        <v>1.963190184049</v>
      </c>
      <c r="P2028" s="5">
        <v>13.251533742331</v>
      </c>
      <c r="Q2028" s="5">
        <v>0.122699386503</v>
      </c>
      <c r="R2028" s="29">
        <v>86.625766871165993</v>
      </c>
    </row>
    <row r="2029" spans="3:18" ht="25.2" x14ac:dyDescent="0.25">
      <c r="C2029" s="112"/>
      <c r="D2029" s="107"/>
      <c r="E2029" s="9" t="s">
        <v>48</v>
      </c>
      <c r="F2029" s="12"/>
      <c r="G2029" s="8">
        <v>86</v>
      </c>
      <c r="H2029" s="20">
        <v>59.302325581395003</v>
      </c>
      <c r="I2029" s="2">
        <v>65.116279069767003</v>
      </c>
      <c r="J2029" s="2">
        <v>46.511627906976997</v>
      </c>
      <c r="K2029" s="2">
        <v>18.604651162791001</v>
      </c>
      <c r="L2029" s="2">
        <v>9.3023255813949994</v>
      </c>
      <c r="M2029" s="2">
        <v>10.465116279069999</v>
      </c>
      <c r="N2029" s="2">
        <v>22.093023255814</v>
      </c>
      <c r="O2029" s="15" t="s">
        <v>66</v>
      </c>
      <c r="P2029" s="2">
        <v>9.3023255813949994</v>
      </c>
      <c r="Q2029" s="2">
        <v>1.1627906976739999</v>
      </c>
      <c r="R2029" s="17">
        <v>89.534883720929997</v>
      </c>
    </row>
    <row r="2030" spans="3:18" x14ac:dyDescent="0.25">
      <c r="C2030" s="112"/>
      <c r="D2030" s="107"/>
      <c r="E2030" s="9" t="s">
        <v>49</v>
      </c>
      <c r="F2030" s="12"/>
      <c r="G2030" s="13">
        <v>46</v>
      </c>
      <c r="H2030" s="30">
        <v>28.260869565217</v>
      </c>
      <c r="I2030" s="6">
        <v>39.130434782609001</v>
      </c>
      <c r="J2030" s="6">
        <v>19.565217391304</v>
      </c>
      <c r="K2030" s="6">
        <v>6.5217391304349999</v>
      </c>
      <c r="L2030" s="6">
        <v>4.3478260869570002</v>
      </c>
      <c r="M2030" s="6">
        <v>10.869565217390999</v>
      </c>
      <c r="N2030" s="6">
        <v>15.217391304348</v>
      </c>
      <c r="O2030" s="7" t="s">
        <v>66</v>
      </c>
      <c r="P2030" s="6">
        <v>43.478260869564998</v>
      </c>
      <c r="Q2030" s="7" t="s">
        <v>66</v>
      </c>
      <c r="R2030" s="33">
        <v>56.521739130435002</v>
      </c>
    </row>
    <row r="2031" spans="3:18" ht="25.2" x14ac:dyDescent="0.25">
      <c r="C2031" s="112"/>
      <c r="D2031" s="107"/>
      <c r="E2031" s="9" t="s">
        <v>50</v>
      </c>
      <c r="F2031" s="12"/>
      <c r="G2031" s="8">
        <v>95</v>
      </c>
      <c r="H2031" s="20">
        <v>26.315789473683999</v>
      </c>
      <c r="I2031" s="2">
        <v>44.210526315788996</v>
      </c>
      <c r="J2031" s="2">
        <v>17.894736842105001</v>
      </c>
      <c r="K2031" s="2">
        <v>4.2105263157890001</v>
      </c>
      <c r="L2031" s="2">
        <v>6.3157894736840001</v>
      </c>
      <c r="M2031" s="2">
        <v>13.684210526316001</v>
      </c>
      <c r="N2031" s="2">
        <v>16.842105263158</v>
      </c>
      <c r="O2031" s="2">
        <v>5.2631578947369997</v>
      </c>
      <c r="P2031" s="2">
        <v>37.894736842104997</v>
      </c>
      <c r="Q2031" s="2">
        <v>1.052631578947</v>
      </c>
      <c r="R2031" s="17">
        <v>61.052631578947</v>
      </c>
    </row>
    <row r="2032" spans="3:18" ht="25.2" x14ac:dyDescent="0.25">
      <c r="C2032" s="112"/>
      <c r="D2032" s="107"/>
      <c r="E2032" s="9" t="s">
        <v>51</v>
      </c>
      <c r="F2032" s="12"/>
      <c r="G2032" s="13">
        <v>30</v>
      </c>
      <c r="H2032" s="30">
        <v>13.333333333333</v>
      </c>
      <c r="I2032" s="6">
        <v>6.666666666667</v>
      </c>
      <c r="J2032" s="7" t="s">
        <v>66</v>
      </c>
      <c r="K2032" s="7" t="s">
        <v>66</v>
      </c>
      <c r="L2032" s="7" t="s">
        <v>66</v>
      </c>
      <c r="M2032" s="6">
        <v>6.666666666667</v>
      </c>
      <c r="N2032" s="7" t="s">
        <v>66</v>
      </c>
      <c r="O2032" s="7" t="s">
        <v>66</v>
      </c>
      <c r="P2032" s="6">
        <v>73.333333333333002</v>
      </c>
      <c r="Q2032" s="6">
        <v>3.333333333333</v>
      </c>
      <c r="R2032" s="33">
        <v>23.333333333333002</v>
      </c>
    </row>
    <row r="2033" spans="2:18" x14ac:dyDescent="0.25">
      <c r="C2033" s="112"/>
      <c r="D2033" s="107"/>
      <c r="E2033" s="9" t="s">
        <v>52</v>
      </c>
      <c r="F2033" s="12"/>
      <c r="G2033" s="13">
        <v>8</v>
      </c>
      <c r="H2033" s="30">
        <v>62.5</v>
      </c>
      <c r="I2033" s="6">
        <v>62.5</v>
      </c>
      <c r="J2033" s="6">
        <v>25</v>
      </c>
      <c r="K2033" s="7" t="s">
        <v>66</v>
      </c>
      <c r="L2033" s="6">
        <v>12.5</v>
      </c>
      <c r="M2033" s="7" t="s">
        <v>66</v>
      </c>
      <c r="N2033" s="6">
        <v>12.5</v>
      </c>
      <c r="O2033" s="7" t="s">
        <v>66</v>
      </c>
      <c r="P2033" s="6">
        <v>25</v>
      </c>
      <c r="Q2033" s="7" t="s">
        <v>66</v>
      </c>
      <c r="R2033" s="33">
        <v>75</v>
      </c>
    </row>
    <row r="2034" spans="2:18" x14ac:dyDescent="0.25">
      <c r="C2034" s="112"/>
      <c r="D2034" s="107"/>
      <c r="E2034" s="9" t="s">
        <v>53</v>
      </c>
      <c r="F2034" s="12"/>
      <c r="G2034" s="13">
        <v>23</v>
      </c>
      <c r="H2034" s="30">
        <v>39.130434782609001</v>
      </c>
      <c r="I2034" s="6">
        <v>39.130434782609001</v>
      </c>
      <c r="J2034" s="6">
        <v>34.782608695652002</v>
      </c>
      <c r="K2034" s="6">
        <v>8.6956521739130004</v>
      </c>
      <c r="L2034" s="7" t="s">
        <v>66</v>
      </c>
      <c r="M2034" s="6">
        <v>4.3478260869570002</v>
      </c>
      <c r="N2034" s="6">
        <v>13.04347826087</v>
      </c>
      <c r="O2034" s="6">
        <v>8.6956521739130004</v>
      </c>
      <c r="P2034" s="6">
        <v>30.434782608696</v>
      </c>
      <c r="Q2034" s="7" t="s">
        <v>66</v>
      </c>
      <c r="R2034" s="33">
        <v>69.565217391304003</v>
      </c>
    </row>
    <row r="2035" spans="2:18" x14ac:dyDescent="0.25">
      <c r="C2035" s="112"/>
      <c r="D2035" s="107"/>
      <c r="E2035" s="9" t="s">
        <v>38</v>
      </c>
      <c r="F2035" s="12"/>
      <c r="G2035" s="13">
        <v>1</v>
      </c>
      <c r="H2035" s="39" t="s">
        <v>66</v>
      </c>
      <c r="I2035" s="6">
        <v>100</v>
      </c>
      <c r="J2035" s="7" t="s">
        <v>66</v>
      </c>
      <c r="K2035" s="7" t="s">
        <v>66</v>
      </c>
      <c r="L2035" s="7" t="s">
        <v>66</v>
      </c>
      <c r="M2035" s="7" t="s">
        <v>66</v>
      </c>
      <c r="N2035" s="7" t="s">
        <v>66</v>
      </c>
      <c r="O2035" s="7" t="s">
        <v>66</v>
      </c>
      <c r="P2035" s="7" t="s">
        <v>66</v>
      </c>
      <c r="Q2035" s="7" t="s">
        <v>66</v>
      </c>
      <c r="R2035" s="33">
        <v>100</v>
      </c>
    </row>
    <row r="2036" spans="2:18" x14ac:dyDescent="0.25">
      <c r="C2036" s="112"/>
      <c r="D2036" s="107"/>
      <c r="E2036" s="9" t="s">
        <v>54</v>
      </c>
      <c r="F2036" s="12"/>
      <c r="G2036" s="8">
        <v>901</v>
      </c>
      <c r="H2036" s="20">
        <v>66.925638179800004</v>
      </c>
      <c r="I2036" s="2">
        <v>67.591564927858002</v>
      </c>
      <c r="J2036" s="2">
        <v>47.946725860154999</v>
      </c>
      <c r="K2036" s="2">
        <v>18.867924528302002</v>
      </c>
      <c r="L2036" s="2">
        <v>7.3251942286349996</v>
      </c>
      <c r="M2036" s="2">
        <v>13.207547169811001</v>
      </c>
      <c r="N2036" s="2">
        <v>23.640399556049001</v>
      </c>
      <c r="O2036" s="2">
        <v>1.775804661487</v>
      </c>
      <c r="P2036" s="2">
        <v>12.874583795782</v>
      </c>
      <c r="Q2036" s="2">
        <v>0.22197558268600001</v>
      </c>
      <c r="R2036" s="17">
        <v>86.903440621531999</v>
      </c>
    </row>
    <row r="2037" spans="2:18" x14ac:dyDescent="0.25">
      <c r="C2037" s="112"/>
      <c r="D2037" s="107"/>
      <c r="E2037" s="9" t="s">
        <v>55</v>
      </c>
      <c r="F2037" s="12"/>
      <c r="G2037" s="8">
        <v>171</v>
      </c>
      <c r="H2037" s="20">
        <v>24.561403508771999</v>
      </c>
      <c r="I2037" s="2">
        <v>36.257309941519999</v>
      </c>
      <c r="J2037" s="2">
        <v>15.204678362573</v>
      </c>
      <c r="K2037" s="2">
        <v>4.0935672514619998</v>
      </c>
      <c r="L2037" s="2">
        <v>4.6783625730990002</v>
      </c>
      <c r="M2037" s="2">
        <v>11.695906432749</v>
      </c>
      <c r="N2037" s="2">
        <v>13.450292397661</v>
      </c>
      <c r="O2037" s="2">
        <v>2.923976608187</v>
      </c>
      <c r="P2037" s="2">
        <v>45.614035087719003</v>
      </c>
      <c r="Q2037" s="2">
        <v>1.1695906432750001</v>
      </c>
      <c r="R2037" s="17">
        <v>53.216374269006003</v>
      </c>
    </row>
    <row r="2038" spans="2:18" x14ac:dyDescent="0.25">
      <c r="C2038" s="108" t="s">
        <v>56</v>
      </c>
      <c r="D2038" s="106" t="s">
        <v>21</v>
      </c>
      <c r="E2038" s="10" t="s">
        <v>57</v>
      </c>
      <c r="F2038" s="11"/>
      <c r="G2038" s="14">
        <v>465</v>
      </c>
      <c r="H2038" s="28">
        <v>56.774193548386997</v>
      </c>
      <c r="I2038" s="5">
        <v>62.365591397849002</v>
      </c>
      <c r="J2038" s="5">
        <v>41.290322580644997</v>
      </c>
      <c r="K2038" s="5">
        <v>16.129032258064999</v>
      </c>
      <c r="L2038" s="5">
        <v>7.5268817204299996</v>
      </c>
      <c r="M2038" s="5">
        <v>15.268817204301</v>
      </c>
      <c r="N2038" s="5">
        <v>24.086021505375999</v>
      </c>
      <c r="O2038" s="5">
        <v>2.795698924731</v>
      </c>
      <c r="P2038" s="5">
        <v>18.709677419355</v>
      </c>
      <c r="Q2038" s="5">
        <v>0.64516129032299996</v>
      </c>
      <c r="R2038" s="29">
        <v>80.645161290323003</v>
      </c>
    </row>
    <row r="2039" spans="2:18" x14ac:dyDescent="0.25">
      <c r="C2039" s="112"/>
      <c r="D2039" s="107"/>
      <c r="E2039" s="9" t="s">
        <v>58</v>
      </c>
      <c r="F2039" s="12"/>
      <c r="G2039" s="8">
        <v>396</v>
      </c>
      <c r="H2039" s="20">
        <v>63.131313131313</v>
      </c>
      <c r="I2039" s="2">
        <v>64.646464646465006</v>
      </c>
      <c r="J2039" s="2">
        <v>45.454545454544999</v>
      </c>
      <c r="K2039" s="2">
        <v>17.171717171716999</v>
      </c>
      <c r="L2039" s="2">
        <v>6.8181818181820004</v>
      </c>
      <c r="M2039" s="2">
        <v>12.121212121212</v>
      </c>
      <c r="N2039" s="2">
        <v>20.202020202020002</v>
      </c>
      <c r="O2039" s="2">
        <v>1.010101010101</v>
      </c>
      <c r="P2039" s="2">
        <v>17.171717171716999</v>
      </c>
      <c r="Q2039" s="2">
        <v>0.25252525252500002</v>
      </c>
      <c r="R2039" s="17">
        <v>82.575757575758004</v>
      </c>
    </row>
    <row r="2040" spans="2:18" x14ac:dyDescent="0.25">
      <c r="C2040" s="112"/>
      <c r="D2040" s="107"/>
      <c r="E2040" s="9" t="s">
        <v>59</v>
      </c>
      <c r="F2040" s="12"/>
      <c r="G2040" s="8">
        <v>90</v>
      </c>
      <c r="H2040" s="20">
        <v>63.333333333333002</v>
      </c>
      <c r="I2040" s="2">
        <v>58.888888888888999</v>
      </c>
      <c r="J2040" s="2">
        <v>43.333333333333002</v>
      </c>
      <c r="K2040" s="2">
        <v>15.555555555555999</v>
      </c>
      <c r="L2040" s="2">
        <v>5.5555555555560003</v>
      </c>
      <c r="M2040" s="2">
        <v>6.666666666667</v>
      </c>
      <c r="N2040" s="2">
        <v>21.111111111111001</v>
      </c>
      <c r="O2040" s="2">
        <v>4.4444444444439997</v>
      </c>
      <c r="P2040" s="2">
        <v>18.888888888888999</v>
      </c>
      <c r="Q2040" s="15" t="s">
        <v>66</v>
      </c>
      <c r="R2040" s="17">
        <v>81.111111111111001</v>
      </c>
    </row>
    <row r="2041" spans="2:18" x14ac:dyDescent="0.25">
      <c r="C2041" s="112"/>
      <c r="D2041" s="107"/>
      <c r="E2041" s="9" t="s">
        <v>60</v>
      </c>
      <c r="F2041" s="12"/>
      <c r="G2041" s="8">
        <v>153</v>
      </c>
      <c r="H2041" s="20">
        <v>57.516339869280998</v>
      </c>
      <c r="I2041" s="2">
        <v>56.862745098038999</v>
      </c>
      <c r="J2041" s="2">
        <v>37.254901960783997</v>
      </c>
      <c r="K2041" s="2">
        <v>14.379084967320001</v>
      </c>
      <c r="L2041" s="2">
        <v>5.2287581699350003</v>
      </c>
      <c r="M2041" s="2">
        <v>9.8039215686270005</v>
      </c>
      <c r="N2041" s="2">
        <v>18.954248366013001</v>
      </c>
      <c r="O2041" s="2">
        <v>1.3071895424840001</v>
      </c>
      <c r="P2041" s="2">
        <v>20.261437908497001</v>
      </c>
      <c r="Q2041" s="15" t="s">
        <v>66</v>
      </c>
      <c r="R2041" s="17">
        <v>79.738562091502999</v>
      </c>
    </row>
    <row r="2042" spans="2:18" x14ac:dyDescent="0.25">
      <c r="C2042" s="108" t="s">
        <v>61</v>
      </c>
      <c r="D2042" s="106" t="s">
        <v>21</v>
      </c>
      <c r="E2042" s="10" t="s">
        <v>62</v>
      </c>
      <c r="F2042" s="11"/>
      <c r="G2042" s="14">
        <v>205</v>
      </c>
      <c r="H2042" s="28">
        <v>58.536585365854002</v>
      </c>
      <c r="I2042" s="5">
        <v>62.439024390244001</v>
      </c>
      <c r="J2042" s="5">
        <v>39.512195121951002</v>
      </c>
      <c r="K2042" s="5">
        <v>11.707317073171</v>
      </c>
      <c r="L2042" s="5">
        <v>4.3902439024389999</v>
      </c>
      <c r="M2042" s="5">
        <v>14.146341463415</v>
      </c>
      <c r="N2042" s="5">
        <v>20.975609756097999</v>
      </c>
      <c r="O2042" s="5">
        <v>1.4634146341459999</v>
      </c>
      <c r="P2042" s="5">
        <v>18.536585365853998</v>
      </c>
      <c r="Q2042" s="5">
        <v>0.97560975609800005</v>
      </c>
      <c r="R2042" s="29">
        <v>80.487804878049005</v>
      </c>
    </row>
    <row r="2043" spans="2:18" x14ac:dyDescent="0.25">
      <c r="C2043" s="109"/>
      <c r="D2043" s="107"/>
      <c r="E2043" s="9" t="s">
        <v>63</v>
      </c>
      <c r="F2043" s="12"/>
      <c r="G2043" s="8">
        <v>256</v>
      </c>
      <c r="H2043" s="20">
        <v>62.5</v>
      </c>
      <c r="I2043" s="2">
        <v>63.28125</v>
      </c>
      <c r="J2043" s="2">
        <v>43.75</v>
      </c>
      <c r="K2043" s="2">
        <v>17.578125</v>
      </c>
      <c r="L2043" s="2">
        <v>5.46875</v>
      </c>
      <c r="M2043" s="2">
        <v>8.984375</v>
      </c>
      <c r="N2043" s="2">
        <v>21.875</v>
      </c>
      <c r="O2043" s="2">
        <v>0.78125</v>
      </c>
      <c r="P2043" s="2">
        <v>17.96875</v>
      </c>
      <c r="Q2043" s="15" t="s">
        <v>66</v>
      </c>
      <c r="R2043" s="17">
        <v>82.03125</v>
      </c>
    </row>
    <row r="2044" spans="2:18" x14ac:dyDescent="0.25">
      <c r="C2044" s="109"/>
      <c r="D2044" s="107"/>
      <c r="E2044" s="9" t="s">
        <v>64</v>
      </c>
      <c r="F2044" s="12"/>
      <c r="G2044" s="8">
        <v>404</v>
      </c>
      <c r="H2044" s="20">
        <v>58.415841584158002</v>
      </c>
      <c r="I2044" s="2">
        <v>61.633663366336997</v>
      </c>
      <c r="J2044" s="2">
        <v>41.089108910890999</v>
      </c>
      <c r="K2044" s="2">
        <v>14.60396039604</v>
      </c>
      <c r="L2044" s="2">
        <v>7.6732673267329998</v>
      </c>
      <c r="M2044" s="2">
        <v>11.138613861386</v>
      </c>
      <c r="N2044" s="2">
        <v>21.534653465346999</v>
      </c>
      <c r="O2044" s="2">
        <v>2.970297029703</v>
      </c>
      <c r="P2044" s="2">
        <v>19.306930693068999</v>
      </c>
      <c r="Q2044" s="2">
        <v>0.247524752475</v>
      </c>
      <c r="R2044" s="17">
        <v>80.445544554454997</v>
      </c>
    </row>
    <row r="2045" spans="2:18" x14ac:dyDescent="0.25">
      <c r="C2045" s="113"/>
      <c r="D2045" s="110"/>
      <c r="E2045" s="56" t="s">
        <v>65</v>
      </c>
      <c r="F2045" s="48"/>
      <c r="G2045" s="61">
        <v>239</v>
      </c>
      <c r="H2045" s="69">
        <v>59.832635983263998</v>
      </c>
      <c r="I2045" s="36">
        <v>61.506276150627997</v>
      </c>
      <c r="J2045" s="36">
        <v>45.606694560668998</v>
      </c>
      <c r="K2045" s="36">
        <v>21.338912133891</v>
      </c>
      <c r="L2045" s="36">
        <v>8.7866108786609995</v>
      </c>
      <c r="M2045" s="36">
        <v>17.991631799162999</v>
      </c>
      <c r="N2045" s="36">
        <v>22.594142259413999</v>
      </c>
      <c r="O2045" s="36">
        <v>2.5104602510460001</v>
      </c>
      <c r="P2045" s="36">
        <v>17.154811715480999</v>
      </c>
      <c r="Q2045" s="36">
        <v>0.418410041841</v>
      </c>
      <c r="R2045" s="68">
        <v>82.426778242677997</v>
      </c>
    </row>
    <row r="2047" spans="2:18" x14ac:dyDescent="0.25">
      <c r="B2047" s="54" t="str">
        <f xml:space="preserve"> HYPERLINK("#'目次'!B31", "[25]")</f>
        <v>[25]</v>
      </c>
      <c r="C2047" s="42" t="s">
        <v>339</v>
      </c>
    </row>
    <row r="2050" spans="3:16" x14ac:dyDescent="0.25">
      <c r="C2050" s="42" t="s">
        <v>14</v>
      </c>
    </row>
    <row r="2051" spans="3:16" ht="88.2" x14ac:dyDescent="0.25">
      <c r="C2051" s="102"/>
      <c r="D2051" s="103"/>
      <c r="E2051" s="103"/>
      <c r="F2051" s="103"/>
      <c r="G2051" s="53" t="s">
        <v>15</v>
      </c>
      <c r="H2051" s="50" t="s">
        <v>340</v>
      </c>
      <c r="I2051" s="21" t="s">
        <v>341</v>
      </c>
      <c r="J2051" s="21" t="s">
        <v>342</v>
      </c>
      <c r="K2051" s="21" t="s">
        <v>343</v>
      </c>
      <c r="L2051" s="21" t="s">
        <v>344</v>
      </c>
      <c r="M2051" s="21" t="s">
        <v>162</v>
      </c>
      <c r="N2051" s="21" t="s">
        <v>38</v>
      </c>
      <c r="O2051" s="21" t="s">
        <v>345</v>
      </c>
      <c r="P2051" s="57" t="s">
        <v>346</v>
      </c>
    </row>
    <row r="2052" spans="3:16" x14ac:dyDescent="0.25">
      <c r="C2052" s="104"/>
      <c r="D2052" s="105"/>
      <c r="E2052" s="105"/>
      <c r="F2052" s="105"/>
      <c r="G2052" s="47"/>
      <c r="H2052" s="60"/>
      <c r="I2052" s="22"/>
      <c r="J2052" s="22"/>
      <c r="K2052" s="22"/>
      <c r="L2052" s="22"/>
      <c r="M2052" s="22"/>
      <c r="N2052" s="22"/>
      <c r="O2052" s="22"/>
      <c r="P2052" s="55"/>
    </row>
    <row r="2053" spans="3:16" x14ac:dyDescent="0.25">
      <c r="C2053" s="52"/>
      <c r="D2053" s="49"/>
      <c r="E2053" s="46" t="s">
        <v>15</v>
      </c>
      <c r="F2053" s="51"/>
      <c r="G2053" s="59">
        <v>1104</v>
      </c>
      <c r="H2053" s="32">
        <v>1.902173913043</v>
      </c>
      <c r="I2053" s="32">
        <v>26.086956521739001</v>
      </c>
      <c r="J2053" s="32">
        <v>36.322463768116002</v>
      </c>
      <c r="K2053" s="32">
        <v>13.586956521738999</v>
      </c>
      <c r="L2053" s="32">
        <v>16.938405797101002</v>
      </c>
      <c r="M2053" s="32">
        <v>4.7101449275359997</v>
      </c>
      <c r="N2053" s="32">
        <v>0.45289855072500002</v>
      </c>
      <c r="O2053" s="32">
        <v>62.409420289854999</v>
      </c>
      <c r="P2053" s="64">
        <v>30.525362318841001</v>
      </c>
    </row>
    <row r="2054" spans="3:16" x14ac:dyDescent="0.25">
      <c r="C2054" s="111" t="s">
        <v>20</v>
      </c>
      <c r="D2054" s="106" t="s">
        <v>21</v>
      </c>
      <c r="E2054" s="10" t="s">
        <v>22</v>
      </c>
      <c r="F2054" s="11"/>
      <c r="G2054" s="14">
        <v>543</v>
      </c>
      <c r="H2054" s="28">
        <v>1.2891344383059999</v>
      </c>
      <c r="I2054" s="5">
        <v>30.018416206262</v>
      </c>
      <c r="J2054" s="5">
        <v>35.543278084714998</v>
      </c>
      <c r="K2054" s="5">
        <v>15.285451197053</v>
      </c>
      <c r="L2054" s="5">
        <v>12.891344383057</v>
      </c>
      <c r="M2054" s="5">
        <v>4.4198895027620004</v>
      </c>
      <c r="N2054" s="5">
        <v>0.55248618784500003</v>
      </c>
      <c r="O2054" s="5">
        <v>65.561694290976007</v>
      </c>
      <c r="P2054" s="29">
        <v>28.176795580109999</v>
      </c>
    </row>
    <row r="2055" spans="3:16" x14ac:dyDescent="0.25">
      <c r="C2055" s="112"/>
      <c r="D2055" s="107"/>
      <c r="E2055" s="9" t="s">
        <v>23</v>
      </c>
      <c r="F2055" s="12"/>
      <c r="G2055" s="8">
        <v>561</v>
      </c>
      <c r="H2055" s="20">
        <v>2.4955436720140001</v>
      </c>
      <c r="I2055" s="2">
        <v>22.281639928699001</v>
      </c>
      <c r="J2055" s="2">
        <v>37.076648841355002</v>
      </c>
      <c r="K2055" s="2">
        <v>11.942959001783001</v>
      </c>
      <c r="L2055" s="2">
        <v>20.855614973262</v>
      </c>
      <c r="M2055" s="2">
        <v>4.9910873440290002</v>
      </c>
      <c r="N2055" s="2">
        <v>0.35650623885900001</v>
      </c>
      <c r="O2055" s="2">
        <v>59.358288770053001</v>
      </c>
      <c r="P2055" s="17">
        <v>32.798573975045002</v>
      </c>
    </row>
    <row r="2056" spans="3:16" x14ac:dyDescent="0.25">
      <c r="C2056" s="108" t="s">
        <v>24</v>
      </c>
      <c r="D2056" s="108" t="s">
        <v>25</v>
      </c>
      <c r="E2056" s="10" t="s">
        <v>26</v>
      </c>
      <c r="F2056" s="11"/>
      <c r="G2056" s="14">
        <v>261</v>
      </c>
      <c r="H2056" s="28">
        <v>1.149425287356</v>
      </c>
      <c r="I2056" s="5">
        <v>15.325670498084</v>
      </c>
      <c r="J2056" s="5">
        <v>29.118773946360001</v>
      </c>
      <c r="K2056" s="5">
        <v>16.091954022989</v>
      </c>
      <c r="L2056" s="5">
        <v>30.651340996169001</v>
      </c>
      <c r="M2056" s="5">
        <v>6.8965517241379999</v>
      </c>
      <c r="N2056" s="5">
        <v>0.76628352490399998</v>
      </c>
      <c r="O2056" s="5">
        <v>44.444444444444002</v>
      </c>
      <c r="P2056" s="29">
        <v>46.743295019157003</v>
      </c>
    </row>
    <row r="2057" spans="3:16" x14ac:dyDescent="0.25">
      <c r="C2057" s="112"/>
      <c r="D2057" s="109"/>
      <c r="E2057" s="9" t="s">
        <v>27</v>
      </c>
      <c r="F2057" s="12"/>
      <c r="G2057" s="8">
        <v>267</v>
      </c>
      <c r="H2057" s="20">
        <v>1.87265917603</v>
      </c>
      <c r="I2057" s="2">
        <v>23.970037453183998</v>
      </c>
      <c r="J2057" s="2">
        <v>41.947565543071001</v>
      </c>
      <c r="K2057" s="2">
        <v>13.857677902621999</v>
      </c>
      <c r="L2057" s="2">
        <v>14.606741573034</v>
      </c>
      <c r="M2057" s="2">
        <v>3.74531835206</v>
      </c>
      <c r="N2057" s="15" t="s">
        <v>66</v>
      </c>
      <c r="O2057" s="2">
        <v>65.917602996254999</v>
      </c>
      <c r="P2057" s="17">
        <v>28.464419475654999</v>
      </c>
    </row>
    <row r="2058" spans="3:16" x14ac:dyDescent="0.25">
      <c r="C2058" s="112"/>
      <c r="D2058" s="109"/>
      <c r="E2058" s="9" t="s">
        <v>28</v>
      </c>
      <c r="F2058" s="12"/>
      <c r="G2058" s="8">
        <v>261</v>
      </c>
      <c r="H2058" s="20">
        <v>2.6819923371650001</v>
      </c>
      <c r="I2058" s="2">
        <v>26.819923371647999</v>
      </c>
      <c r="J2058" s="2">
        <v>38.697318007663</v>
      </c>
      <c r="K2058" s="2">
        <v>12.64367816092</v>
      </c>
      <c r="L2058" s="2">
        <v>13.793103448276</v>
      </c>
      <c r="M2058" s="2">
        <v>4.5977011494250002</v>
      </c>
      <c r="N2058" s="2">
        <v>0.76628352490399998</v>
      </c>
      <c r="O2058" s="2">
        <v>65.517241379309993</v>
      </c>
      <c r="P2058" s="17">
        <v>26.436781609194998</v>
      </c>
    </row>
    <row r="2059" spans="3:16" x14ac:dyDescent="0.25">
      <c r="C2059" s="112"/>
      <c r="D2059" s="109"/>
      <c r="E2059" s="9" t="s">
        <v>29</v>
      </c>
      <c r="F2059" s="12"/>
      <c r="G2059" s="8">
        <v>195</v>
      </c>
      <c r="H2059" s="20">
        <v>2.564102564103</v>
      </c>
      <c r="I2059" s="2">
        <v>34.871794871794997</v>
      </c>
      <c r="J2059" s="2">
        <v>33.846153846154003</v>
      </c>
      <c r="K2059" s="2">
        <v>11.282051282051</v>
      </c>
      <c r="L2059" s="2">
        <v>12.820512820513001</v>
      </c>
      <c r="M2059" s="2">
        <v>4.1025641025640001</v>
      </c>
      <c r="N2059" s="2">
        <v>0.51282051282100005</v>
      </c>
      <c r="O2059" s="2">
        <v>68.717948717949</v>
      </c>
      <c r="P2059" s="17">
        <v>24.102564102563999</v>
      </c>
    </row>
    <row r="2060" spans="3:16" x14ac:dyDescent="0.25">
      <c r="C2060" s="112"/>
      <c r="D2060" s="109"/>
      <c r="E2060" s="9" t="s">
        <v>30</v>
      </c>
      <c r="F2060" s="12"/>
      <c r="G2060" s="8">
        <v>120</v>
      </c>
      <c r="H2060" s="20">
        <v>0.83333333333299997</v>
      </c>
      <c r="I2060" s="2">
        <v>38.333333333333002</v>
      </c>
      <c r="J2060" s="2">
        <v>38.333333333333002</v>
      </c>
      <c r="K2060" s="2">
        <v>13.333333333333</v>
      </c>
      <c r="L2060" s="2">
        <v>5.833333333333</v>
      </c>
      <c r="M2060" s="2">
        <v>3.333333333333</v>
      </c>
      <c r="N2060" s="15" t="s">
        <v>66</v>
      </c>
      <c r="O2060" s="2">
        <v>76.666666666666998</v>
      </c>
      <c r="P2060" s="17">
        <v>19.166666666666998</v>
      </c>
    </row>
    <row r="2061" spans="3:16" x14ac:dyDescent="0.25">
      <c r="C2061" s="112"/>
      <c r="D2061" s="109"/>
      <c r="E2061" s="9" t="s">
        <v>31</v>
      </c>
      <c r="F2061" s="12"/>
      <c r="G2061" s="8">
        <v>843</v>
      </c>
      <c r="H2061" s="20">
        <v>2.1352313167260002</v>
      </c>
      <c r="I2061" s="2">
        <v>29.418742586002001</v>
      </c>
      <c r="J2061" s="2">
        <v>38.552787663107999</v>
      </c>
      <c r="K2061" s="2">
        <v>12.811387900355999</v>
      </c>
      <c r="L2061" s="2">
        <v>12.692763938316</v>
      </c>
      <c r="M2061" s="2">
        <v>4.0332147093710002</v>
      </c>
      <c r="N2061" s="2">
        <v>0.35587188612100001</v>
      </c>
      <c r="O2061" s="2">
        <v>67.971530249110003</v>
      </c>
      <c r="P2061" s="17">
        <v>25.504151838671</v>
      </c>
    </row>
    <row r="2062" spans="3:16" x14ac:dyDescent="0.25">
      <c r="C2062" s="112"/>
      <c r="D2062" s="109"/>
      <c r="E2062" s="9" t="s">
        <v>32</v>
      </c>
      <c r="F2062" s="12"/>
      <c r="G2062" s="8">
        <v>315</v>
      </c>
      <c r="H2062" s="20">
        <v>1.9047619047619999</v>
      </c>
      <c r="I2062" s="2">
        <v>36.190476190475998</v>
      </c>
      <c r="J2062" s="2">
        <v>35.555555555555998</v>
      </c>
      <c r="K2062" s="2">
        <v>12.063492063491999</v>
      </c>
      <c r="L2062" s="2">
        <v>10.15873015873</v>
      </c>
      <c r="M2062" s="2">
        <v>3.8095238095239998</v>
      </c>
      <c r="N2062" s="2">
        <v>0.31746031745999997</v>
      </c>
      <c r="O2062" s="2">
        <v>71.746031746032003</v>
      </c>
      <c r="P2062" s="17">
        <v>22.222222222222001</v>
      </c>
    </row>
    <row r="2063" spans="3:16" x14ac:dyDescent="0.25">
      <c r="C2063" s="112"/>
      <c r="D2063" s="108" t="s">
        <v>22</v>
      </c>
      <c r="E2063" s="10" t="s">
        <v>26</v>
      </c>
      <c r="F2063" s="11"/>
      <c r="G2063" s="14">
        <v>120</v>
      </c>
      <c r="H2063" s="71" t="s">
        <v>66</v>
      </c>
      <c r="I2063" s="5">
        <v>19.166666666666998</v>
      </c>
      <c r="J2063" s="5">
        <v>33.333333333333002</v>
      </c>
      <c r="K2063" s="5">
        <v>20.833333333333002</v>
      </c>
      <c r="L2063" s="5">
        <v>19.166666666666998</v>
      </c>
      <c r="M2063" s="5">
        <v>6.666666666667</v>
      </c>
      <c r="N2063" s="5">
        <v>0.83333333333299997</v>
      </c>
      <c r="O2063" s="5">
        <v>52.5</v>
      </c>
      <c r="P2063" s="29">
        <v>40</v>
      </c>
    </row>
    <row r="2064" spans="3:16" x14ac:dyDescent="0.25">
      <c r="C2064" s="112"/>
      <c r="D2064" s="109"/>
      <c r="E2064" s="9" t="s">
        <v>27</v>
      </c>
      <c r="F2064" s="12"/>
      <c r="G2064" s="8">
        <v>159</v>
      </c>
      <c r="H2064" s="20">
        <v>2.5157232704400001</v>
      </c>
      <c r="I2064" s="2">
        <v>23.899371069181999</v>
      </c>
      <c r="J2064" s="2">
        <v>39.622641509433997</v>
      </c>
      <c r="K2064" s="2">
        <v>15.723270440252</v>
      </c>
      <c r="L2064" s="2">
        <v>14.465408805031</v>
      </c>
      <c r="M2064" s="2">
        <v>3.7735849056599999</v>
      </c>
      <c r="N2064" s="15" t="s">
        <v>66</v>
      </c>
      <c r="O2064" s="2">
        <v>63.522012578616</v>
      </c>
      <c r="P2064" s="17">
        <v>30.188679245283002</v>
      </c>
    </row>
    <row r="2065" spans="3:16" x14ac:dyDescent="0.25">
      <c r="C2065" s="112"/>
      <c r="D2065" s="109"/>
      <c r="E2065" s="9" t="s">
        <v>28</v>
      </c>
      <c r="F2065" s="12"/>
      <c r="G2065" s="8">
        <v>113</v>
      </c>
      <c r="H2065" s="20">
        <v>1.769911504425</v>
      </c>
      <c r="I2065" s="2">
        <v>30.088495575221</v>
      </c>
      <c r="J2065" s="2">
        <v>39.823008849558001</v>
      </c>
      <c r="K2065" s="2">
        <v>12.389380530973</v>
      </c>
      <c r="L2065" s="2">
        <v>8.8495575221239999</v>
      </c>
      <c r="M2065" s="2">
        <v>5.3097345132739999</v>
      </c>
      <c r="N2065" s="2">
        <v>1.769911504425</v>
      </c>
      <c r="O2065" s="2">
        <v>69.911504424778997</v>
      </c>
      <c r="P2065" s="17">
        <v>21.238938053097002</v>
      </c>
    </row>
    <row r="2066" spans="3:16" x14ac:dyDescent="0.25">
      <c r="C2066" s="112"/>
      <c r="D2066" s="109"/>
      <c r="E2066" s="9" t="s">
        <v>29</v>
      </c>
      <c r="F2066" s="12"/>
      <c r="G2066" s="8">
        <v>94</v>
      </c>
      <c r="H2066" s="20">
        <v>1.0638297872339999</v>
      </c>
      <c r="I2066" s="2">
        <v>42.553191489362</v>
      </c>
      <c r="J2066" s="2">
        <v>28.723404255319</v>
      </c>
      <c r="K2066" s="2">
        <v>13.829787234043</v>
      </c>
      <c r="L2066" s="2">
        <v>11.702127659574</v>
      </c>
      <c r="M2066" s="2">
        <v>2.1276595744679998</v>
      </c>
      <c r="N2066" s="15" t="s">
        <v>66</v>
      </c>
      <c r="O2066" s="2">
        <v>71.276595744681003</v>
      </c>
      <c r="P2066" s="17">
        <v>25.531914893617</v>
      </c>
    </row>
    <row r="2067" spans="3:16" x14ac:dyDescent="0.25">
      <c r="C2067" s="112"/>
      <c r="D2067" s="109"/>
      <c r="E2067" s="9" t="s">
        <v>30</v>
      </c>
      <c r="F2067" s="12"/>
      <c r="G2067" s="8">
        <v>57</v>
      </c>
      <c r="H2067" s="43" t="s">
        <v>66</v>
      </c>
      <c r="I2067" s="2">
        <v>49.122807017543998</v>
      </c>
      <c r="J2067" s="2">
        <v>31.578947368421002</v>
      </c>
      <c r="K2067" s="2">
        <v>10.526315789473999</v>
      </c>
      <c r="L2067" s="2">
        <v>5.2631578947369997</v>
      </c>
      <c r="M2067" s="2">
        <v>3.508771929825</v>
      </c>
      <c r="N2067" s="15" t="s">
        <v>66</v>
      </c>
      <c r="O2067" s="2">
        <v>80.701754385965003</v>
      </c>
      <c r="P2067" s="17">
        <v>15.789473684211</v>
      </c>
    </row>
    <row r="2068" spans="3:16" x14ac:dyDescent="0.25">
      <c r="C2068" s="112"/>
      <c r="D2068" s="109"/>
      <c r="E2068" s="9" t="s">
        <v>31</v>
      </c>
      <c r="F2068" s="12"/>
      <c r="G2068" s="8">
        <v>423</v>
      </c>
      <c r="H2068" s="20">
        <v>1.654846335697</v>
      </c>
      <c r="I2068" s="2">
        <v>33.096926713948001</v>
      </c>
      <c r="J2068" s="2">
        <v>36.170212765956997</v>
      </c>
      <c r="K2068" s="2">
        <v>13.71158392435</v>
      </c>
      <c r="L2068" s="2">
        <v>11.111111111111001</v>
      </c>
      <c r="M2068" s="2">
        <v>3.7825059101649998</v>
      </c>
      <c r="N2068" s="2">
        <v>0.47281323877100001</v>
      </c>
      <c r="O2068" s="2">
        <v>69.267139479904998</v>
      </c>
      <c r="P2068" s="17">
        <v>24.822695035460999</v>
      </c>
    </row>
    <row r="2069" spans="3:16" x14ac:dyDescent="0.25">
      <c r="C2069" s="112"/>
      <c r="D2069" s="109"/>
      <c r="E2069" s="9" t="s">
        <v>32</v>
      </c>
      <c r="F2069" s="12"/>
      <c r="G2069" s="8">
        <v>151</v>
      </c>
      <c r="H2069" s="20">
        <v>0.66225165562900001</v>
      </c>
      <c r="I2069" s="2">
        <v>45.033112582781001</v>
      </c>
      <c r="J2069" s="2">
        <v>29.801324503311001</v>
      </c>
      <c r="K2069" s="2">
        <v>12.582781456954001</v>
      </c>
      <c r="L2069" s="2">
        <v>9.2715231788079997</v>
      </c>
      <c r="M2069" s="2">
        <v>2.6490066225170001</v>
      </c>
      <c r="N2069" s="15" t="s">
        <v>66</v>
      </c>
      <c r="O2069" s="2">
        <v>74.834437086093004</v>
      </c>
      <c r="P2069" s="17">
        <v>21.854304635761999</v>
      </c>
    </row>
    <row r="2070" spans="3:16" x14ac:dyDescent="0.25">
      <c r="C2070" s="112"/>
      <c r="D2070" s="108" t="s">
        <v>23</v>
      </c>
      <c r="E2070" s="10" t="s">
        <v>26</v>
      </c>
      <c r="F2070" s="11"/>
      <c r="G2070" s="14">
        <v>141</v>
      </c>
      <c r="H2070" s="28">
        <v>2.1276595744679998</v>
      </c>
      <c r="I2070" s="5">
        <v>12.056737588652</v>
      </c>
      <c r="J2070" s="5">
        <v>25.531914893617</v>
      </c>
      <c r="K2070" s="5">
        <v>12.056737588652</v>
      </c>
      <c r="L2070" s="5">
        <v>40.425531914894002</v>
      </c>
      <c r="M2070" s="5">
        <v>7.0921985815599999</v>
      </c>
      <c r="N2070" s="5">
        <v>0.70921985815599997</v>
      </c>
      <c r="O2070" s="5">
        <v>37.58865248227</v>
      </c>
      <c r="P2070" s="29">
        <v>52.482269503546</v>
      </c>
    </row>
    <row r="2071" spans="3:16" x14ac:dyDescent="0.25">
      <c r="C2071" s="112"/>
      <c r="D2071" s="109"/>
      <c r="E2071" s="9" t="s">
        <v>27</v>
      </c>
      <c r="F2071" s="12"/>
      <c r="G2071" s="8">
        <v>108</v>
      </c>
      <c r="H2071" s="20">
        <v>0.92592592592599998</v>
      </c>
      <c r="I2071" s="2">
        <v>24.074074074074002</v>
      </c>
      <c r="J2071" s="2">
        <v>45.370370370369997</v>
      </c>
      <c r="K2071" s="2">
        <v>11.111111111111001</v>
      </c>
      <c r="L2071" s="2">
        <v>14.814814814815</v>
      </c>
      <c r="M2071" s="2">
        <v>3.7037037037039999</v>
      </c>
      <c r="N2071" s="15" t="s">
        <v>66</v>
      </c>
      <c r="O2071" s="2">
        <v>69.444444444444002</v>
      </c>
      <c r="P2071" s="17">
        <v>25.925925925925998</v>
      </c>
    </row>
    <row r="2072" spans="3:16" x14ac:dyDescent="0.25">
      <c r="C2072" s="112"/>
      <c r="D2072" s="109"/>
      <c r="E2072" s="9" t="s">
        <v>28</v>
      </c>
      <c r="F2072" s="12"/>
      <c r="G2072" s="8">
        <v>148</v>
      </c>
      <c r="H2072" s="20">
        <v>3.3783783783780001</v>
      </c>
      <c r="I2072" s="2">
        <v>24.324324324323999</v>
      </c>
      <c r="J2072" s="2">
        <v>37.837837837838002</v>
      </c>
      <c r="K2072" s="2">
        <v>12.837837837838</v>
      </c>
      <c r="L2072" s="2">
        <v>17.567567567567998</v>
      </c>
      <c r="M2072" s="2">
        <v>4.0540540540540002</v>
      </c>
      <c r="N2072" s="15" t="s">
        <v>66</v>
      </c>
      <c r="O2072" s="2">
        <v>62.162162162161998</v>
      </c>
      <c r="P2072" s="17">
        <v>30.405405405404998</v>
      </c>
    </row>
    <row r="2073" spans="3:16" x14ac:dyDescent="0.25">
      <c r="C2073" s="112"/>
      <c r="D2073" s="109"/>
      <c r="E2073" s="9" t="s">
        <v>29</v>
      </c>
      <c r="F2073" s="12"/>
      <c r="G2073" s="8">
        <v>101</v>
      </c>
      <c r="H2073" s="20">
        <v>3.9603960396039999</v>
      </c>
      <c r="I2073" s="2">
        <v>27.722772277228</v>
      </c>
      <c r="J2073" s="2">
        <v>38.613861386139</v>
      </c>
      <c r="K2073" s="2">
        <v>8.9108910891090005</v>
      </c>
      <c r="L2073" s="2">
        <v>13.861386138614</v>
      </c>
      <c r="M2073" s="2">
        <v>5.940594059406</v>
      </c>
      <c r="N2073" s="2">
        <v>0.99009900990099997</v>
      </c>
      <c r="O2073" s="2">
        <v>66.336633663366001</v>
      </c>
      <c r="P2073" s="17">
        <v>22.772277227722999</v>
      </c>
    </row>
    <row r="2074" spans="3:16" x14ac:dyDescent="0.25">
      <c r="C2074" s="112"/>
      <c r="D2074" s="109"/>
      <c r="E2074" s="9" t="s">
        <v>30</v>
      </c>
      <c r="F2074" s="12"/>
      <c r="G2074" s="8">
        <v>63</v>
      </c>
      <c r="H2074" s="20">
        <v>1.587301587302</v>
      </c>
      <c r="I2074" s="2">
        <v>28.571428571428999</v>
      </c>
      <c r="J2074" s="2">
        <v>44.444444444444002</v>
      </c>
      <c r="K2074" s="2">
        <v>15.873015873016</v>
      </c>
      <c r="L2074" s="2">
        <v>6.3492063492059998</v>
      </c>
      <c r="M2074" s="2">
        <v>3.1746031746029999</v>
      </c>
      <c r="N2074" s="15" t="s">
        <v>66</v>
      </c>
      <c r="O2074" s="2">
        <v>73.015873015872998</v>
      </c>
      <c r="P2074" s="17">
        <v>22.222222222222001</v>
      </c>
    </row>
    <row r="2075" spans="3:16" x14ac:dyDescent="0.25">
      <c r="C2075" s="112"/>
      <c r="D2075" s="109"/>
      <c r="E2075" s="9" t="s">
        <v>31</v>
      </c>
      <c r="F2075" s="12"/>
      <c r="G2075" s="8">
        <v>420</v>
      </c>
      <c r="H2075" s="20">
        <v>2.6190476190480001</v>
      </c>
      <c r="I2075" s="2">
        <v>25.714285714286</v>
      </c>
      <c r="J2075" s="2">
        <v>40.952380952380999</v>
      </c>
      <c r="K2075" s="2">
        <v>11.904761904761999</v>
      </c>
      <c r="L2075" s="2">
        <v>14.285714285714</v>
      </c>
      <c r="M2075" s="2">
        <v>4.2857142857139996</v>
      </c>
      <c r="N2075" s="2">
        <v>0.23809523809499999</v>
      </c>
      <c r="O2075" s="2">
        <v>66.666666666666998</v>
      </c>
      <c r="P2075" s="17">
        <v>26.190476190476002</v>
      </c>
    </row>
    <row r="2076" spans="3:16" x14ac:dyDescent="0.25">
      <c r="C2076" s="112"/>
      <c r="D2076" s="109"/>
      <c r="E2076" s="9" t="s">
        <v>32</v>
      </c>
      <c r="F2076" s="12"/>
      <c r="G2076" s="8">
        <v>164</v>
      </c>
      <c r="H2076" s="20">
        <v>3.0487804878050002</v>
      </c>
      <c r="I2076" s="2">
        <v>28.048780487805001</v>
      </c>
      <c r="J2076" s="2">
        <v>40.853658536585002</v>
      </c>
      <c r="K2076" s="2">
        <v>11.585365853659001</v>
      </c>
      <c r="L2076" s="2">
        <v>10.975609756098001</v>
      </c>
      <c r="M2076" s="2">
        <v>4.8780487804880002</v>
      </c>
      <c r="N2076" s="2">
        <v>0.60975609756100002</v>
      </c>
      <c r="O2076" s="2">
        <v>68.902439024390006</v>
      </c>
      <c r="P2076" s="17">
        <v>22.560975609755999</v>
      </c>
    </row>
    <row r="2077" spans="3:16" ht="25.2" x14ac:dyDescent="0.25">
      <c r="C2077" s="108" t="s">
        <v>33</v>
      </c>
      <c r="D2077" s="108" t="s">
        <v>25</v>
      </c>
      <c r="E2077" s="10" t="s">
        <v>34</v>
      </c>
      <c r="F2077" s="11"/>
      <c r="G2077" s="14">
        <v>93</v>
      </c>
      <c r="H2077" s="28">
        <v>5.3763440860219998</v>
      </c>
      <c r="I2077" s="5">
        <v>16.129032258064999</v>
      </c>
      <c r="J2077" s="5">
        <v>33.333333333333002</v>
      </c>
      <c r="K2077" s="5">
        <v>12.903225806451999</v>
      </c>
      <c r="L2077" s="5">
        <v>26.881720430108</v>
      </c>
      <c r="M2077" s="5">
        <v>4.3010752688169998</v>
      </c>
      <c r="N2077" s="5">
        <v>1.0752688172039999</v>
      </c>
      <c r="O2077" s="5">
        <v>49.462365591397997</v>
      </c>
      <c r="P2077" s="29">
        <v>39.784946236559001</v>
      </c>
    </row>
    <row r="2078" spans="3:16" ht="25.2" x14ac:dyDescent="0.25">
      <c r="C2078" s="112"/>
      <c r="D2078" s="109"/>
      <c r="E2078" s="9" t="s">
        <v>35</v>
      </c>
      <c r="F2078" s="12"/>
      <c r="G2078" s="8">
        <v>623</v>
      </c>
      <c r="H2078" s="20">
        <v>0.48154093097900003</v>
      </c>
      <c r="I2078" s="2">
        <v>31.460674157303</v>
      </c>
      <c r="J2078" s="2">
        <v>38.362760834671001</v>
      </c>
      <c r="K2078" s="2">
        <v>13.322632423756</v>
      </c>
      <c r="L2078" s="2">
        <v>11.556982343499</v>
      </c>
      <c r="M2078" s="2">
        <v>4.4943820224720001</v>
      </c>
      <c r="N2078" s="2">
        <v>0.32102728731899999</v>
      </c>
      <c r="O2078" s="2">
        <v>69.823434991973997</v>
      </c>
      <c r="P2078" s="17">
        <v>24.879614767254999</v>
      </c>
    </row>
    <row r="2079" spans="3:16" ht="25.2" x14ac:dyDescent="0.25">
      <c r="C2079" s="112"/>
      <c r="D2079" s="109"/>
      <c r="E2079" s="9" t="s">
        <v>36</v>
      </c>
      <c r="F2079" s="12"/>
      <c r="G2079" s="8">
        <v>207</v>
      </c>
      <c r="H2079" s="20">
        <v>2.4154589371980002</v>
      </c>
      <c r="I2079" s="2">
        <v>15.458937198068</v>
      </c>
      <c r="J2079" s="2">
        <v>31.400966183575001</v>
      </c>
      <c r="K2079" s="2">
        <v>16.425120772947</v>
      </c>
      <c r="L2079" s="2">
        <v>28.019323671498</v>
      </c>
      <c r="M2079" s="2">
        <v>5.3140096618359998</v>
      </c>
      <c r="N2079" s="2">
        <v>0.96618357487899997</v>
      </c>
      <c r="O2079" s="2">
        <v>46.859903381643001</v>
      </c>
      <c r="P2079" s="17">
        <v>44.444444444444002</v>
      </c>
    </row>
    <row r="2080" spans="3:16" ht="25.2" x14ac:dyDescent="0.25">
      <c r="C2080" s="112"/>
      <c r="D2080" s="109"/>
      <c r="E2080" s="9" t="s">
        <v>37</v>
      </c>
      <c r="F2080" s="12"/>
      <c r="G2080" s="8">
        <v>178</v>
      </c>
      <c r="H2080" s="20">
        <v>4.4943820224720001</v>
      </c>
      <c r="I2080" s="2">
        <v>25.280898876403999</v>
      </c>
      <c r="J2080" s="2">
        <v>37.078651685392998</v>
      </c>
      <c r="K2080" s="2">
        <v>11.23595505618</v>
      </c>
      <c r="L2080" s="2">
        <v>17.415730337079001</v>
      </c>
      <c r="M2080" s="2">
        <v>4.4943820224720001</v>
      </c>
      <c r="N2080" s="15" t="s">
        <v>66</v>
      </c>
      <c r="O2080" s="2">
        <v>62.359550561798002</v>
      </c>
      <c r="P2080" s="17">
        <v>28.651685393257999</v>
      </c>
    </row>
    <row r="2081" spans="3:16" x14ac:dyDescent="0.25">
      <c r="C2081" s="112"/>
      <c r="D2081" s="109"/>
      <c r="E2081" s="9" t="s">
        <v>38</v>
      </c>
      <c r="F2081" s="12"/>
      <c r="G2081" s="13">
        <v>3</v>
      </c>
      <c r="H2081" s="39" t="s">
        <v>66</v>
      </c>
      <c r="I2081" s="7" t="s">
        <v>66</v>
      </c>
      <c r="J2081" s="7" t="s">
        <v>66</v>
      </c>
      <c r="K2081" s="6">
        <v>33.333333333333002</v>
      </c>
      <c r="L2081" s="6">
        <v>33.333333333333002</v>
      </c>
      <c r="M2081" s="6">
        <v>33.333333333333002</v>
      </c>
      <c r="N2081" s="7" t="s">
        <v>66</v>
      </c>
      <c r="O2081" s="7" t="s">
        <v>66</v>
      </c>
      <c r="P2081" s="33">
        <v>66.666666666666998</v>
      </c>
    </row>
    <row r="2082" spans="3:16" ht="25.2" x14ac:dyDescent="0.25">
      <c r="C2082" s="112"/>
      <c r="D2082" s="108" t="s">
        <v>22</v>
      </c>
      <c r="E2082" s="10" t="s">
        <v>34</v>
      </c>
      <c r="F2082" s="11"/>
      <c r="G2082" s="40">
        <v>48</v>
      </c>
      <c r="H2082" s="58">
        <v>6.25</v>
      </c>
      <c r="I2082" s="23">
        <v>16.666666666666998</v>
      </c>
      <c r="J2082" s="23">
        <v>29.166666666666998</v>
      </c>
      <c r="K2082" s="23">
        <v>18.75</v>
      </c>
      <c r="L2082" s="23">
        <v>27.083333333333002</v>
      </c>
      <c r="M2082" s="23">
        <v>2.083333333333</v>
      </c>
      <c r="N2082" s="41" t="s">
        <v>66</v>
      </c>
      <c r="O2082" s="23">
        <v>45.833333333333002</v>
      </c>
      <c r="P2082" s="63">
        <v>45.833333333333002</v>
      </c>
    </row>
    <row r="2083" spans="3:16" ht="25.2" x14ac:dyDescent="0.25">
      <c r="C2083" s="112"/>
      <c r="D2083" s="109"/>
      <c r="E2083" s="9" t="s">
        <v>35</v>
      </c>
      <c r="F2083" s="12"/>
      <c r="G2083" s="8">
        <v>365</v>
      </c>
      <c r="H2083" s="20">
        <v>0.54794520547900005</v>
      </c>
      <c r="I2083" s="2">
        <v>33.972602739726</v>
      </c>
      <c r="J2083" s="2">
        <v>38.082191780822001</v>
      </c>
      <c r="K2083" s="2">
        <v>13.698630136986001</v>
      </c>
      <c r="L2083" s="2">
        <v>9.5890410958899999</v>
      </c>
      <c r="M2083" s="2">
        <v>3.8356164383559999</v>
      </c>
      <c r="N2083" s="2">
        <v>0.27397260274000002</v>
      </c>
      <c r="O2083" s="2">
        <v>72.054794520548</v>
      </c>
      <c r="P2083" s="17">
        <v>23.287671232876999</v>
      </c>
    </row>
    <row r="2084" spans="3:16" ht="25.2" x14ac:dyDescent="0.25">
      <c r="C2084" s="112"/>
      <c r="D2084" s="109"/>
      <c r="E2084" s="9" t="s">
        <v>36</v>
      </c>
      <c r="F2084" s="12"/>
      <c r="G2084" s="8">
        <v>80</v>
      </c>
      <c r="H2084" s="20">
        <v>1.25</v>
      </c>
      <c r="I2084" s="2">
        <v>20</v>
      </c>
      <c r="J2084" s="2">
        <v>28.75</v>
      </c>
      <c r="K2084" s="2">
        <v>23.75</v>
      </c>
      <c r="L2084" s="2">
        <v>17.5</v>
      </c>
      <c r="M2084" s="2">
        <v>6.25</v>
      </c>
      <c r="N2084" s="2">
        <v>2.5</v>
      </c>
      <c r="O2084" s="2">
        <v>48.75</v>
      </c>
      <c r="P2084" s="17">
        <v>41.25</v>
      </c>
    </row>
    <row r="2085" spans="3:16" ht="25.2" x14ac:dyDescent="0.25">
      <c r="C2085" s="112"/>
      <c r="D2085" s="109"/>
      <c r="E2085" s="9" t="s">
        <v>37</v>
      </c>
      <c r="F2085" s="12"/>
      <c r="G2085" s="13">
        <v>49</v>
      </c>
      <c r="H2085" s="30">
        <v>2.040816326531</v>
      </c>
      <c r="I2085" s="6">
        <v>30.612244897958998</v>
      </c>
      <c r="J2085" s="6">
        <v>34.693877551020002</v>
      </c>
      <c r="K2085" s="6">
        <v>8.1632653061219997</v>
      </c>
      <c r="L2085" s="6">
        <v>16.326530612245001</v>
      </c>
      <c r="M2085" s="6">
        <v>8.1632653061219997</v>
      </c>
      <c r="N2085" s="7" t="s">
        <v>66</v>
      </c>
      <c r="O2085" s="6">
        <v>65.306122448980005</v>
      </c>
      <c r="P2085" s="33">
        <v>24.489795918367001</v>
      </c>
    </row>
    <row r="2086" spans="3:16" x14ac:dyDescent="0.25">
      <c r="C2086" s="112"/>
      <c r="D2086" s="109"/>
      <c r="E2086" s="9" t="s">
        <v>38</v>
      </c>
      <c r="F2086" s="12"/>
      <c r="G2086" s="13">
        <v>1</v>
      </c>
      <c r="H2086" s="39" t="s">
        <v>66</v>
      </c>
      <c r="I2086" s="7" t="s">
        <v>66</v>
      </c>
      <c r="J2086" s="7" t="s">
        <v>66</v>
      </c>
      <c r="K2086" s="6">
        <v>100</v>
      </c>
      <c r="L2086" s="7" t="s">
        <v>66</v>
      </c>
      <c r="M2086" s="7" t="s">
        <v>66</v>
      </c>
      <c r="N2086" s="7" t="s">
        <v>66</v>
      </c>
      <c r="O2086" s="7" t="s">
        <v>66</v>
      </c>
      <c r="P2086" s="33">
        <v>100</v>
      </c>
    </row>
    <row r="2087" spans="3:16" ht="25.2" x14ac:dyDescent="0.25">
      <c r="C2087" s="112"/>
      <c r="D2087" s="108" t="s">
        <v>23</v>
      </c>
      <c r="E2087" s="10" t="s">
        <v>34</v>
      </c>
      <c r="F2087" s="11"/>
      <c r="G2087" s="40">
        <v>45</v>
      </c>
      <c r="H2087" s="58">
        <v>4.4444444444439997</v>
      </c>
      <c r="I2087" s="23">
        <v>15.555555555555999</v>
      </c>
      <c r="J2087" s="23">
        <v>37.777777777777999</v>
      </c>
      <c r="K2087" s="23">
        <v>6.666666666667</v>
      </c>
      <c r="L2087" s="23">
        <v>26.666666666666998</v>
      </c>
      <c r="M2087" s="23">
        <v>6.666666666667</v>
      </c>
      <c r="N2087" s="23">
        <v>2.2222222222219998</v>
      </c>
      <c r="O2087" s="23">
        <v>53.333333333333002</v>
      </c>
      <c r="P2087" s="63">
        <v>33.333333333333002</v>
      </c>
    </row>
    <row r="2088" spans="3:16" ht="25.2" x14ac:dyDescent="0.25">
      <c r="C2088" s="112"/>
      <c r="D2088" s="109"/>
      <c r="E2088" s="9" t="s">
        <v>35</v>
      </c>
      <c r="F2088" s="12"/>
      <c r="G2088" s="8">
        <v>258</v>
      </c>
      <c r="H2088" s="20">
        <v>0.38759689922500001</v>
      </c>
      <c r="I2088" s="2">
        <v>27.906976744186</v>
      </c>
      <c r="J2088" s="2">
        <v>38.759689922481002</v>
      </c>
      <c r="K2088" s="2">
        <v>12.790697674419</v>
      </c>
      <c r="L2088" s="2">
        <v>14.341085271318001</v>
      </c>
      <c r="M2088" s="2">
        <v>5.4263565891469998</v>
      </c>
      <c r="N2088" s="2">
        <v>0.38759689922500001</v>
      </c>
      <c r="O2088" s="2">
        <v>66.666666666666998</v>
      </c>
      <c r="P2088" s="17">
        <v>27.131782945735999</v>
      </c>
    </row>
    <row r="2089" spans="3:16" ht="25.2" x14ac:dyDescent="0.25">
      <c r="C2089" s="112"/>
      <c r="D2089" s="109"/>
      <c r="E2089" s="9" t="s">
        <v>36</v>
      </c>
      <c r="F2089" s="12"/>
      <c r="G2089" s="8">
        <v>127</v>
      </c>
      <c r="H2089" s="20">
        <v>3.1496062992130001</v>
      </c>
      <c r="I2089" s="2">
        <v>12.59842519685</v>
      </c>
      <c r="J2089" s="2">
        <v>33.070866141731997</v>
      </c>
      <c r="K2089" s="2">
        <v>11.811023622046999</v>
      </c>
      <c r="L2089" s="2">
        <v>34.645669291338997</v>
      </c>
      <c r="M2089" s="2">
        <v>4.7244094488190003</v>
      </c>
      <c r="N2089" s="15" t="s">
        <v>66</v>
      </c>
      <c r="O2089" s="2">
        <v>45.669291338583001</v>
      </c>
      <c r="P2089" s="17">
        <v>46.456692913386</v>
      </c>
    </row>
    <row r="2090" spans="3:16" ht="25.2" x14ac:dyDescent="0.25">
      <c r="C2090" s="112"/>
      <c r="D2090" s="109"/>
      <c r="E2090" s="9" t="s">
        <v>37</v>
      </c>
      <c r="F2090" s="12"/>
      <c r="G2090" s="8">
        <v>129</v>
      </c>
      <c r="H2090" s="20">
        <v>5.4263565891469998</v>
      </c>
      <c r="I2090" s="2">
        <v>23.255813953488001</v>
      </c>
      <c r="J2090" s="2">
        <v>37.984496124030997</v>
      </c>
      <c r="K2090" s="2">
        <v>12.403100775194</v>
      </c>
      <c r="L2090" s="2">
        <v>17.829457364341</v>
      </c>
      <c r="M2090" s="2">
        <v>3.1007751937979999</v>
      </c>
      <c r="N2090" s="15" t="s">
        <v>66</v>
      </c>
      <c r="O2090" s="2">
        <v>61.240310077518998</v>
      </c>
      <c r="P2090" s="17">
        <v>30.232558139535001</v>
      </c>
    </row>
    <row r="2091" spans="3:16" x14ac:dyDescent="0.25">
      <c r="C2091" s="112"/>
      <c r="D2091" s="109"/>
      <c r="E2091" s="9" t="s">
        <v>38</v>
      </c>
      <c r="F2091" s="12"/>
      <c r="G2091" s="13">
        <v>2</v>
      </c>
      <c r="H2091" s="39" t="s">
        <v>66</v>
      </c>
      <c r="I2091" s="7" t="s">
        <v>66</v>
      </c>
      <c r="J2091" s="7" t="s">
        <v>66</v>
      </c>
      <c r="K2091" s="7" t="s">
        <v>66</v>
      </c>
      <c r="L2091" s="6">
        <v>50</v>
      </c>
      <c r="M2091" s="6">
        <v>50</v>
      </c>
      <c r="N2091" s="7" t="s">
        <v>66</v>
      </c>
      <c r="O2091" s="7" t="s">
        <v>66</v>
      </c>
      <c r="P2091" s="33">
        <v>50</v>
      </c>
    </row>
    <row r="2092" spans="3:16" ht="25.2" x14ac:dyDescent="0.25">
      <c r="C2092" s="108" t="s">
        <v>39</v>
      </c>
      <c r="D2092" s="108" t="s">
        <v>25</v>
      </c>
      <c r="E2092" s="10" t="s">
        <v>40</v>
      </c>
      <c r="F2092" s="11"/>
      <c r="G2092" s="14">
        <v>320</v>
      </c>
      <c r="H2092" s="28">
        <v>4.375</v>
      </c>
      <c r="I2092" s="5">
        <v>20.3125</v>
      </c>
      <c r="J2092" s="5">
        <v>36.5625</v>
      </c>
      <c r="K2092" s="5">
        <v>11.25</v>
      </c>
      <c r="L2092" s="5">
        <v>22.1875</v>
      </c>
      <c r="M2092" s="5">
        <v>4.6875</v>
      </c>
      <c r="N2092" s="5">
        <v>0.625</v>
      </c>
      <c r="O2092" s="5">
        <v>56.875</v>
      </c>
      <c r="P2092" s="29">
        <v>33.4375</v>
      </c>
    </row>
    <row r="2093" spans="3:16" ht="25.2" x14ac:dyDescent="0.25">
      <c r="C2093" s="112"/>
      <c r="D2093" s="109"/>
      <c r="E2093" s="9" t="s">
        <v>41</v>
      </c>
      <c r="F2093" s="12"/>
      <c r="G2093" s="8">
        <v>604</v>
      </c>
      <c r="H2093" s="20">
        <v>0.331125827815</v>
      </c>
      <c r="I2093" s="2">
        <v>32.284768211920998</v>
      </c>
      <c r="J2093" s="2">
        <v>37.913907284768001</v>
      </c>
      <c r="K2093" s="2">
        <v>13.410596026489999</v>
      </c>
      <c r="L2093" s="2">
        <v>11.258278145695</v>
      </c>
      <c r="M2093" s="2">
        <v>4.4701986754969996</v>
      </c>
      <c r="N2093" s="2">
        <v>0.331125827815</v>
      </c>
      <c r="O2093" s="2">
        <v>70.198675496689006</v>
      </c>
      <c r="P2093" s="17">
        <v>24.668874172184999</v>
      </c>
    </row>
    <row r="2094" spans="3:16" x14ac:dyDescent="0.25">
      <c r="C2094" s="112"/>
      <c r="D2094" s="109"/>
      <c r="E2094" s="9" t="s">
        <v>42</v>
      </c>
      <c r="F2094" s="12"/>
      <c r="G2094" s="13">
        <v>20</v>
      </c>
      <c r="H2094" s="30">
        <v>5</v>
      </c>
      <c r="I2094" s="6">
        <v>15</v>
      </c>
      <c r="J2094" s="6">
        <v>25</v>
      </c>
      <c r="K2094" s="6">
        <v>25</v>
      </c>
      <c r="L2094" s="6">
        <v>20</v>
      </c>
      <c r="M2094" s="6">
        <v>10</v>
      </c>
      <c r="N2094" s="7" t="s">
        <v>66</v>
      </c>
      <c r="O2094" s="6">
        <v>40</v>
      </c>
      <c r="P2094" s="33">
        <v>45</v>
      </c>
    </row>
    <row r="2095" spans="3:16" x14ac:dyDescent="0.25">
      <c r="C2095" s="112"/>
      <c r="D2095" s="109"/>
      <c r="E2095" s="9" t="s">
        <v>43</v>
      </c>
      <c r="F2095" s="12"/>
      <c r="G2095" s="8">
        <v>162</v>
      </c>
      <c r="H2095" s="20">
        <v>1.2345679012349999</v>
      </c>
      <c r="I2095" s="2">
        <v>14.197530864198001</v>
      </c>
      <c r="J2095" s="2">
        <v>38.271604938271999</v>
      </c>
      <c r="K2095" s="2">
        <v>16.666666666666998</v>
      </c>
      <c r="L2095" s="2">
        <v>23.456790123457001</v>
      </c>
      <c r="M2095" s="2">
        <v>5.5555555555560003</v>
      </c>
      <c r="N2095" s="2">
        <v>0.61728395061700003</v>
      </c>
      <c r="O2095" s="2">
        <v>52.469135802468998</v>
      </c>
      <c r="P2095" s="17">
        <v>40.123456790123001</v>
      </c>
    </row>
    <row r="2096" spans="3:16" x14ac:dyDescent="0.25">
      <c r="C2096" s="112"/>
      <c r="D2096" s="109"/>
      <c r="E2096" s="9" t="s">
        <v>44</v>
      </c>
      <c r="F2096" s="12"/>
      <c r="G2096" s="8">
        <v>50</v>
      </c>
      <c r="H2096" s="43" t="s">
        <v>66</v>
      </c>
      <c r="I2096" s="2">
        <v>4</v>
      </c>
      <c r="J2096" s="2">
        <v>38</v>
      </c>
      <c r="K2096" s="2">
        <v>20</v>
      </c>
      <c r="L2096" s="2">
        <v>30</v>
      </c>
      <c r="M2096" s="2">
        <v>6</v>
      </c>
      <c r="N2096" s="2">
        <v>2</v>
      </c>
      <c r="O2096" s="2">
        <v>42</v>
      </c>
      <c r="P2096" s="17">
        <v>50</v>
      </c>
    </row>
    <row r="2097" spans="3:16" ht="25.2" x14ac:dyDescent="0.25">
      <c r="C2097" s="112"/>
      <c r="D2097" s="109"/>
      <c r="E2097" s="9" t="s">
        <v>45</v>
      </c>
      <c r="F2097" s="12"/>
      <c r="G2097" s="8">
        <v>53</v>
      </c>
      <c r="H2097" s="20">
        <v>1.88679245283</v>
      </c>
      <c r="I2097" s="2">
        <v>16.981132075472001</v>
      </c>
      <c r="J2097" s="2">
        <v>30.188679245283002</v>
      </c>
      <c r="K2097" s="2">
        <v>18.867924528302002</v>
      </c>
      <c r="L2097" s="2">
        <v>28.301886792453001</v>
      </c>
      <c r="M2097" s="2">
        <v>3.7735849056599999</v>
      </c>
      <c r="N2097" s="15" t="s">
        <v>66</v>
      </c>
      <c r="O2097" s="2">
        <v>47.169811320755002</v>
      </c>
      <c r="P2097" s="17">
        <v>47.169811320755002</v>
      </c>
    </row>
    <row r="2098" spans="3:16" x14ac:dyDescent="0.25">
      <c r="C2098" s="112"/>
      <c r="D2098" s="109"/>
      <c r="E2098" s="9" t="s">
        <v>38</v>
      </c>
      <c r="F2098" s="12"/>
      <c r="G2098" s="13">
        <v>37</v>
      </c>
      <c r="H2098" s="30">
        <v>5.4054054054050003</v>
      </c>
      <c r="I2098" s="6">
        <v>16.216216216216001</v>
      </c>
      <c r="J2098" s="6">
        <v>32.432432432432002</v>
      </c>
      <c r="K2098" s="6">
        <v>18.918918918919001</v>
      </c>
      <c r="L2098" s="6">
        <v>18.918918918919001</v>
      </c>
      <c r="M2098" s="6">
        <v>8.1081081081080004</v>
      </c>
      <c r="N2098" s="7" t="s">
        <v>66</v>
      </c>
      <c r="O2098" s="6">
        <v>48.648648648649001</v>
      </c>
      <c r="P2098" s="33">
        <v>37.837837837838002</v>
      </c>
    </row>
    <row r="2099" spans="3:16" ht="25.2" x14ac:dyDescent="0.25">
      <c r="C2099" s="112"/>
      <c r="D2099" s="108" t="s">
        <v>22</v>
      </c>
      <c r="E2099" s="10" t="s">
        <v>40</v>
      </c>
      <c r="F2099" s="11"/>
      <c r="G2099" s="14">
        <v>118</v>
      </c>
      <c r="H2099" s="28">
        <v>4.2372881355930003</v>
      </c>
      <c r="I2099" s="5">
        <v>23.728813559321999</v>
      </c>
      <c r="J2099" s="5">
        <v>31.355932203390001</v>
      </c>
      <c r="K2099" s="5">
        <v>15.254237288136</v>
      </c>
      <c r="L2099" s="5">
        <v>19.491525423729001</v>
      </c>
      <c r="M2099" s="5">
        <v>4.2372881355930003</v>
      </c>
      <c r="N2099" s="5">
        <v>1.6949152542370001</v>
      </c>
      <c r="O2099" s="5">
        <v>55.084745762711997</v>
      </c>
      <c r="P2099" s="29">
        <v>34.745762711864003</v>
      </c>
    </row>
    <row r="2100" spans="3:16" ht="25.2" x14ac:dyDescent="0.25">
      <c r="C2100" s="112"/>
      <c r="D2100" s="109"/>
      <c r="E2100" s="9" t="s">
        <v>41</v>
      </c>
      <c r="F2100" s="12"/>
      <c r="G2100" s="8">
        <v>351</v>
      </c>
      <c r="H2100" s="20">
        <v>0.28490028490000002</v>
      </c>
      <c r="I2100" s="2">
        <v>35.042735042735004</v>
      </c>
      <c r="J2100" s="2">
        <v>37.321937321937</v>
      </c>
      <c r="K2100" s="2">
        <v>14.245014245014</v>
      </c>
      <c r="L2100" s="2">
        <v>9.1168091168089997</v>
      </c>
      <c r="M2100" s="2">
        <v>3.7037037037039999</v>
      </c>
      <c r="N2100" s="2">
        <v>0.28490028490000002</v>
      </c>
      <c r="O2100" s="2">
        <v>72.364672364672003</v>
      </c>
      <c r="P2100" s="17">
        <v>23.361823361822999</v>
      </c>
    </row>
    <row r="2101" spans="3:16" x14ac:dyDescent="0.25">
      <c r="C2101" s="112"/>
      <c r="D2101" s="109"/>
      <c r="E2101" s="9" t="s">
        <v>42</v>
      </c>
      <c r="F2101" s="12"/>
      <c r="G2101" s="13">
        <v>9</v>
      </c>
      <c r="H2101" s="39" t="s">
        <v>66</v>
      </c>
      <c r="I2101" s="6">
        <v>11.111111111111001</v>
      </c>
      <c r="J2101" s="6">
        <v>44.444444444444002</v>
      </c>
      <c r="K2101" s="6">
        <v>22.222222222222001</v>
      </c>
      <c r="L2101" s="6">
        <v>11.111111111111001</v>
      </c>
      <c r="M2101" s="6">
        <v>11.111111111111001</v>
      </c>
      <c r="N2101" s="7" t="s">
        <v>66</v>
      </c>
      <c r="O2101" s="6">
        <v>55.555555555555998</v>
      </c>
      <c r="P2101" s="33">
        <v>33.333333333333002</v>
      </c>
    </row>
    <row r="2102" spans="3:16" x14ac:dyDescent="0.25">
      <c r="C2102" s="112"/>
      <c r="D2102" s="109"/>
      <c r="E2102" s="9" t="s">
        <v>43</v>
      </c>
      <c r="F2102" s="12"/>
      <c r="G2102" s="8">
        <v>64</v>
      </c>
      <c r="H2102" s="43" t="s">
        <v>66</v>
      </c>
      <c r="I2102" s="2">
        <v>15.625</v>
      </c>
      <c r="J2102" s="2">
        <v>42.1875</v>
      </c>
      <c r="K2102" s="2">
        <v>20.3125</v>
      </c>
      <c r="L2102" s="2">
        <v>15.625</v>
      </c>
      <c r="M2102" s="2">
        <v>6.25</v>
      </c>
      <c r="N2102" s="15" t="s">
        <v>66</v>
      </c>
      <c r="O2102" s="2">
        <v>57.8125</v>
      </c>
      <c r="P2102" s="17">
        <v>35.9375</v>
      </c>
    </row>
    <row r="2103" spans="3:16" x14ac:dyDescent="0.25">
      <c r="C2103" s="112"/>
      <c r="D2103" s="109"/>
      <c r="E2103" s="9" t="s">
        <v>44</v>
      </c>
      <c r="F2103" s="12"/>
      <c r="G2103" s="13">
        <v>19</v>
      </c>
      <c r="H2103" s="39" t="s">
        <v>66</v>
      </c>
      <c r="I2103" s="6">
        <v>5.2631578947369997</v>
      </c>
      <c r="J2103" s="6">
        <v>52.631578947367998</v>
      </c>
      <c r="K2103" s="6">
        <v>31.578947368421002</v>
      </c>
      <c r="L2103" s="6">
        <v>5.2631578947369997</v>
      </c>
      <c r="M2103" s="6">
        <v>5.2631578947369997</v>
      </c>
      <c r="N2103" s="7" t="s">
        <v>66</v>
      </c>
      <c r="O2103" s="6">
        <v>57.894736842104997</v>
      </c>
      <c r="P2103" s="33">
        <v>36.842105263157997</v>
      </c>
    </row>
    <row r="2104" spans="3:16" ht="25.2" x14ac:dyDescent="0.25">
      <c r="C2104" s="112"/>
      <c r="D2104" s="109"/>
      <c r="E2104" s="9" t="s">
        <v>45</v>
      </c>
      <c r="F2104" s="12"/>
      <c r="G2104" s="13">
        <v>30</v>
      </c>
      <c r="H2104" s="39" t="s">
        <v>66</v>
      </c>
      <c r="I2104" s="6">
        <v>16.666666666666998</v>
      </c>
      <c r="J2104" s="6">
        <v>33.333333333333002</v>
      </c>
      <c r="K2104" s="6">
        <v>23.333333333333002</v>
      </c>
      <c r="L2104" s="6">
        <v>20</v>
      </c>
      <c r="M2104" s="6">
        <v>6.666666666667</v>
      </c>
      <c r="N2104" s="7" t="s">
        <v>66</v>
      </c>
      <c r="O2104" s="6">
        <v>50</v>
      </c>
      <c r="P2104" s="33">
        <v>43.333333333333002</v>
      </c>
    </row>
    <row r="2105" spans="3:16" x14ac:dyDescent="0.25">
      <c r="C2105" s="112"/>
      <c r="D2105" s="109"/>
      <c r="E2105" s="9" t="s">
        <v>38</v>
      </c>
      <c r="F2105" s="12"/>
      <c r="G2105" s="13">
        <v>23</v>
      </c>
      <c r="H2105" s="30">
        <v>4.3478260869570002</v>
      </c>
      <c r="I2105" s="6">
        <v>21.739130434783</v>
      </c>
      <c r="J2105" s="6">
        <v>30.434782608696</v>
      </c>
      <c r="K2105" s="6">
        <v>17.391304347826001</v>
      </c>
      <c r="L2105" s="6">
        <v>17.391304347826001</v>
      </c>
      <c r="M2105" s="6">
        <v>8.6956521739130004</v>
      </c>
      <c r="N2105" s="7" t="s">
        <v>66</v>
      </c>
      <c r="O2105" s="6">
        <v>52.173913043478002</v>
      </c>
      <c r="P2105" s="33">
        <v>34.782608695652002</v>
      </c>
    </row>
    <row r="2106" spans="3:16" ht="25.2" x14ac:dyDescent="0.25">
      <c r="C2106" s="112"/>
      <c r="D2106" s="108" t="s">
        <v>23</v>
      </c>
      <c r="E2106" s="10" t="s">
        <v>40</v>
      </c>
      <c r="F2106" s="11"/>
      <c r="G2106" s="14">
        <v>202</v>
      </c>
      <c r="H2106" s="28">
        <v>4.4554455445540002</v>
      </c>
      <c r="I2106" s="5">
        <v>18.316831683168001</v>
      </c>
      <c r="J2106" s="5">
        <v>39.603960396040002</v>
      </c>
      <c r="K2106" s="5">
        <v>8.9108910891090005</v>
      </c>
      <c r="L2106" s="5">
        <v>23.762376237624</v>
      </c>
      <c r="M2106" s="5">
        <v>4.9504950495050002</v>
      </c>
      <c r="N2106" s="34" t="s">
        <v>66</v>
      </c>
      <c r="O2106" s="5">
        <v>57.920792079207999</v>
      </c>
      <c r="P2106" s="29">
        <v>32.673267326732997</v>
      </c>
    </row>
    <row r="2107" spans="3:16" ht="25.2" x14ac:dyDescent="0.25">
      <c r="C2107" s="112"/>
      <c r="D2107" s="109"/>
      <c r="E2107" s="9" t="s">
        <v>41</v>
      </c>
      <c r="F2107" s="12"/>
      <c r="G2107" s="8">
        <v>253</v>
      </c>
      <c r="H2107" s="20">
        <v>0.39525691699600002</v>
      </c>
      <c r="I2107" s="2">
        <v>28.458498023714998</v>
      </c>
      <c r="J2107" s="2">
        <v>38.735177865612997</v>
      </c>
      <c r="K2107" s="2">
        <v>12.252964426877</v>
      </c>
      <c r="L2107" s="2">
        <v>14.229249011858</v>
      </c>
      <c r="M2107" s="2">
        <v>5.5335968379449998</v>
      </c>
      <c r="N2107" s="2">
        <v>0.39525691699600002</v>
      </c>
      <c r="O2107" s="2">
        <v>67.193675889328006</v>
      </c>
      <c r="P2107" s="17">
        <v>26.482213438734998</v>
      </c>
    </row>
    <row r="2108" spans="3:16" x14ac:dyDescent="0.25">
      <c r="C2108" s="112"/>
      <c r="D2108" s="109"/>
      <c r="E2108" s="9" t="s">
        <v>42</v>
      </c>
      <c r="F2108" s="12"/>
      <c r="G2108" s="13">
        <v>11</v>
      </c>
      <c r="H2108" s="30">
        <v>9.0909090909089993</v>
      </c>
      <c r="I2108" s="6">
        <v>18.181818181817999</v>
      </c>
      <c r="J2108" s="6">
        <v>9.0909090909089993</v>
      </c>
      <c r="K2108" s="6">
        <v>27.272727272727</v>
      </c>
      <c r="L2108" s="6">
        <v>27.272727272727</v>
      </c>
      <c r="M2108" s="6">
        <v>9.0909090909089993</v>
      </c>
      <c r="N2108" s="7" t="s">
        <v>66</v>
      </c>
      <c r="O2108" s="6">
        <v>27.272727272727</v>
      </c>
      <c r="P2108" s="33">
        <v>54.545454545455001</v>
      </c>
    </row>
    <row r="2109" spans="3:16" x14ac:dyDescent="0.25">
      <c r="C2109" s="112"/>
      <c r="D2109" s="109"/>
      <c r="E2109" s="9" t="s">
        <v>43</v>
      </c>
      <c r="F2109" s="12"/>
      <c r="G2109" s="8">
        <v>98</v>
      </c>
      <c r="H2109" s="20">
        <v>2.040816326531</v>
      </c>
      <c r="I2109" s="2">
        <v>13.265306122448999</v>
      </c>
      <c r="J2109" s="2">
        <v>35.714285714286</v>
      </c>
      <c r="K2109" s="2">
        <v>14.285714285714</v>
      </c>
      <c r="L2109" s="2">
        <v>28.571428571428999</v>
      </c>
      <c r="M2109" s="2">
        <v>5.1020408163270003</v>
      </c>
      <c r="N2109" s="2">
        <v>1.0204081632649999</v>
      </c>
      <c r="O2109" s="2">
        <v>48.979591836734997</v>
      </c>
      <c r="P2109" s="17">
        <v>42.857142857143003</v>
      </c>
    </row>
    <row r="2110" spans="3:16" x14ac:dyDescent="0.25">
      <c r="C2110" s="112"/>
      <c r="D2110" s="109"/>
      <c r="E2110" s="9" t="s">
        <v>44</v>
      </c>
      <c r="F2110" s="12"/>
      <c r="G2110" s="13">
        <v>31</v>
      </c>
      <c r="H2110" s="39" t="s">
        <v>66</v>
      </c>
      <c r="I2110" s="6">
        <v>3.2258064516129998</v>
      </c>
      <c r="J2110" s="6">
        <v>29.032258064516</v>
      </c>
      <c r="K2110" s="6">
        <v>12.903225806451999</v>
      </c>
      <c r="L2110" s="6">
        <v>45.161290322581003</v>
      </c>
      <c r="M2110" s="6">
        <v>6.4516129032259997</v>
      </c>
      <c r="N2110" s="6">
        <v>3.2258064516129998</v>
      </c>
      <c r="O2110" s="6">
        <v>32.258064516128997</v>
      </c>
      <c r="P2110" s="33">
        <v>58.064516129032</v>
      </c>
    </row>
    <row r="2111" spans="3:16" ht="25.2" x14ac:dyDescent="0.25">
      <c r="C2111" s="112"/>
      <c r="D2111" s="109"/>
      <c r="E2111" s="9" t="s">
        <v>45</v>
      </c>
      <c r="F2111" s="12"/>
      <c r="G2111" s="13">
        <v>23</v>
      </c>
      <c r="H2111" s="30">
        <v>4.3478260869570002</v>
      </c>
      <c r="I2111" s="6">
        <v>17.391304347826001</v>
      </c>
      <c r="J2111" s="6">
        <v>26.086956521739001</v>
      </c>
      <c r="K2111" s="6">
        <v>13.04347826087</v>
      </c>
      <c r="L2111" s="6">
        <v>39.130434782609001</v>
      </c>
      <c r="M2111" s="7" t="s">
        <v>66</v>
      </c>
      <c r="N2111" s="7" t="s">
        <v>66</v>
      </c>
      <c r="O2111" s="6">
        <v>43.478260869564998</v>
      </c>
      <c r="P2111" s="33">
        <v>52.173913043478002</v>
      </c>
    </row>
    <row r="2112" spans="3:16" x14ac:dyDescent="0.25">
      <c r="C2112" s="112"/>
      <c r="D2112" s="109"/>
      <c r="E2112" s="9" t="s">
        <v>38</v>
      </c>
      <c r="F2112" s="12"/>
      <c r="G2112" s="13">
        <v>14</v>
      </c>
      <c r="H2112" s="30">
        <v>7.1428571428570002</v>
      </c>
      <c r="I2112" s="6">
        <v>7.1428571428570002</v>
      </c>
      <c r="J2112" s="6">
        <v>35.714285714286</v>
      </c>
      <c r="K2112" s="6">
        <v>21.428571428571001</v>
      </c>
      <c r="L2112" s="6">
        <v>21.428571428571001</v>
      </c>
      <c r="M2112" s="6">
        <v>7.1428571428570002</v>
      </c>
      <c r="N2112" s="7" t="s">
        <v>66</v>
      </c>
      <c r="O2112" s="6">
        <v>42.857142857143003</v>
      </c>
      <c r="P2112" s="33">
        <v>42.857142857143003</v>
      </c>
    </row>
    <row r="2113" spans="3:16" x14ac:dyDescent="0.25">
      <c r="C2113" s="108" t="s">
        <v>46</v>
      </c>
      <c r="D2113" s="106" t="s">
        <v>21</v>
      </c>
      <c r="E2113" s="10" t="s">
        <v>47</v>
      </c>
      <c r="F2113" s="11"/>
      <c r="G2113" s="14">
        <v>815</v>
      </c>
      <c r="H2113" s="28">
        <v>1.2269938650309999</v>
      </c>
      <c r="I2113" s="5">
        <v>31.411042944784999</v>
      </c>
      <c r="J2113" s="5">
        <v>37.668711656441999</v>
      </c>
      <c r="K2113" s="5">
        <v>13.006134969325</v>
      </c>
      <c r="L2113" s="5">
        <v>12.024539877301001</v>
      </c>
      <c r="M2113" s="5">
        <v>4.4171779141099998</v>
      </c>
      <c r="N2113" s="5">
        <v>0.24539877300599999</v>
      </c>
      <c r="O2113" s="5">
        <v>69.079754601226995</v>
      </c>
      <c r="P2113" s="29">
        <v>25.030674846625999</v>
      </c>
    </row>
    <row r="2114" spans="3:16" ht="25.2" x14ac:dyDescent="0.25">
      <c r="C2114" s="112"/>
      <c r="D2114" s="107"/>
      <c r="E2114" s="9" t="s">
        <v>48</v>
      </c>
      <c r="F2114" s="12"/>
      <c r="G2114" s="8">
        <v>86</v>
      </c>
      <c r="H2114" s="43" t="s">
        <v>66</v>
      </c>
      <c r="I2114" s="2">
        <v>17.441860465116001</v>
      </c>
      <c r="J2114" s="2">
        <v>51.162790697673998</v>
      </c>
      <c r="K2114" s="2">
        <v>11.627906976744001</v>
      </c>
      <c r="L2114" s="2">
        <v>16.279069767442</v>
      </c>
      <c r="M2114" s="2">
        <v>2.3255813953489999</v>
      </c>
      <c r="N2114" s="2">
        <v>1.1627906976739999</v>
      </c>
      <c r="O2114" s="2">
        <v>68.604651162791001</v>
      </c>
      <c r="P2114" s="17">
        <v>27.906976744186</v>
      </c>
    </row>
    <row r="2115" spans="3:16" x14ac:dyDescent="0.25">
      <c r="C2115" s="112"/>
      <c r="D2115" s="107"/>
      <c r="E2115" s="9" t="s">
        <v>49</v>
      </c>
      <c r="F2115" s="12"/>
      <c r="G2115" s="13">
        <v>46</v>
      </c>
      <c r="H2115" s="30">
        <v>4.3478260869570002</v>
      </c>
      <c r="I2115" s="6">
        <v>4.3478260869570002</v>
      </c>
      <c r="J2115" s="6">
        <v>26.086956521739001</v>
      </c>
      <c r="K2115" s="6">
        <v>17.391304347826001</v>
      </c>
      <c r="L2115" s="6">
        <v>39.130434782609001</v>
      </c>
      <c r="M2115" s="6">
        <v>6.5217391304349999</v>
      </c>
      <c r="N2115" s="6">
        <v>2.1739130434780001</v>
      </c>
      <c r="O2115" s="6">
        <v>30.434782608696</v>
      </c>
      <c r="P2115" s="33">
        <v>56.521739130435002</v>
      </c>
    </row>
    <row r="2116" spans="3:16" ht="25.2" x14ac:dyDescent="0.25">
      <c r="C2116" s="112"/>
      <c r="D2116" s="107"/>
      <c r="E2116" s="9" t="s">
        <v>50</v>
      </c>
      <c r="F2116" s="12"/>
      <c r="G2116" s="8">
        <v>95</v>
      </c>
      <c r="H2116" s="20">
        <v>3.1578947368420001</v>
      </c>
      <c r="I2116" s="2">
        <v>10.526315789473999</v>
      </c>
      <c r="J2116" s="2">
        <v>24.210526315789</v>
      </c>
      <c r="K2116" s="2">
        <v>20</v>
      </c>
      <c r="L2116" s="2">
        <v>35.789473684211004</v>
      </c>
      <c r="M2116" s="2">
        <v>5.2631578947369997</v>
      </c>
      <c r="N2116" s="2">
        <v>1.052631578947</v>
      </c>
      <c r="O2116" s="2">
        <v>34.736842105263001</v>
      </c>
      <c r="P2116" s="17">
        <v>55.789473684211004</v>
      </c>
    </row>
    <row r="2117" spans="3:16" ht="25.2" x14ac:dyDescent="0.25">
      <c r="C2117" s="112"/>
      <c r="D2117" s="107"/>
      <c r="E2117" s="9" t="s">
        <v>51</v>
      </c>
      <c r="F2117" s="12"/>
      <c r="G2117" s="13">
        <v>30</v>
      </c>
      <c r="H2117" s="30">
        <v>10</v>
      </c>
      <c r="I2117" s="7" t="s">
        <v>66</v>
      </c>
      <c r="J2117" s="6">
        <v>20</v>
      </c>
      <c r="K2117" s="6">
        <v>20</v>
      </c>
      <c r="L2117" s="6">
        <v>43.333333333333002</v>
      </c>
      <c r="M2117" s="6">
        <v>6.666666666667</v>
      </c>
      <c r="N2117" s="7" t="s">
        <v>66</v>
      </c>
      <c r="O2117" s="6">
        <v>20</v>
      </c>
      <c r="P2117" s="33">
        <v>63.333333333333002</v>
      </c>
    </row>
    <row r="2118" spans="3:16" x14ac:dyDescent="0.25">
      <c r="C2118" s="112"/>
      <c r="D2118" s="107"/>
      <c r="E2118" s="9" t="s">
        <v>52</v>
      </c>
      <c r="F2118" s="12"/>
      <c r="G2118" s="13">
        <v>8</v>
      </c>
      <c r="H2118" s="30">
        <v>12.5</v>
      </c>
      <c r="I2118" s="6">
        <v>25</v>
      </c>
      <c r="J2118" s="6">
        <v>25</v>
      </c>
      <c r="K2118" s="7" t="s">
        <v>66</v>
      </c>
      <c r="L2118" s="6">
        <v>25</v>
      </c>
      <c r="M2118" s="6">
        <v>12.5</v>
      </c>
      <c r="N2118" s="7" t="s">
        <v>66</v>
      </c>
      <c r="O2118" s="6">
        <v>50</v>
      </c>
      <c r="P2118" s="33">
        <v>25</v>
      </c>
    </row>
    <row r="2119" spans="3:16" x14ac:dyDescent="0.25">
      <c r="C2119" s="112"/>
      <c r="D2119" s="107"/>
      <c r="E2119" s="9" t="s">
        <v>53</v>
      </c>
      <c r="F2119" s="12"/>
      <c r="G2119" s="13">
        <v>23</v>
      </c>
      <c r="H2119" s="30">
        <v>8.6956521739130004</v>
      </c>
      <c r="I2119" s="6">
        <v>13.04347826087</v>
      </c>
      <c r="J2119" s="6">
        <v>30.434782608696</v>
      </c>
      <c r="K2119" s="6">
        <v>4.3478260869570002</v>
      </c>
      <c r="L2119" s="6">
        <v>30.434782608696</v>
      </c>
      <c r="M2119" s="6">
        <v>13.04347826087</v>
      </c>
      <c r="N2119" s="7" t="s">
        <v>66</v>
      </c>
      <c r="O2119" s="6">
        <v>43.478260869564998</v>
      </c>
      <c r="P2119" s="33">
        <v>34.782608695652002</v>
      </c>
    </row>
    <row r="2120" spans="3:16" x14ac:dyDescent="0.25">
      <c r="C2120" s="112"/>
      <c r="D2120" s="107"/>
      <c r="E2120" s="9" t="s">
        <v>38</v>
      </c>
      <c r="F2120" s="12"/>
      <c r="G2120" s="13">
        <v>1</v>
      </c>
      <c r="H2120" s="39" t="s">
        <v>66</v>
      </c>
      <c r="I2120" s="7" t="s">
        <v>66</v>
      </c>
      <c r="J2120" s="7" t="s">
        <v>66</v>
      </c>
      <c r="K2120" s="7" t="s">
        <v>66</v>
      </c>
      <c r="L2120" s="6">
        <v>100</v>
      </c>
      <c r="M2120" s="7" t="s">
        <v>66</v>
      </c>
      <c r="N2120" s="7" t="s">
        <v>66</v>
      </c>
      <c r="O2120" s="7" t="s">
        <v>66</v>
      </c>
      <c r="P2120" s="33">
        <v>100</v>
      </c>
    </row>
    <row r="2121" spans="3:16" x14ac:dyDescent="0.25">
      <c r="C2121" s="112"/>
      <c r="D2121" s="107"/>
      <c r="E2121" s="9" t="s">
        <v>54</v>
      </c>
      <c r="F2121" s="12"/>
      <c r="G2121" s="8">
        <v>901</v>
      </c>
      <c r="H2121" s="20">
        <v>1.1098779134300001</v>
      </c>
      <c r="I2121" s="2">
        <v>30.077691453940002</v>
      </c>
      <c r="J2121" s="2">
        <v>38.956714761375999</v>
      </c>
      <c r="K2121" s="2">
        <v>12.874583795782</v>
      </c>
      <c r="L2121" s="2">
        <v>12.430632630411001</v>
      </c>
      <c r="M2121" s="2">
        <v>4.2175360710319998</v>
      </c>
      <c r="N2121" s="2">
        <v>0.332963374029</v>
      </c>
      <c r="O2121" s="2">
        <v>69.034406215315997</v>
      </c>
      <c r="P2121" s="17">
        <v>25.305216426192999</v>
      </c>
    </row>
    <row r="2122" spans="3:16" x14ac:dyDescent="0.25">
      <c r="C2122" s="112"/>
      <c r="D2122" s="107"/>
      <c r="E2122" s="9" t="s">
        <v>55</v>
      </c>
      <c r="F2122" s="12"/>
      <c r="G2122" s="8">
        <v>171</v>
      </c>
      <c r="H2122" s="20">
        <v>4.6783625730990002</v>
      </c>
      <c r="I2122" s="2">
        <v>7.0175438596489998</v>
      </c>
      <c r="J2122" s="2">
        <v>23.976608187135</v>
      </c>
      <c r="K2122" s="2">
        <v>19.298245614035</v>
      </c>
      <c r="L2122" s="2">
        <v>38.011695906432998</v>
      </c>
      <c r="M2122" s="2">
        <v>5.847953216374</v>
      </c>
      <c r="N2122" s="2">
        <v>1.1695906432750001</v>
      </c>
      <c r="O2122" s="2">
        <v>30.994152046783999</v>
      </c>
      <c r="P2122" s="17">
        <v>57.309941520468001</v>
      </c>
    </row>
    <row r="2123" spans="3:16" x14ac:dyDescent="0.25">
      <c r="C2123" s="108" t="s">
        <v>56</v>
      </c>
      <c r="D2123" s="106" t="s">
        <v>21</v>
      </c>
      <c r="E2123" s="10" t="s">
        <v>57</v>
      </c>
      <c r="F2123" s="11"/>
      <c r="G2123" s="14">
        <v>465</v>
      </c>
      <c r="H2123" s="28">
        <v>1.935483870968</v>
      </c>
      <c r="I2123" s="5">
        <v>25.376344086022002</v>
      </c>
      <c r="J2123" s="5">
        <v>36.774193548386997</v>
      </c>
      <c r="K2123" s="5">
        <v>12.903225806451999</v>
      </c>
      <c r="L2123" s="5">
        <v>16.559139784946002</v>
      </c>
      <c r="M2123" s="5">
        <v>6.0215053763439998</v>
      </c>
      <c r="N2123" s="5">
        <v>0.43010752688199999</v>
      </c>
      <c r="O2123" s="5">
        <v>62.150537634408998</v>
      </c>
      <c r="P2123" s="29">
        <v>29.462365591398001</v>
      </c>
    </row>
    <row r="2124" spans="3:16" x14ac:dyDescent="0.25">
      <c r="C2124" s="112"/>
      <c r="D2124" s="107"/>
      <c r="E2124" s="9" t="s">
        <v>58</v>
      </c>
      <c r="F2124" s="12"/>
      <c r="G2124" s="8">
        <v>396</v>
      </c>
      <c r="H2124" s="20">
        <v>2.5252525252529998</v>
      </c>
      <c r="I2124" s="2">
        <v>26.767676767676999</v>
      </c>
      <c r="J2124" s="2">
        <v>37.626262626262999</v>
      </c>
      <c r="K2124" s="2">
        <v>13.888888888888999</v>
      </c>
      <c r="L2124" s="2">
        <v>15.151515151515</v>
      </c>
      <c r="M2124" s="2">
        <v>3.535353535354</v>
      </c>
      <c r="N2124" s="2">
        <v>0.50505050505100002</v>
      </c>
      <c r="O2124" s="2">
        <v>64.393939393938993</v>
      </c>
      <c r="P2124" s="17">
        <v>29.040404040403999</v>
      </c>
    </row>
    <row r="2125" spans="3:16" x14ac:dyDescent="0.25">
      <c r="C2125" s="112"/>
      <c r="D2125" s="107"/>
      <c r="E2125" s="9" t="s">
        <v>59</v>
      </c>
      <c r="F2125" s="12"/>
      <c r="G2125" s="8">
        <v>90</v>
      </c>
      <c r="H2125" s="43" t="s">
        <v>66</v>
      </c>
      <c r="I2125" s="2">
        <v>25.555555555556001</v>
      </c>
      <c r="J2125" s="2">
        <v>31.111111111111001</v>
      </c>
      <c r="K2125" s="2">
        <v>13.333333333333</v>
      </c>
      <c r="L2125" s="2">
        <v>26.666666666666998</v>
      </c>
      <c r="M2125" s="2">
        <v>3.333333333333</v>
      </c>
      <c r="N2125" s="15" t="s">
        <v>66</v>
      </c>
      <c r="O2125" s="2">
        <v>56.666666666666998</v>
      </c>
      <c r="P2125" s="17">
        <v>40</v>
      </c>
    </row>
    <row r="2126" spans="3:16" x14ac:dyDescent="0.25">
      <c r="C2126" s="112"/>
      <c r="D2126" s="107"/>
      <c r="E2126" s="9" t="s">
        <v>60</v>
      </c>
      <c r="F2126" s="12"/>
      <c r="G2126" s="8">
        <v>153</v>
      </c>
      <c r="H2126" s="20">
        <v>1.3071895424840001</v>
      </c>
      <c r="I2126" s="2">
        <v>26.797385620915001</v>
      </c>
      <c r="J2126" s="2">
        <v>34.640522875816998</v>
      </c>
      <c r="K2126" s="2">
        <v>15.032679738562001</v>
      </c>
      <c r="L2126" s="2">
        <v>16.993464052288001</v>
      </c>
      <c r="M2126" s="2">
        <v>4.5751633986930003</v>
      </c>
      <c r="N2126" s="2">
        <v>0.65359477124200005</v>
      </c>
      <c r="O2126" s="2">
        <v>61.437908496732</v>
      </c>
      <c r="P2126" s="17">
        <v>32.02614379085</v>
      </c>
    </row>
    <row r="2127" spans="3:16" x14ac:dyDescent="0.25">
      <c r="C2127" s="108" t="s">
        <v>61</v>
      </c>
      <c r="D2127" s="106" t="s">
        <v>21</v>
      </c>
      <c r="E2127" s="10" t="s">
        <v>62</v>
      </c>
      <c r="F2127" s="11"/>
      <c r="G2127" s="14">
        <v>205</v>
      </c>
      <c r="H2127" s="28">
        <v>2.4390243902440001</v>
      </c>
      <c r="I2127" s="5">
        <v>23.414634146341001</v>
      </c>
      <c r="J2127" s="5">
        <v>37.073170731707002</v>
      </c>
      <c r="K2127" s="5">
        <v>11.707317073171</v>
      </c>
      <c r="L2127" s="5">
        <v>19.512195121950999</v>
      </c>
      <c r="M2127" s="5">
        <v>5.8536585365849998</v>
      </c>
      <c r="N2127" s="34" t="s">
        <v>66</v>
      </c>
      <c r="O2127" s="5">
        <v>60.487804878048998</v>
      </c>
      <c r="P2127" s="29">
        <v>31.219512195122</v>
      </c>
    </row>
    <row r="2128" spans="3:16" x14ac:dyDescent="0.25">
      <c r="C2128" s="109"/>
      <c r="D2128" s="107"/>
      <c r="E2128" s="9" t="s">
        <v>63</v>
      </c>
      <c r="F2128" s="12"/>
      <c r="G2128" s="8">
        <v>256</v>
      </c>
      <c r="H2128" s="20">
        <v>1.171875</v>
      </c>
      <c r="I2128" s="2">
        <v>28.90625</v>
      </c>
      <c r="J2128" s="2">
        <v>32.8125</v>
      </c>
      <c r="K2128" s="2">
        <v>14.453125</v>
      </c>
      <c r="L2128" s="2">
        <v>17.578125</v>
      </c>
      <c r="M2128" s="2">
        <v>4.296875</v>
      </c>
      <c r="N2128" s="2">
        <v>0.78125</v>
      </c>
      <c r="O2128" s="2">
        <v>61.71875</v>
      </c>
      <c r="P2128" s="17">
        <v>32.03125</v>
      </c>
    </row>
    <row r="2129" spans="2:16" x14ac:dyDescent="0.25">
      <c r="C2129" s="109"/>
      <c r="D2129" s="107"/>
      <c r="E2129" s="9" t="s">
        <v>64</v>
      </c>
      <c r="F2129" s="12"/>
      <c r="G2129" s="8">
        <v>404</v>
      </c>
      <c r="H2129" s="20">
        <v>1.9801980198019999</v>
      </c>
      <c r="I2129" s="2">
        <v>26.732673267327002</v>
      </c>
      <c r="J2129" s="2">
        <v>35.148514851484997</v>
      </c>
      <c r="K2129" s="2">
        <v>13.861386138614</v>
      </c>
      <c r="L2129" s="2">
        <v>17.079207920792001</v>
      </c>
      <c r="M2129" s="2">
        <v>4.7029702970300002</v>
      </c>
      <c r="N2129" s="2">
        <v>0.49504950495</v>
      </c>
      <c r="O2129" s="2">
        <v>61.881188118811998</v>
      </c>
      <c r="P2129" s="17">
        <v>30.940594059405999</v>
      </c>
    </row>
    <row r="2130" spans="2:16" x14ac:dyDescent="0.25">
      <c r="C2130" s="113"/>
      <c r="D2130" s="110"/>
      <c r="E2130" s="56" t="s">
        <v>65</v>
      </c>
      <c r="F2130" s="48"/>
      <c r="G2130" s="61">
        <v>239</v>
      </c>
      <c r="H2130" s="69">
        <v>2.092050209205</v>
      </c>
      <c r="I2130" s="36">
        <v>24.267782426777998</v>
      </c>
      <c r="J2130" s="36">
        <v>41.422594142259001</v>
      </c>
      <c r="K2130" s="36">
        <v>13.807531380753</v>
      </c>
      <c r="L2130" s="36">
        <v>13.807531380753</v>
      </c>
      <c r="M2130" s="36">
        <v>4.1841004184099999</v>
      </c>
      <c r="N2130" s="36">
        <v>0.418410041841</v>
      </c>
      <c r="O2130" s="36">
        <v>65.690376569037994</v>
      </c>
      <c r="P2130" s="68">
        <v>27.615062761506</v>
      </c>
    </row>
    <row r="2132" spans="2:16" x14ac:dyDescent="0.25">
      <c r="B2132" s="54" t="str">
        <f xml:space="preserve"> HYPERLINK("#'目次'!B32", "[26]")</f>
        <v>[26]</v>
      </c>
      <c r="C2132" s="42" t="s">
        <v>349</v>
      </c>
    </row>
    <row r="2135" spans="2:16" x14ac:dyDescent="0.25">
      <c r="C2135" s="42" t="s">
        <v>14</v>
      </c>
    </row>
    <row r="2136" spans="2:16" ht="50.4" x14ac:dyDescent="0.25">
      <c r="C2136" s="102"/>
      <c r="D2136" s="103"/>
      <c r="E2136" s="103"/>
      <c r="F2136" s="103"/>
      <c r="G2136" s="53" t="s">
        <v>15</v>
      </c>
      <c r="H2136" s="50" t="s">
        <v>350</v>
      </c>
      <c r="I2136" s="21" t="s">
        <v>351</v>
      </c>
      <c r="J2136" s="21" t="s">
        <v>352</v>
      </c>
      <c r="K2136" s="21" t="s">
        <v>353</v>
      </c>
      <c r="L2136" s="21" t="s">
        <v>354</v>
      </c>
      <c r="M2136" s="21" t="s">
        <v>355</v>
      </c>
      <c r="N2136" s="21" t="s">
        <v>38</v>
      </c>
      <c r="O2136" s="57" t="s">
        <v>356</v>
      </c>
    </row>
    <row r="2137" spans="2:16" x14ac:dyDescent="0.25">
      <c r="C2137" s="104"/>
      <c r="D2137" s="105"/>
      <c r="E2137" s="105"/>
      <c r="F2137" s="105"/>
      <c r="G2137" s="47"/>
      <c r="H2137" s="60"/>
      <c r="I2137" s="22"/>
      <c r="J2137" s="22"/>
      <c r="K2137" s="22"/>
      <c r="L2137" s="22"/>
      <c r="M2137" s="22"/>
      <c r="N2137" s="22"/>
      <c r="O2137" s="55"/>
    </row>
    <row r="2138" spans="2:16" x14ac:dyDescent="0.25">
      <c r="C2138" s="52"/>
      <c r="D2138" s="49"/>
      <c r="E2138" s="46" t="s">
        <v>15</v>
      </c>
      <c r="F2138" s="51"/>
      <c r="G2138" s="59">
        <v>1104</v>
      </c>
      <c r="H2138" s="32">
        <v>1.5398550724640001</v>
      </c>
      <c r="I2138" s="32">
        <v>4.5289855072460004</v>
      </c>
      <c r="J2138" s="32">
        <v>1.086956521739</v>
      </c>
      <c r="K2138" s="32">
        <v>10.507246376812001</v>
      </c>
      <c r="L2138" s="32">
        <v>9.2391304347830001</v>
      </c>
      <c r="M2138" s="32">
        <v>72.463768115942003</v>
      </c>
      <c r="N2138" s="32">
        <v>0.63405797101399997</v>
      </c>
      <c r="O2138" s="64">
        <v>26.902173913043001</v>
      </c>
    </row>
    <row r="2139" spans="2:16" x14ac:dyDescent="0.25">
      <c r="C2139" s="111" t="s">
        <v>20</v>
      </c>
      <c r="D2139" s="106" t="s">
        <v>21</v>
      </c>
      <c r="E2139" s="10" t="s">
        <v>22</v>
      </c>
      <c r="F2139" s="11"/>
      <c r="G2139" s="14">
        <v>543</v>
      </c>
      <c r="H2139" s="28">
        <v>1.657458563536</v>
      </c>
      <c r="I2139" s="5">
        <v>6.2615101289129997</v>
      </c>
      <c r="J2139" s="5">
        <v>1.657458563536</v>
      </c>
      <c r="K2139" s="5">
        <v>11.786372007365999</v>
      </c>
      <c r="L2139" s="5">
        <v>8.1031307550640008</v>
      </c>
      <c r="M2139" s="5">
        <v>69.797421731122995</v>
      </c>
      <c r="N2139" s="5">
        <v>0.73664825046000004</v>
      </c>
      <c r="O2139" s="29">
        <v>29.465930018416</v>
      </c>
    </row>
    <row r="2140" spans="2:16" x14ac:dyDescent="0.25">
      <c r="C2140" s="112"/>
      <c r="D2140" s="107"/>
      <c r="E2140" s="9" t="s">
        <v>23</v>
      </c>
      <c r="F2140" s="12"/>
      <c r="G2140" s="8">
        <v>561</v>
      </c>
      <c r="H2140" s="20">
        <v>1.4260249554369999</v>
      </c>
      <c r="I2140" s="2">
        <v>2.8520499108730002</v>
      </c>
      <c r="J2140" s="2">
        <v>0.53475935828900001</v>
      </c>
      <c r="K2140" s="2">
        <v>9.2691622103389992</v>
      </c>
      <c r="L2140" s="2">
        <v>10.338680926916</v>
      </c>
      <c r="M2140" s="2">
        <v>75.044563279857002</v>
      </c>
      <c r="N2140" s="2">
        <v>0.53475935828900001</v>
      </c>
      <c r="O2140" s="17">
        <v>24.420677361854001</v>
      </c>
    </row>
    <row r="2141" spans="2:16" x14ac:dyDescent="0.25">
      <c r="C2141" s="108" t="s">
        <v>24</v>
      </c>
      <c r="D2141" s="108" t="s">
        <v>25</v>
      </c>
      <c r="E2141" s="10" t="s">
        <v>26</v>
      </c>
      <c r="F2141" s="11"/>
      <c r="G2141" s="14">
        <v>261</v>
      </c>
      <c r="H2141" s="28">
        <v>2.6819923371650001</v>
      </c>
      <c r="I2141" s="5">
        <v>4.5977011494250002</v>
      </c>
      <c r="J2141" s="5">
        <v>3.8314176245209999</v>
      </c>
      <c r="K2141" s="5">
        <v>30.268199233716</v>
      </c>
      <c r="L2141" s="5">
        <v>11.877394636015</v>
      </c>
      <c r="M2141" s="5">
        <v>45.977011494252999</v>
      </c>
      <c r="N2141" s="5">
        <v>0.76628352490399998</v>
      </c>
      <c r="O2141" s="29">
        <v>53.256704980842997</v>
      </c>
    </row>
    <row r="2142" spans="2:16" x14ac:dyDescent="0.25">
      <c r="C2142" s="112"/>
      <c r="D2142" s="109"/>
      <c r="E2142" s="9" t="s">
        <v>27</v>
      </c>
      <c r="F2142" s="12"/>
      <c r="G2142" s="8">
        <v>267</v>
      </c>
      <c r="H2142" s="20">
        <v>1.123595505618</v>
      </c>
      <c r="I2142" s="2">
        <v>6.3670411985020001</v>
      </c>
      <c r="J2142" s="15" t="s">
        <v>66</v>
      </c>
      <c r="K2142" s="2">
        <v>8.6142322097380006</v>
      </c>
      <c r="L2142" s="2">
        <v>13.10861423221</v>
      </c>
      <c r="M2142" s="2">
        <v>70.037453183520995</v>
      </c>
      <c r="N2142" s="2">
        <v>0.74906367041199995</v>
      </c>
      <c r="O2142" s="17">
        <v>29.213483146066999</v>
      </c>
    </row>
    <row r="2143" spans="2:16" x14ac:dyDescent="0.25">
      <c r="C2143" s="112"/>
      <c r="D2143" s="109"/>
      <c r="E2143" s="9" t="s">
        <v>28</v>
      </c>
      <c r="F2143" s="12"/>
      <c r="G2143" s="8">
        <v>261</v>
      </c>
      <c r="H2143" s="20">
        <v>1.532567049808</v>
      </c>
      <c r="I2143" s="2">
        <v>4.9808429118769997</v>
      </c>
      <c r="J2143" s="2">
        <v>0.38314176245199999</v>
      </c>
      <c r="K2143" s="2">
        <v>3.8314176245209999</v>
      </c>
      <c r="L2143" s="2">
        <v>8.812260536398</v>
      </c>
      <c r="M2143" s="2">
        <v>80.076628352490005</v>
      </c>
      <c r="N2143" s="2">
        <v>0.38314176245199999</v>
      </c>
      <c r="O2143" s="17">
        <v>19.540229885056998</v>
      </c>
    </row>
    <row r="2144" spans="2:16" x14ac:dyDescent="0.25">
      <c r="C2144" s="112"/>
      <c r="D2144" s="109"/>
      <c r="E2144" s="9" t="s">
        <v>29</v>
      </c>
      <c r="F2144" s="12"/>
      <c r="G2144" s="8">
        <v>195</v>
      </c>
      <c r="H2144" s="20">
        <v>0.51282051282100005</v>
      </c>
      <c r="I2144" s="2">
        <v>4.1025641025640001</v>
      </c>
      <c r="J2144" s="2">
        <v>0.51282051282100005</v>
      </c>
      <c r="K2144" s="2">
        <v>1.025641025641</v>
      </c>
      <c r="L2144" s="2">
        <v>5.1282051282049999</v>
      </c>
      <c r="M2144" s="2">
        <v>88.717948717949</v>
      </c>
      <c r="N2144" s="15" t="s">
        <v>66</v>
      </c>
      <c r="O2144" s="17">
        <v>11.282051282051</v>
      </c>
    </row>
    <row r="2145" spans="3:15" x14ac:dyDescent="0.25">
      <c r="C2145" s="112"/>
      <c r="D2145" s="109"/>
      <c r="E2145" s="9" t="s">
        <v>30</v>
      </c>
      <c r="F2145" s="12"/>
      <c r="G2145" s="8">
        <v>120</v>
      </c>
      <c r="H2145" s="20">
        <v>1.666666666667</v>
      </c>
      <c r="I2145" s="15" t="s">
        <v>66</v>
      </c>
      <c r="J2145" s="15" t="s">
        <v>66</v>
      </c>
      <c r="K2145" s="2">
        <v>1.666666666667</v>
      </c>
      <c r="L2145" s="2">
        <v>2.5</v>
      </c>
      <c r="M2145" s="2">
        <v>92.5</v>
      </c>
      <c r="N2145" s="2">
        <v>1.666666666667</v>
      </c>
      <c r="O2145" s="17">
        <v>5.833333333333</v>
      </c>
    </row>
    <row r="2146" spans="3:15" x14ac:dyDescent="0.25">
      <c r="C2146" s="112"/>
      <c r="D2146" s="109"/>
      <c r="E2146" s="9" t="s">
        <v>31</v>
      </c>
      <c r="F2146" s="12"/>
      <c r="G2146" s="8">
        <v>843</v>
      </c>
      <c r="H2146" s="20">
        <v>1.1862396204029999</v>
      </c>
      <c r="I2146" s="2">
        <v>4.5077105575329997</v>
      </c>
      <c r="J2146" s="2">
        <v>0.23724792408100001</v>
      </c>
      <c r="K2146" s="2">
        <v>4.3890865954920004</v>
      </c>
      <c r="L2146" s="2">
        <v>8.4223013048639999</v>
      </c>
      <c r="M2146" s="2">
        <v>80.664294187425995</v>
      </c>
      <c r="N2146" s="2">
        <v>0.593119810202</v>
      </c>
      <c r="O2146" s="17">
        <v>18.742586002372001</v>
      </c>
    </row>
    <row r="2147" spans="3:15" x14ac:dyDescent="0.25">
      <c r="C2147" s="112"/>
      <c r="D2147" s="109"/>
      <c r="E2147" s="9" t="s">
        <v>32</v>
      </c>
      <c r="F2147" s="12"/>
      <c r="G2147" s="8">
        <v>315</v>
      </c>
      <c r="H2147" s="20">
        <v>0.95238095238099996</v>
      </c>
      <c r="I2147" s="2">
        <v>2.5396825396830001</v>
      </c>
      <c r="J2147" s="2">
        <v>0.31746031745999997</v>
      </c>
      <c r="K2147" s="2">
        <v>1.269841269841</v>
      </c>
      <c r="L2147" s="2">
        <v>4.1269841269840004</v>
      </c>
      <c r="M2147" s="2">
        <v>90.158730158729995</v>
      </c>
      <c r="N2147" s="2">
        <v>0.63492063492100004</v>
      </c>
      <c r="O2147" s="17">
        <v>9.2063492063489996</v>
      </c>
    </row>
    <row r="2148" spans="3:15" x14ac:dyDescent="0.25">
      <c r="C2148" s="112"/>
      <c r="D2148" s="108" t="s">
        <v>22</v>
      </c>
      <c r="E2148" s="10" t="s">
        <v>26</v>
      </c>
      <c r="F2148" s="11"/>
      <c r="G2148" s="14">
        <v>120</v>
      </c>
      <c r="H2148" s="28">
        <v>2.5</v>
      </c>
      <c r="I2148" s="5">
        <v>5.833333333333</v>
      </c>
      <c r="J2148" s="5">
        <v>6.666666666667</v>
      </c>
      <c r="K2148" s="5">
        <v>31.666666666666998</v>
      </c>
      <c r="L2148" s="5">
        <v>10</v>
      </c>
      <c r="M2148" s="5">
        <v>41.666666666666998</v>
      </c>
      <c r="N2148" s="5">
        <v>1.666666666667</v>
      </c>
      <c r="O2148" s="29">
        <v>56.666666666666998</v>
      </c>
    </row>
    <row r="2149" spans="3:15" x14ac:dyDescent="0.25">
      <c r="C2149" s="112"/>
      <c r="D2149" s="109"/>
      <c r="E2149" s="9" t="s">
        <v>27</v>
      </c>
      <c r="F2149" s="12"/>
      <c r="G2149" s="8">
        <v>159</v>
      </c>
      <c r="H2149" s="20">
        <v>1.88679245283</v>
      </c>
      <c r="I2149" s="2">
        <v>6.9182389937110003</v>
      </c>
      <c r="J2149" s="15" t="s">
        <v>66</v>
      </c>
      <c r="K2149" s="2">
        <v>11.320754716981</v>
      </c>
      <c r="L2149" s="2">
        <v>12.578616352200999</v>
      </c>
      <c r="M2149" s="2">
        <v>66.666666666666998</v>
      </c>
      <c r="N2149" s="2">
        <v>0.62893081761000003</v>
      </c>
      <c r="O2149" s="17">
        <v>32.704402515722997</v>
      </c>
    </row>
    <row r="2150" spans="3:15" x14ac:dyDescent="0.25">
      <c r="C2150" s="112"/>
      <c r="D2150" s="109"/>
      <c r="E2150" s="9" t="s">
        <v>28</v>
      </c>
      <c r="F2150" s="12"/>
      <c r="G2150" s="8">
        <v>113</v>
      </c>
      <c r="H2150" s="20">
        <v>0.88495575221199996</v>
      </c>
      <c r="I2150" s="2">
        <v>8.8495575221239999</v>
      </c>
      <c r="J2150" s="2">
        <v>0.88495575221199996</v>
      </c>
      <c r="K2150" s="2">
        <v>4.424778761062</v>
      </c>
      <c r="L2150" s="2">
        <v>4.424778761062</v>
      </c>
      <c r="M2150" s="2">
        <v>80.530973451327</v>
      </c>
      <c r="N2150" s="15" t="s">
        <v>66</v>
      </c>
      <c r="O2150" s="17">
        <v>19.469026548673</v>
      </c>
    </row>
    <row r="2151" spans="3:15" x14ac:dyDescent="0.25">
      <c r="C2151" s="112"/>
      <c r="D2151" s="109"/>
      <c r="E2151" s="9" t="s">
        <v>29</v>
      </c>
      <c r="F2151" s="12"/>
      <c r="G2151" s="8">
        <v>94</v>
      </c>
      <c r="H2151" s="43" t="s">
        <v>66</v>
      </c>
      <c r="I2151" s="2">
        <v>6.3829787234040003</v>
      </c>
      <c r="J2151" s="15" t="s">
        <v>66</v>
      </c>
      <c r="K2151" s="2">
        <v>1.0638297872339999</v>
      </c>
      <c r="L2151" s="2">
        <v>5.3191489361700004</v>
      </c>
      <c r="M2151" s="2">
        <v>87.234042553191003</v>
      </c>
      <c r="N2151" s="15" t="s">
        <v>66</v>
      </c>
      <c r="O2151" s="17">
        <v>12.765957446809001</v>
      </c>
    </row>
    <row r="2152" spans="3:15" x14ac:dyDescent="0.25">
      <c r="C2152" s="112"/>
      <c r="D2152" s="109"/>
      <c r="E2152" s="9" t="s">
        <v>30</v>
      </c>
      <c r="F2152" s="12"/>
      <c r="G2152" s="8">
        <v>57</v>
      </c>
      <c r="H2152" s="20">
        <v>3.508771929825</v>
      </c>
      <c r="I2152" s="15" t="s">
        <v>66</v>
      </c>
      <c r="J2152" s="15" t="s">
        <v>66</v>
      </c>
      <c r="K2152" s="2">
        <v>3.508771929825</v>
      </c>
      <c r="L2152" s="2">
        <v>3.508771929825</v>
      </c>
      <c r="M2152" s="2">
        <v>87.719298245613999</v>
      </c>
      <c r="N2152" s="2">
        <v>1.7543859649119999</v>
      </c>
      <c r="O2152" s="17">
        <v>10.526315789473999</v>
      </c>
    </row>
    <row r="2153" spans="3:15" x14ac:dyDescent="0.25">
      <c r="C2153" s="112"/>
      <c r="D2153" s="109"/>
      <c r="E2153" s="9" t="s">
        <v>31</v>
      </c>
      <c r="F2153" s="12"/>
      <c r="G2153" s="8">
        <v>423</v>
      </c>
      <c r="H2153" s="20">
        <v>1.4184397163119999</v>
      </c>
      <c r="I2153" s="2">
        <v>6.3829787234040003</v>
      </c>
      <c r="J2153" s="2">
        <v>0.23640661938499999</v>
      </c>
      <c r="K2153" s="2">
        <v>6.1465721040189996</v>
      </c>
      <c r="L2153" s="2">
        <v>7.5650118203309997</v>
      </c>
      <c r="M2153" s="2">
        <v>77.777777777777999</v>
      </c>
      <c r="N2153" s="2">
        <v>0.47281323877100001</v>
      </c>
      <c r="O2153" s="17">
        <v>21.749408983452</v>
      </c>
    </row>
    <row r="2154" spans="3:15" x14ac:dyDescent="0.25">
      <c r="C2154" s="112"/>
      <c r="D2154" s="109"/>
      <c r="E2154" s="9" t="s">
        <v>32</v>
      </c>
      <c r="F2154" s="12"/>
      <c r="G2154" s="8">
        <v>151</v>
      </c>
      <c r="H2154" s="20">
        <v>1.324503311258</v>
      </c>
      <c r="I2154" s="2">
        <v>3.9735099337749999</v>
      </c>
      <c r="J2154" s="15" t="s">
        <v>66</v>
      </c>
      <c r="K2154" s="2">
        <v>1.9867549668869999</v>
      </c>
      <c r="L2154" s="2">
        <v>4.6357615894039998</v>
      </c>
      <c r="M2154" s="2">
        <v>87.417218543046005</v>
      </c>
      <c r="N2154" s="2">
        <v>0.66225165562900001</v>
      </c>
      <c r="O2154" s="17">
        <v>11.920529801324999</v>
      </c>
    </row>
    <row r="2155" spans="3:15" x14ac:dyDescent="0.25">
      <c r="C2155" s="112"/>
      <c r="D2155" s="108" t="s">
        <v>23</v>
      </c>
      <c r="E2155" s="10" t="s">
        <v>26</v>
      </c>
      <c r="F2155" s="11"/>
      <c r="G2155" s="14">
        <v>141</v>
      </c>
      <c r="H2155" s="28">
        <v>2.8368794326239999</v>
      </c>
      <c r="I2155" s="5">
        <v>3.54609929078</v>
      </c>
      <c r="J2155" s="5">
        <v>1.4184397163119999</v>
      </c>
      <c r="K2155" s="5">
        <v>29.078014184396999</v>
      </c>
      <c r="L2155" s="5">
        <v>13.475177304964999</v>
      </c>
      <c r="M2155" s="5">
        <v>49.645390070921998</v>
      </c>
      <c r="N2155" s="34" t="s">
        <v>66</v>
      </c>
      <c r="O2155" s="29">
        <v>50.354609929078002</v>
      </c>
    </row>
    <row r="2156" spans="3:15" x14ac:dyDescent="0.25">
      <c r="C2156" s="112"/>
      <c r="D2156" s="109"/>
      <c r="E2156" s="9" t="s">
        <v>27</v>
      </c>
      <c r="F2156" s="12"/>
      <c r="G2156" s="8">
        <v>108</v>
      </c>
      <c r="H2156" s="43" t="s">
        <v>66</v>
      </c>
      <c r="I2156" s="2">
        <v>5.5555555555560003</v>
      </c>
      <c r="J2156" s="15" t="s">
        <v>66</v>
      </c>
      <c r="K2156" s="2">
        <v>4.6296296296300001</v>
      </c>
      <c r="L2156" s="2">
        <v>13.888888888888999</v>
      </c>
      <c r="M2156" s="2">
        <v>75</v>
      </c>
      <c r="N2156" s="2">
        <v>0.92592592592599998</v>
      </c>
      <c r="O2156" s="17">
        <v>24.074074074074002</v>
      </c>
    </row>
    <row r="2157" spans="3:15" x14ac:dyDescent="0.25">
      <c r="C2157" s="112"/>
      <c r="D2157" s="109"/>
      <c r="E2157" s="9" t="s">
        <v>28</v>
      </c>
      <c r="F2157" s="12"/>
      <c r="G2157" s="8">
        <v>148</v>
      </c>
      <c r="H2157" s="20">
        <v>2.0270270270270001</v>
      </c>
      <c r="I2157" s="2">
        <v>2.0270270270270001</v>
      </c>
      <c r="J2157" s="15" t="s">
        <v>66</v>
      </c>
      <c r="K2157" s="2">
        <v>3.3783783783780001</v>
      </c>
      <c r="L2157" s="2">
        <v>12.162162162162</v>
      </c>
      <c r="M2157" s="2">
        <v>79.729729729729996</v>
      </c>
      <c r="N2157" s="2">
        <v>0.67567567567599995</v>
      </c>
      <c r="O2157" s="17">
        <v>19.594594594595002</v>
      </c>
    </row>
    <row r="2158" spans="3:15" x14ac:dyDescent="0.25">
      <c r="C2158" s="112"/>
      <c r="D2158" s="109"/>
      <c r="E2158" s="9" t="s">
        <v>29</v>
      </c>
      <c r="F2158" s="12"/>
      <c r="G2158" s="8">
        <v>101</v>
      </c>
      <c r="H2158" s="20">
        <v>0.99009900990099997</v>
      </c>
      <c r="I2158" s="2">
        <v>1.9801980198019999</v>
      </c>
      <c r="J2158" s="2">
        <v>0.99009900990099997</v>
      </c>
      <c r="K2158" s="2">
        <v>0.99009900990099997</v>
      </c>
      <c r="L2158" s="2">
        <v>4.9504950495050002</v>
      </c>
      <c r="M2158" s="2">
        <v>90.099009900989998</v>
      </c>
      <c r="N2158" s="15" t="s">
        <v>66</v>
      </c>
      <c r="O2158" s="17">
        <v>9.9009900990100004</v>
      </c>
    </row>
    <row r="2159" spans="3:15" x14ac:dyDescent="0.25">
      <c r="C2159" s="112"/>
      <c r="D2159" s="109"/>
      <c r="E2159" s="9" t="s">
        <v>30</v>
      </c>
      <c r="F2159" s="12"/>
      <c r="G2159" s="8">
        <v>63</v>
      </c>
      <c r="H2159" s="43" t="s">
        <v>66</v>
      </c>
      <c r="I2159" s="15" t="s">
        <v>66</v>
      </c>
      <c r="J2159" s="15" t="s">
        <v>66</v>
      </c>
      <c r="K2159" s="15" t="s">
        <v>66</v>
      </c>
      <c r="L2159" s="2">
        <v>1.587301587302</v>
      </c>
      <c r="M2159" s="2">
        <v>96.825396825396993</v>
      </c>
      <c r="N2159" s="2">
        <v>1.587301587302</v>
      </c>
      <c r="O2159" s="17">
        <v>1.587301587302</v>
      </c>
    </row>
    <row r="2160" spans="3:15" x14ac:dyDescent="0.25">
      <c r="C2160" s="112"/>
      <c r="D2160" s="109"/>
      <c r="E2160" s="9" t="s">
        <v>31</v>
      </c>
      <c r="F2160" s="12"/>
      <c r="G2160" s="8">
        <v>420</v>
      </c>
      <c r="H2160" s="20">
        <v>0.95238095238099996</v>
      </c>
      <c r="I2160" s="2">
        <v>2.6190476190480001</v>
      </c>
      <c r="J2160" s="2">
        <v>0.23809523809499999</v>
      </c>
      <c r="K2160" s="2">
        <v>2.6190476190480001</v>
      </c>
      <c r="L2160" s="2">
        <v>9.2857142857140005</v>
      </c>
      <c r="M2160" s="2">
        <v>83.571428571428996</v>
      </c>
      <c r="N2160" s="2">
        <v>0.71428571428599996</v>
      </c>
      <c r="O2160" s="17">
        <v>15.714285714286</v>
      </c>
    </row>
    <row r="2161" spans="3:15" x14ac:dyDescent="0.25">
      <c r="C2161" s="112"/>
      <c r="D2161" s="109"/>
      <c r="E2161" s="9" t="s">
        <v>32</v>
      </c>
      <c r="F2161" s="12"/>
      <c r="G2161" s="8">
        <v>164</v>
      </c>
      <c r="H2161" s="20">
        <v>0.60975609756100002</v>
      </c>
      <c r="I2161" s="2">
        <v>1.219512195122</v>
      </c>
      <c r="J2161" s="2">
        <v>0.60975609756100002</v>
      </c>
      <c r="K2161" s="2">
        <v>0.60975609756100002</v>
      </c>
      <c r="L2161" s="2">
        <v>3.6585365853659999</v>
      </c>
      <c r="M2161" s="2">
        <v>92.682926829267998</v>
      </c>
      <c r="N2161" s="2">
        <v>0.60975609756100002</v>
      </c>
      <c r="O2161" s="17">
        <v>6.7073170731709997</v>
      </c>
    </row>
    <row r="2162" spans="3:15" ht="25.2" x14ac:dyDescent="0.25">
      <c r="C2162" s="108" t="s">
        <v>33</v>
      </c>
      <c r="D2162" s="108" t="s">
        <v>25</v>
      </c>
      <c r="E2162" s="10" t="s">
        <v>34</v>
      </c>
      <c r="F2162" s="11"/>
      <c r="G2162" s="14">
        <v>93</v>
      </c>
      <c r="H2162" s="28">
        <v>3.2258064516129998</v>
      </c>
      <c r="I2162" s="5">
        <v>1.0752688172039999</v>
      </c>
      <c r="J2162" s="5">
        <v>1.0752688172039999</v>
      </c>
      <c r="K2162" s="5">
        <v>8.6021505376339995</v>
      </c>
      <c r="L2162" s="5">
        <v>10.752688172042999</v>
      </c>
      <c r="M2162" s="5">
        <v>74.193548387096996</v>
      </c>
      <c r="N2162" s="5">
        <v>1.0752688172039999</v>
      </c>
      <c r="O2162" s="29">
        <v>24.731182795698999</v>
      </c>
    </row>
    <row r="2163" spans="3:15" ht="25.2" x14ac:dyDescent="0.25">
      <c r="C2163" s="112"/>
      <c r="D2163" s="109"/>
      <c r="E2163" s="9" t="s">
        <v>35</v>
      </c>
      <c r="F2163" s="12"/>
      <c r="G2163" s="8">
        <v>623</v>
      </c>
      <c r="H2163" s="20">
        <v>2.2471910112360001</v>
      </c>
      <c r="I2163" s="2">
        <v>6.420545746388</v>
      </c>
      <c r="J2163" s="2">
        <v>1.2841091492779999</v>
      </c>
      <c r="K2163" s="2">
        <v>10.433386837881001</v>
      </c>
      <c r="L2163" s="2">
        <v>7.7046548956659997</v>
      </c>
      <c r="M2163" s="2">
        <v>71.107544141252006</v>
      </c>
      <c r="N2163" s="2">
        <v>0.80256821829900005</v>
      </c>
      <c r="O2163" s="17">
        <v>28.089887640449</v>
      </c>
    </row>
    <row r="2164" spans="3:15" ht="25.2" x14ac:dyDescent="0.25">
      <c r="C2164" s="112"/>
      <c r="D2164" s="109"/>
      <c r="E2164" s="9" t="s">
        <v>36</v>
      </c>
      <c r="F2164" s="12"/>
      <c r="G2164" s="8">
        <v>207</v>
      </c>
      <c r="H2164" s="43" t="s">
        <v>66</v>
      </c>
      <c r="I2164" s="2">
        <v>3.864734299517</v>
      </c>
      <c r="J2164" s="2">
        <v>0.96618357487899997</v>
      </c>
      <c r="K2164" s="2">
        <v>15.458937198068</v>
      </c>
      <c r="L2164" s="2">
        <v>13.04347826087</v>
      </c>
      <c r="M2164" s="2">
        <v>66.666666666666998</v>
      </c>
      <c r="N2164" s="15" t="s">
        <v>66</v>
      </c>
      <c r="O2164" s="17">
        <v>33.333333333333002</v>
      </c>
    </row>
    <row r="2165" spans="3:15" ht="25.2" x14ac:dyDescent="0.25">
      <c r="C2165" s="112"/>
      <c r="D2165" s="109"/>
      <c r="E2165" s="9" t="s">
        <v>37</v>
      </c>
      <c r="F2165" s="12"/>
      <c r="G2165" s="8">
        <v>178</v>
      </c>
      <c r="H2165" s="43" t="s">
        <v>66</v>
      </c>
      <c r="I2165" s="2">
        <v>0.56179775280900002</v>
      </c>
      <c r="J2165" s="2">
        <v>0.56179775280900002</v>
      </c>
      <c r="K2165" s="2">
        <v>6.1797752808990003</v>
      </c>
      <c r="L2165" s="2">
        <v>7.8651685393259996</v>
      </c>
      <c r="M2165" s="2">
        <v>84.269662921348001</v>
      </c>
      <c r="N2165" s="2">
        <v>0.56179775280900002</v>
      </c>
      <c r="O2165" s="17">
        <v>15.168539325843</v>
      </c>
    </row>
    <row r="2166" spans="3:15" x14ac:dyDescent="0.25">
      <c r="C2166" s="112"/>
      <c r="D2166" s="109"/>
      <c r="E2166" s="9" t="s">
        <v>38</v>
      </c>
      <c r="F2166" s="12"/>
      <c r="G2166" s="13">
        <v>3</v>
      </c>
      <c r="H2166" s="39" t="s">
        <v>66</v>
      </c>
      <c r="I2166" s="7" t="s">
        <v>66</v>
      </c>
      <c r="J2166" s="7" t="s">
        <v>66</v>
      </c>
      <c r="K2166" s="7" t="s">
        <v>66</v>
      </c>
      <c r="L2166" s="6">
        <v>100</v>
      </c>
      <c r="M2166" s="7" t="s">
        <v>66</v>
      </c>
      <c r="N2166" s="7" t="s">
        <v>66</v>
      </c>
      <c r="O2166" s="33">
        <v>100</v>
      </c>
    </row>
    <row r="2167" spans="3:15" ht="25.2" x14ac:dyDescent="0.25">
      <c r="C2167" s="112"/>
      <c r="D2167" s="108" t="s">
        <v>22</v>
      </c>
      <c r="E2167" s="10" t="s">
        <v>34</v>
      </c>
      <c r="F2167" s="11"/>
      <c r="G2167" s="40">
        <v>48</v>
      </c>
      <c r="H2167" s="58">
        <v>2.083333333333</v>
      </c>
      <c r="I2167" s="23">
        <v>2.083333333333</v>
      </c>
      <c r="J2167" s="41" t="s">
        <v>66</v>
      </c>
      <c r="K2167" s="23">
        <v>8.333333333333</v>
      </c>
      <c r="L2167" s="23">
        <v>8.333333333333</v>
      </c>
      <c r="M2167" s="23">
        <v>79.166666666666998</v>
      </c>
      <c r="N2167" s="41" t="s">
        <v>66</v>
      </c>
      <c r="O2167" s="63">
        <v>20.833333333333002</v>
      </c>
    </row>
    <row r="2168" spans="3:15" ht="25.2" x14ac:dyDescent="0.25">
      <c r="C2168" s="112"/>
      <c r="D2168" s="109"/>
      <c r="E2168" s="9" t="s">
        <v>35</v>
      </c>
      <c r="F2168" s="12"/>
      <c r="G2168" s="8">
        <v>365</v>
      </c>
      <c r="H2168" s="20">
        <v>2.1917808219179999</v>
      </c>
      <c r="I2168" s="2">
        <v>7.397260273973</v>
      </c>
      <c r="J2168" s="2">
        <v>1.9178082191779999</v>
      </c>
      <c r="K2168" s="2">
        <v>11.506849315067999</v>
      </c>
      <c r="L2168" s="2">
        <v>7.6712328767119997</v>
      </c>
      <c r="M2168" s="2">
        <v>68.493150684932004</v>
      </c>
      <c r="N2168" s="2">
        <v>0.82191780821899996</v>
      </c>
      <c r="O2168" s="17">
        <v>30.684931506849001</v>
      </c>
    </row>
    <row r="2169" spans="3:15" ht="25.2" x14ac:dyDescent="0.25">
      <c r="C2169" s="112"/>
      <c r="D2169" s="109"/>
      <c r="E2169" s="9" t="s">
        <v>36</v>
      </c>
      <c r="F2169" s="12"/>
      <c r="G2169" s="8">
        <v>80</v>
      </c>
      <c r="H2169" s="43" t="s">
        <v>66</v>
      </c>
      <c r="I2169" s="2">
        <v>6.25</v>
      </c>
      <c r="J2169" s="2">
        <v>2.5</v>
      </c>
      <c r="K2169" s="2">
        <v>17.5</v>
      </c>
      <c r="L2169" s="2">
        <v>12.5</v>
      </c>
      <c r="M2169" s="2">
        <v>61.25</v>
      </c>
      <c r="N2169" s="15" t="s">
        <v>66</v>
      </c>
      <c r="O2169" s="17">
        <v>38.75</v>
      </c>
    </row>
    <row r="2170" spans="3:15" ht="25.2" x14ac:dyDescent="0.25">
      <c r="C2170" s="112"/>
      <c r="D2170" s="109"/>
      <c r="E2170" s="9" t="s">
        <v>37</v>
      </c>
      <c r="F2170" s="12"/>
      <c r="G2170" s="13">
        <v>49</v>
      </c>
      <c r="H2170" s="39" t="s">
        <v>66</v>
      </c>
      <c r="I2170" s="6">
        <v>2.040816326531</v>
      </c>
      <c r="J2170" s="7" t="s">
        <v>66</v>
      </c>
      <c r="K2170" s="6">
        <v>8.1632653061219997</v>
      </c>
      <c r="L2170" s="6">
        <v>2.040816326531</v>
      </c>
      <c r="M2170" s="6">
        <v>85.714285714286007</v>
      </c>
      <c r="N2170" s="6">
        <v>2.040816326531</v>
      </c>
      <c r="O2170" s="33">
        <v>12.244897959184</v>
      </c>
    </row>
    <row r="2171" spans="3:15" x14ac:dyDescent="0.25">
      <c r="C2171" s="112"/>
      <c r="D2171" s="109"/>
      <c r="E2171" s="9" t="s">
        <v>38</v>
      </c>
      <c r="F2171" s="12"/>
      <c r="G2171" s="13">
        <v>1</v>
      </c>
      <c r="H2171" s="39" t="s">
        <v>66</v>
      </c>
      <c r="I2171" s="7" t="s">
        <v>66</v>
      </c>
      <c r="J2171" s="7" t="s">
        <v>66</v>
      </c>
      <c r="K2171" s="7" t="s">
        <v>66</v>
      </c>
      <c r="L2171" s="6">
        <v>100</v>
      </c>
      <c r="M2171" s="7" t="s">
        <v>66</v>
      </c>
      <c r="N2171" s="7" t="s">
        <v>66</v>
      </c>
      <c r="O2171" s="33">
        <v>100</v>
      </c>
    </row>
    <row r="2172" spans="3:15" ht="25.2" x14ac:dyDescent="0.25">
      <c r="C2172" s="112"/>
      <c r="D2172" s="108" t="s">
        <v>23</v>
      </c>
      <c r="E2172" s="10" t="s">
        <v>34</v>
      </c>
      <c r="F2172" s="11"/>
      <c r="G2172" s="40">
        <v>45</v>
      </c>
      <c r="H2172" s="58">
        <v>4.4444444444439997</v>
      </c>
      <c r="I2172" s="41" t="s">
        <v>66</v>
      </c>
      <c r="J2172" s="23">
        <v>2.2222222222219998</v>
      </c>
      <c r="K2172" s="23">
        <v>8.8888888888889994</v>
      </c>
      <c r="L2172" s="23">
        <v>13.333333333333</v>
      </c>
      <c r="M2172" s="23">
        <v>68.888888888888999</v>
      </c>
      <c r="N2172" s="23">
        <v>2.2222222222219998</v>
      </c>
      <c r="O2172" s="63">
        <v>28.888888888888999</v>
      </c>
    </row>
    <row r="2173" spans="3:15" ht="25.2" x14ac:dyDescent="0.25">
      <c r="C2173" s="112"/>
      <c r="D2173" s="109"/>
      <c r="E2173" s="9" t="s">
        <v>35</v>
      </c>
      <c r="F2173" s="12"/>
      <c r="G2173" s="8">
        <v>258</v>
      </c>
      <c r="H2173" s="20">
        <v>2.3255813953489999</v>
      </c>
      <c r="I2173" s="2">
        <v>5.0387596899220002</v>
      </c>
      <c r="J2173" s="2">
        <v>0.38759689922500001</v>
      </c>
      <c r="K2173" s="2">
        <v>8.9147286821710008</v>
      </c>
      <c r="L2173" s="2">
        <v>7.7519379844960001</v>
      </c>
      <c r="M2173" s="2">
        <v>74.806201550387996</v>
      </c>
      <c r="N2173" s="2">
        <v>0.77519379845000003</v>
      </c>
      <c r="O2173" s="17">
        <v>24.418604651163001</v>
      </c>
    </row>
    <row r="2174" spans="3:15" ht="25.2" x14ac:dyDescent="0.25">
      <c r="C2174" s="112"/>
      <c r="D2174" s="109"/>
      <c r="E2174" s="9" t="s">
        <v>36</v>
      </c>
      <c r="F2174" s="12"/>
      <c r="G2174" s="8">
        <v>127</v>
      </c>
      <c r="H2174" s="43" t="s">
        <v>66</v>
      </c>
      <c r="I2174" s="2">
        <v>2.3622047244090001</v>
      </c>
      <c r="J2174" s="15" t="s">
        <v>66</v>
      </c>
      <c r="K2174" s="2">
        <v>14.173228346457</v>
      </c>
      <c r="L2174" s="2">
        <v>13.385826771653999</v>
      </c>
      <c r="M2174" s="2">
        <v>70.078740157479999</v>
      </c>
      <c r="N2174" s="15" t="s">
        <v>66</v>
      </c>
      <c r="O2174" s="17">
        <v>29.921259842520001</v>
      </c>
    </row>
    <row r="2175" spans="3:15" ht="25.2" x14ac:dyDescent="0.25">
      <c r="C2175" s="112"/>
      <c r="D2175" s="109"/>
      <c r="E2175" s="9" t="s">
        <v>37</v>
      </c>
      <c r="F2175" s="12"/>
      <c r="G2175" s="8">
        <v>129</v>
      </c>
      <c r="H2175" s="43" t="s">
        <v>66</v>
      </c>
      <c r="I2175" s="15" t="s">
        <v>66</v>
      </c>
      <c r="J2175" s="2">
        <v>0.77519379845000003</v>
      </c>
      <c r="K2175" s="2">
        <v>5.4263565891469998</v>
      </c>
      <c r="L2175" s="2">
        <v>10.077519379845</v>
      </c>
      <c r="M2175" s="2">
        <v>83.720930232558004</v>
      </c>
      <c r="N2175" s="15" t="s">
        <v>66</v>
      </c>
      <c r="O2175" s="17">
        <v>16.279069767442</v>
      </c>
    </row>
    <row r="2176" spans="3:15" x14ac:dyDescent="0.25">
      <c r="C2176" s="112"/>
      <c r="D2176" s="109"/>
      <c r="E2176" s="9" t="s">
        <v>38</v>
      </c>
      <c r="F2176" s="12"/>
      <c r="G2176" s="13">
        <v>2</v>
      </c>
      <c r="H2176" s="39" t="s">
        <v>66</v>
      </c>
      <c r="I2176" s="7" t="s">
        <v>66</v>
      </c>
      <c r="J2176" s="7" t="s">
        <v>66</v>
      </c>
      <c r="K2176" s="7" t="s">
        <v>66</v>
      </c>
      <c r="L2176" s="6">
        <v>100</v>
      </c>
      <c r="M2176" s="7" t="s">
        <v>66</v>
      </c>
      <c r="N2176" s="7" t="s">
        <v>66</v>
      </c>
      <c r="O2176" s="33">
        <v>100</v>
      </c>
    </row>
    <row r="2177" spans="3:15" ht="25.2" x14ac:dyDescent="0.25">
      <c r="C2177" s="108" t="s">
        <v>39</v>
      </c>
      <c r="D2177" s="108" t="s">
        <v>25</v>
      </c>
      <c r="E2177" s="10" t="s">
        <v>40</v>
      </c>
      <c r="F2177" s="11"/>
      <c r="G2177" s="14">
        <v>320</v>
      </c>
      <c r="H2177" s="28">
        <v>0.625</v>
      </c>
      <c r="I2177" s="5">
        <v>2.1875</v>
      </c>
      <c r="J2177" s="5">
        <v>0.3125</v>
      </c>
      <c r="K2177" s="5">
        <v>9.375</v>
      </c>
      <c r="L2177" s="5">
        <v>9.6875</v>
      </c>
      <c r="M2177" s="5">
        <v>77.1875</v>
      </c>
      <c r="N2177" s="5">
        <v>0.625</v>
      </c>
      <c r="O2177" s="29">
        <v>22.1875</v>
      </c>
    </row>
    <row r="2178" spans="3:15" ht="25.2" x14ac:dyDescent="0.25">
      <c r="C2178" s="112"/>
      <c r="D2178" s="109"/>
      <c r="E2178" s="9" t="s">
        <v>41</v>
      </c>
      <c r="F2178" s="12"/>
      <c r="G2178" s="8">
        <v>604</v>
      </c>
      <c r="H2178" s="20">
        <v>2.1523178807950001</v>
      </c>
      <c r="I2178" s="2">
        <v>6.12582781457</v>
      </c>
      <c r="J2178" s="2">
        <v>1.158940397351</v>
      </c>
      <c r="K2178" s="2">
        <v>9.9337748344369992</v>
      </c>
      <c r="L2178" s="2">
        <v>7.7814569536420004</v>
      </c>
      <c r="M2178" s="2">
        <v>72.019867549669002</v>
      </c>
      <c r="N2178" s="2">
        <v>0.82781456953599997</v>
      </c>
      <c r="O2178" s="17">
        <v>27.152317880795</v>
      </c>
    </row>
    <row r="2179" spans="3:15" x14ac:dyDescent="0.25">
      <c r="C2179" s="112"/>
      <c r="D2179" s="109"/>
      <c r="E2179" s="9" t="s">
        <v>42</v>
      </c>
      <c r="F2179" s="12"/>
      <c r="G2179" s="13">
        <v>20</v>
      </c>
      <c r="H2179" s="39" t="s">
        <v>66</v>
      </c>
      <c r="I2179" s="6">
        <v>5</v>
      </c>
      <c r="J2179" s="6">
        <v>5</v>
      </c>
      <c r="K2179" s="6">
        <v>25</v>
      </c>
      <c r="L2179" s="6">
        <v>5</v>
      </c>
      <c r="M2179" s="6">
        <v>60</v>
      </c>
      <c r="N2179" s="7" t="s">
        <v>66</v>
      </c>
      <c r="O2179" s="33">
        <v>40</v>
      </c>
    </row>
    <row r="2180" spans="3:15" x14ac:dyDescent="0.25">
      <c r="C2180" s="112"/>
      <c r="D2180" s="109"/>
      <c r="E2180" s="9" t="s">
        <v>43</v>
      </c>
      <c r="F2180" s="12"/>
      <c r="G2180" s="8">
        <v>162</v>
      </c>
      <c r="H2180" s="20">
        <v>1.851851851852</v>
      </c>
      <c r="I2180" s="2">
        <v>4.9382716049380004</v>
      </c>
      <c r="J2180" s="2">
        <v>2.4691358024690002</v>
      </c>
      <c r="K2180" s="2">
        <v>16.049382716048999</v>
      </c>
      <c r="L2180" s="2">
        <v>15.432098765432</v>
      </c>
      <c r="M2180" s="2">
        <v>59.259259259258997</v>
      </c>
      <c r="N2180" s="15" t="s">
        <v>66</v>
      </c>
      <c r="O2180" s="17">
        <v>40.740740740741003</v>
      </c>
    </row>
    <row r="2181" spans="3:15" x14ac:dyDescent="0.25">
      <c r="C2181" s="112"/>
      <c r="D2181" s="109"/>
      <c r="E2181" s="9" t="s">
        <v>44</v>
      </c>
      <c r="F2181" s="12"/>
      <c r="G2181" s="8">
        <v>50</v>
      </c>
      <c r="H2181" s="43" t="s">
        <v>66</v>
      </c>
      <c r="I2181" s="2">
        <v>10</v>
      </c>
      <c r="J2181" s="15" t="s">
        <v>66</v>
      </c>
      <c r="K2181" s="2">
        <v>14</v>
      </c>
      <c r="L2181" s="2">
        <v>18</v>
      </c>
      <c r="M2181" s="2">
        <v>58</v>
      </c>
      <c r="N2181" s="15" t="s">
        <v>66</v>
      </c>
      <c r="O2181" s="17">
        <v>42</v>
      </c>
    </row>
    <row r="2182" spans="3:15" ht="25.2" x14ac:dyDescent="0.25">
      <c r="C2182" s="112"/>
      <c r="D2182" s="109"/>
      <c r="E2182" s="9" t="s">
        <v>45</v>
      </c>
      <c r="F2182" s="12"/>
      <c r="G2182" s="8">
        <v>53</v>
      </c>
      <c r="H2182" s="43" t="s">
        <v>66</v>
      </c>
      <c r="I2182" s="2">
        <v>5.660377358491</v>
      </c>
      <c r="J2182" s="2">
        <v>1.88679245283</v>
      </c>
      <c r="K2182" s="2">
        <v>11.320754716981</v>
      </c>
      <c r="L2182" s="2">
        <v>11.320754716981</v>
      </c>
      <c r="M2182" s="2">
        <v>69.811320754717002</v>
      </c>
      <c r="N2182" s="15" t="s">
        <v>66</v>
      </c>
      <c r="O2182" s="17">
        <v>30.188679245283002</v>
      </c>
    </row>
    <row r="2183" spans="3:15" x14ac:dyDescent="0.25">
      <c r="C2183" s="112"/>
      <c r="D2183" s="109"/>
      <c r="E2183" s="9" t="s">
        <v>38</v>
      </c>
      <c r="F2183" s="12"/>
      <c r="G2183" s="13">
        <v>37</v>
      </c>
      <c r="H2183" s="30">
        <v>2.7027027027030002</v>
      </c>
      <c r="I2183" s="6">
        <v>5.4054054054050003</v>
      </c>
      <c r="J2183" s="7" t="s">
        <v>66</v>
      </c>
      <c r="K2183" s="6">
        <v>16.216216216216001</v>
      </c>
      <c r="L2183" s="6">
        <v>16.216216216216001</v>
      </c>
      <c r="M2183" s="6">
        <v>59.459459459458998</v>
      </c>
      <c r="N2183" s="7" t="s">
        <v>66</v>
      </c>
      <c r="O2183" s="33">
        <v>40.540540540541002</v>
      </c>
    </row>
    <row r="2184" spans="3:15" ht="25.2" x14ac:dyDescent="0.25">
      <c r="C2184" s="112"/>
      <c r="D2184" s="108" t="s">
        <v>22</v>
      </c>
      <c r="E2184" s="10" t="s">
        <v>40</v>
      </c>
      <c r="F2184" s="11"/>
      <c r="G2184" s="14">
        <v>118</v>
      </c>
      <c r="H2184" s="28">
        <v>0.84745762711899997</v>
      </c>
      <c r="I2184" s="5">
        <v>4.2372881355930003</v>
      </c>
      <c r="J2184" s="5">
        <v>0.84745762711899997</v>
      </c>
      <c r="K2184" s="5">
        <v>10.169491525424</v>
      </c>
      <c r="L2184" s="5">
        <v>7.6271186440680001</v>
      </c>
      <c r="M2184" s="5">
        <v>75.423728813558995</v>
      </c>
      <c r="N2184" s="5">
        <v>0.84745762711899997</v>
      </c>
      <c r="O2184" s="29">
        <v>23.728813559321999</v>
      </c>
    </row>
    <row r="2185" spans="3:15" ht="25.2" x14ac:dyDescent="0.25">
      <c r="C2185" s="112"/>
      <c r="D2185" s="109"/>
      <c r="E2185" s="9" t="s">
        <v>41</v>
      </c>
      <c r="F2185" s="12"/>
      <c r="G2185" s="8">
        <v>351</v>
      </c>
      <c r="H2185" s="20">
        <v>1.9943019943019999</v>
      </c>
      <c r="I2185" s="2">
        <v>7.4074074074069998</v>
      </c>
      <c r="J2185" s="2">
        <v>1.709401709402</v>
      </c>
      <c r="K2185" s="2">
        <v>10.826210826211</v>
      </c>
      <c r="L2185" s="2">
        <v>7.6923076923079998</v>
      </c>
      <c r="M2185" s="2">
        <v>69.515669515669998</v>
      </c>
      <c r="N2185" s="2">
        <v>0.85470085470099999</v>
      </c>
      <c r="O2185" s="17">
        <v>29.629629629629999</v>
      </c>
    </row>
    <row r="2186" spans="3:15" x14ac:dyDescent="0.25">
      <c r="C2186" s="112"/>
      <c r="D2186" s="109"/>
      <c r="E2186" s="9" t="s">
        <v>42</v>
      </c>
      <c r="F2186" s="12"/>
      <c r="G2186" s="13">
        <v>9</v>
      </c>
      <c r="H2186" s="39" t="s">
        <v>66</v>
      </c>
      <c r="I2186" s="6">
        <v>11.111111111111001</v>
      </c>
      <c r="J2186" s="7" t="s">
        <v>66</v>
      </c>
      <c r="K2186" s="6">
        <v>22.222222222222001</v>
      </c>
      <c r="L2186" s="7" t="s">
        <v>66</v>
      </c>
      <c r="M2186" s="6">
        <v>66.666666666666998</v>
      </c>
      <c r="N2186" s="7" t="s">
        <v>66</v>
      </c>
      <c r="O2186" s="33">
        <v>33.333333333333002</v>
      </c>
    </row>
    <row r="2187" spans="3:15" x14ac:dyDescent="0.25">
      <c r="C2187" s="112"/>
      <c r="D2187" s="109"/>
      <c r="E2187" s="9" t="s">
        <v>43</v>
      </c>
      <c r="F2187" s="12"/>
      <c r="G2187" s="8">
        <v>64</v>
      </c>
      <c r="H2187" s="20">
        <v>3.125</v>
      </c>
      <c r="I2187" s="2">
        <v>9.375</v>
      </c>
      <c r="J2187" s="2">
        <v>4.6875</v>
      </c>
      <c r="K2187" s="2">
        <v>21.875</v>
      </c>
      <c r="L2187" s="2">
        <v>14.0625</v>
      </c>
      <c r="M2187" s="2">
        <v>46.875</v>
      </c>
      <c r="N2187" s="15" t="s">
        <v>66</v>
      </c>
      <c r="O2187" s="17">
        <v>53.125</v>
      </c>
    </row>
    <row r="2188" spans="3:15" x14ac:dyDescent="0.25">
      <c r="C2188" s="112"/>
      <c r="D2188" s="109"/>
      <c r="E2188" s="9" t="s">
        <v>44</v>
      </c>
      <c r="F2188" s="12"/>
      <c r="G2188" s="13">
        <v>19</v>
      </c>
      <c r="H2188" s="39" t="s">
        <v>66</v>
      </c>
      <c r="I2188" s="6">
        <v>15.789473684211</v>
      </c>
      <c r="J2188" s="7" t="s">
        <v>66</v>
      </c>
      <c r="K2188" s="6">
        <v>21.052631578947</v>
      </c>
      <c r="L2188" s="6">
        <v>15.789473684211</v>
      </c>
      <c r="M2188" s="6">
        <v>47.368421052632002</v>
      </c>
      <c r="N2188" s="7" t="s">
        <v>66</v>
      </c>
      <c r="O2188" s="33">
        <v>52.631578947367998</v>
      </c>
    </row>
    <row r="2189" spans="3:15" ht="25.2" x14ac:dyDescent="0.25">
      <c r="C2189" s="112"/>
      <c r="D2189" s="109"/>
      <c r="E2189" s="9" t="s">
        <v>45</v>
      </c>
      <c r="F2189" s="12"/>
      <c r="G2189" s="13">
        <v>30</v>
      </c>
      <c r="H2189" s="39" t="s">
        <v>66</v>
      </c>
      <c r="I2189" s="6">
        <v>3.333333333333</v>
      </c>
      <c r="J2189" s="6">
        <v>3.333333333333</v>
      </c>
      <c r="K2189" s="6">
        <v>16.666666666666998</v>
      </c>
      <c r="L2189" s="6">
        <v>6.666666666667</v>
      </c>
      <c r="M2189" s="6">
        <v>70</v>
      </c>
      <c r="N2189" s="7" t="s">
        <v>66</v>
      </c>
      <c r="O2189" s="33">
        <v>30</v>
      </c>
    </row>
    <row r="2190" spans="3:15" x14ac:dyDescent="0.25">
      <c r="C2190" s="112"/>
      <c r="D2190" s="109"/>
      <c r="E2190" s="9" t="s">
        <v>38</v>
      </c>
      <c r="F2190" s="12"/>
      <c r="G2190" s="13">
        <v>23</v>
      </c>
      <c r="H2190" s="30">
        <v>4.3478260869570002</v>
      </c>
      <c r="I2190" s="6">
        <v>4.3478260869570002</v>
      </c>
      <c r="J2190" s="7" t="s">
        <v>66</v>
      </c>
      <c r="K2190" s="6">
        <v>21.739130434783</v>
      </c>
      <c r="L2190" s="6">
        <v>17.391304347826001</v>
      </c>
      <c r="M2190" s="6">
        <v>52.173913043478002</v>
      </c>
      <c r="N2190" s="7" t="s">
        <v>66</v>
      </c>
      <c r="O2190" s="33">
        <v>47.826086956521998</v>
      </c>
    </row>
    <row r="2191" spans="3:15" ht="25.2" x14ac:dyDescent="0.25">
      <c r="C2191" s="112"/>
      <c r="D2191" s="108" t="s">
        <v>23</v>
      </c>
      <c r="E2191" s="10" t="s">
        <v>40</v>
      </c>
      <c r="F2191" s="11"/>
      <c r="G2191" s="14">
        <v>202</v>
      </c>
      <c r="H2191" s="28">
        <v>0.49504950495</v>
      </c>
      <c r="I2191" s="5">
        <v>0.99009900990099997</v>
      </c>
      <c r="J2191" s="34" t="s">
        <v>66</v>
      </c>
      <c r="K2191" s="5">
        <v>8.9108910891090005</v>
      </c>
      <c r="L2191" s="5">
        <v>10.891089108911</v>
      </c>
      <c r="M2191" s="5">
        <v>78.217821782178007</v>
      </c>
      <c r="N2191" s="5">
        <v>0.49504950495</v>
      </c>
      <c r="O2191" s="29">
        <v>21.287128712870999</v>
      </c>
    </row>
    <row r="2192" spans="3:15" ht="25.2" x14ac:dyDescent="0.25">
      <c r="C2192" s="112"/>
      <c r="D2192" s="109"/>
      <c r="E2192" s="9" t="s">
        <v>41</v>
      </c>
      <c r="F2192" s="12"/>
      <c r="G2192" s="8">
        <v>253</v>
      </c>
      <c r="H2192" s="20">
        <v>2.371541501976</v>
      </c>
      <c r="I2192" s="2">
        <v>4.3478260869570002</v>
      </c>
      <c r="J2192" s="2">
        <v>0.39525691699600002</v>
      </c>
      <c r="K2192" s="2">
        <v>8.6956521739130004</v>
      </c>
      <c r="L2192" s="2">
        <v>7.9051383399209998</v>
      </c>
      <c r="M2192" s="2">
        <v>75.494071146245005</v>
      </c>
      <c r="N2192" s="2">
        <v>0.79051383399200004</v>
      </c>
      <c r="O2192" s="17">
        <v>23.715415019763</v>
      </c>
    </row>
    <row r="2193" spans="3:15" x14ac:dyDescent="0.25">
      <c r="C2193" s="112"/>
      <c r="D2193" s="109"/>
      <c r="E2193" s="9" t="s">
        <v>42</v>
      </c>
      <c r="F2193" s="12"/>
      <c r="G2193" s="13">
        <v>11</v>
      </c>
      <c r="H2193" s="39" t="s">
        <v>66</v>
      </c>
      <c r="I2193" s="7" t="s">
        <v>66</v>
      </c>
      <c r="J2193" s="6">
        <v>9.0909090909089993</v>
      </c>
      <c r="K2193" s="6">
        <v>27.272727272727</v>
      </c>
      <c r="L2193" s="6">
        <v>9.0909090909089993</v>
      </c>
      <c r="M2193" s="6">
        <v>54.545454545455001</v>
      </c>
      <c r="N2193" s="7" t="s">
        <v>66</v>
      </c>
      <c r="O2193" s="33">
        <v>45.454545454544999</v>
      </c>
    </row>
    <row r="2194" spans="3:15" x14ac:dyDescent="0.25">
      <c r="C2194" s="112"/>
      <c r="D2194" s="109"/>
      <c r="E2194" s="9" t="s">
        <v>43</v>
      </c>
      <c r="F2194" s="12"/>
      <c r="G2194" s="8">
        <v>98</v>
      </c>
      <c r="H2194" s="20">
        <v>1.0204081632649999</v>
      </c>
      <c r="I2194" s="2">
        <v>2.040816326531</v>
      </c>
      <c r="J2194" s="2">
        <v>1.0204081632649999</v>
      </c>
      <c r="K2194" s="2">
        <v>12.244897959184</v>
      </c>
      <c r="L2194" s="2">
        <v>16.326530612245001</v>
      </c>
      <c r="M2194" s="2">
        <v>67.346938775509997</v>
      </c>
      <c r="N2194" s="15" t="s">
        <v>66</v>
      </c>
      <c r="O2194" s="17">
        <v>32.653061224490003</v>
      </c>
    </row>
    <row r="2195" spans="3:15" x14ac:dyDescent="0.25">
      <c r="C2195" s="112"/>
      <c r="D2195" s="109"/>
      <c r="E2195" s="9" t="s">
        <v>44</v>
      </c>
      <c r="F2195" s="12"/>
      <c r="G2195" s="13">
        <v>31</v>
      </c>
      <c r="H2195" s="39" t="s">
        <v>66</v>
      </c>
      <c r="I2195" s="6">
        <v>6.4516129032259997</v>
      </c>
      <c r="J2195" s="7" t="s">
        <v>66</v>
      </c>
      <c r="K2195" s="6">
        <v>9.6774193548389995</v>
      </c>
      <c r="L2195" s="6">
        <v>19.354838709677001</v>
      </c>
      <c r="M2195" s="6">
        <v>64.516129032257993</v>
      </c>
      <c r="N2195" s="7" t="s">
        <v>66</v>
      </c>
      <c r="O2195" s="33">
        <v>35.483870967742</v>
      </c>
    </row>
    <row r="2196" spans="3:15" ht="25.2" x14ac:dyDescent="0.25">
      <c r="C2196" s="112"/>
      <c r="D2196" s="109"/>
      <c r="E2196" s="9" t="s">
        <v>45</v>
      </c>
      <c r="F2196" s="12"/>
      <c r="G2196" s="13">
        <v>23</v>
      </c>
      <c r="H2196" s="39" t="s">
        <v>66</v>
      </c>
      <c r="I2196" s="6">
        <v>8.6956521739130004</v>
      </c>
      <c r="J2196" s="7" t="s">
        <v>66</v>
      </c>
      <c r="K2196" s="6">
        <v>4.3478260869570002</v>
      </c>
      <c r="L2196" s="6">
        <v>17.391304347826001</v>
      </c>
      <c r="M2196" s="6">
        <v>69.565217391304003</v>
      </c>
      <c r="N2196" s="7" t="s">
        <v>66</v>
      </c>
      <c r="O2196" s="33">
        <v>30.434782608696</v>
      </c>
    </row>
    <row r="2197" spans="3:15" x14ac:dyDescent="0.25">
      <c r="C2197" s="112"/>
      <c r="D2197" s="109"/>
      <c r="E2197" s="9" t="s">
        <v>38</v>
      </c>
      <c r="F2197" s="12"/>
      <c r="G2197" s="13">
        <v>14</v>
      </c>
      <c r="H2197" s="39" t="s">
        <v>66</v>
      </c>
      <c r="I2197" s="6">
        <v>7.1428571428570002</v>
      </c>
      <c r="J2197" s="7" t="s">
        <v>66</v>
      </c>
      <c r="K2197" s="6">
        <v>7.1428571428570002</v>
      </c>
      <c r="L2197" s="6">
        <v>14.285714285714</v>
      </c>
      <c r="M2197" s="6">
        <v>71.428571428571004</v>
      </c>
      <c r="N2197" s="7" t="s">
        <v>66</v>
      </c>
      <c r="O2197" s="33">
        <v>28.571428571428999</v>
      </c>
    </row>
    <row r="2198" spans="3:15" x14ac:dyDescent="0.25">
      <c r="C2198" s="108" t="s">
        <v>46</v>
      </c>
      <c r="D2198" s="106" t="s">
        <v>21</v>
      </c>
      <c r="E2198" s="10" t="s">
        <v>47</v>
      </c>
      <c r="F2198" s="11"/>
      <c r="G2198" s="14">
        <v>815</v>
      </c>
      <c r="H2198" s="28">
        <v>1.963190184049</v>
      </c>
      <c r="I2198" s="5">
        <v>5.153374233129</v>
      </c>
      <c r="J2198" s="5">
        <v>1.2269938650309999</v>
      </c>
      <c r="K2198" s="5">
        <v>10.674846625767</v>
      </c>
      <c r="L2198" s="5">
        <v>8.7116564417180005</v>
      </c>
      <c r="M2198" s="5">
        <v>71.411042944784995</v>
      </c>
      <c r="N2198" s="5">
        <v>0.85889570552100003</v>
      </c>
      <c r="O2198" s="29">
        <v>27.730061349692999</v>
      </c>
    </row>
    <row r="2199" spans="3:15" ht="25.2" x14ac:dyDescent="0.25">
      <c r="C2199" s="112"/>
      <c r="D2199" s="107"/>
      <c r="E2199" s="9" t="s">
        <v>48</v>
      </c>
      <c r="F2199" s="12"/>
      <c r="G2199" s="8">
        <v>86</v>
      </c>
      <c r="H2199" s="43" t="s">
        <v>66</v>
      </c>
      <c r="I2199" s="2">
        <v>3.488372093023</v>
      </c>
      <c r="J2199" s="15" t="s">
        <v>66</v>
      </c>
      <c r="K2199" s="2">
        <v>9.3023255813949994</v>
      </c>
      <c r="L2199" s="2">
        <v>9.3023255813949994</v>
      </c>
      <c r="M2199" s="2">
        <v>77.906976744185997</v>
      </c>
      <c r="N2199" s="15" t="s">
        <v>66</v>
      </c>
      <c r="O2199" s="17">
        <v>22.093023255814</v>
      </c>
    </row>
    <row r="2200" spans="3:15" x14ac:dyDescent="0.25">
      <c r="C2200" s="112"/>
      <c r="D2200" s="107"/>
      <c r="E2200" s="9" t="s">
        <v>49</v>
      </c>
      <c r="F2200" s="12"/>
      <c r="G2200" s="13">
        <v>46</v>
      </c>
      <c r="H2200" s="30">
        <v>2.1739130434780001</v>
      </c>
      <c r="I2200" s="7" t="s">
        <v>66</v>
      </c>
      <c r="J2200" s="6">
        <v>4.3478260869570002</v>
      </c>
      <c r="K2200" s="6">
        <v>17.391304347826001</v>
      </c>
      <c r="L2200" s="6">
        <v>8.6956521739130004</v>
      </c>
      <c r="M2200" s="6">
        <v>67.391304347825994</v>
      </c>
      <c r="N2200" s="7" t="s">
        <v>66</v>
      </c>
      <c r="O2200" s="33">
        <v>32.608695652173999</v>
      </c>
    </row>
    <row r="2201" spans="3:15" ht="25.2" x14ac:dyDescent="0.25">
      <c r="C2201" s="112"/>
      <c r="D2201" s="107"/>
      <c r="E2201" s="9" t="s">
        <v>50</v>
      </c>
      <c r="F2201" s="12"/>
      <c r="G2201" s="8">
        <v>95</v>
      </c>
      <c r="H2201" s="43" t="s">
        <v>66</v>
      </c>
      <c r="I2201" s="2">
        <v>4.2105263157890001</v>
      </c>
      <c r="J2201" s="15" t="s">
        <v>66</v>
      </c>
      <c r="K2201" s="2">
        <v>8.4210526315790002</v>
      </c>
      <c r="L2201" s="2">
        <v>15.789473684211</v>
      </c>
      <c r="M2201" s="2">
        <v>71.578947368420998</v>
      </c>
      <c r="N2201" s="15" t="s">
        <v>66</v>
      </c>
      <c r="O2201" s="17">
        <v>28.421052631578998</v>
      </c>
    </row>
    <row r="2202" spans="3:15" ht="25.2" x14ac:dyDescent="0.25">
      <c r="C2202" s="112"/>
      <c r="D2202" s="107"/>
      <c r="E2202" s="9" t="s">
        <v>51</v>
      </c>
      <c r="F2202" s="12"/>
      <c r="G2202" s="13">
        <v>30</v>
      </c>
      <c r="H2202" s="39" t="s">
        <v>66</v>
      </c>
      <c r="I2202" s="7" t="s">
        <v>66</v>
      </c>
      <c r="J2202" s="7" t="s">
        <v>66</v>
      </c>
      <c r="K2202" s="6">
        <v>3.333333333333</v>
      </c>
      <c r="L2202" s="6">
        <v>10</v>
      </c>
      <c r="M2202" s="6">
        <v>86.666666666666998</v>
      </c>
      <c r="N2202" s="7" t="s">
        <v>66</v>
      </c>
      <c r="O2202" s="33">
        <v>13.333333333333</v>
      </c>
    </row>
    <row r="2203" spans="3:15" x14ac:dyDescent="0.25">
      <c r="C2203" s="112"/>
      <c r="D2203" s="107"/>
      <c r="E2203" s="9" t="s">
        <v>52</v>
      </c>
      <c r="F2203" s="12"/>
      <c r="G2203" s="13">
        <v>8</v>
      </c>
      <c r="H2203" s="39" t="s">
        <v>66</v>
      </c>
      <c r="I2203" s="7" t="s">
        <v>66</v>
      </c>
      <c r="J2203" s="7" t="s">
        <v>66</v>
      </c>
      <c r="K2203" s="7" t="s">
        <v>66</v>
      </c>
      <c r="L2203" s="7" t="s">
        <v>66</v>
      </c>
      <c r="M2203" s="6">
        <v>100</v>
      </c>
      <c r="N2203" s="7" t="s">
        <v>66</v>
      </c>
      <c r="O2203" s="37" t="s">
        <v>66</v>
      </c>
    </row>
    <row r="2204" spans="3:15" x14ac:dyDescent="0.25">
      <c r="C2204" s="112"/>
      <c r="D2204" s="107"/>
      <c r="E2204" s="9" t="s">
        <v>53</v>
      </c>
      <c r="F2204" s="12"/>
      <c r="G2204" s="13">
        <v>23</v>
      </c>
      <c r="H2204" s="39" t="s">
        <v>66</v>
      </c>
      <c r="I2204" s="6">
        <v>4.3478260869570002</v>
      </c>
      <c r="J2204" s="7" t="s">
        <v>66</v>
      </c>
      <c r="K2204" s="6">
        <v>17.391304347826001</v>
      </c>
      <c r="L2204" s="6">
        <v>4.3478260869570002</v>
      </c>
      <c r="M2204" s="6">
        <v>73.913043478261002</v>
      </c>
      <c r="N2204" s="7" t="s">
        <v>66</v>
      </c>
      <c r="O2204" s="33">
        <v>26.086956521739001</v>
      </c>
    </row>
    <row r="2205" spans="3:15" x14ac:dyDescent="0.25">
      <c r="C2205" s="112"/>
      <c r="D2205" s="107"/>
      <c r="E2205" s="9" t="s">
        <v>38</v>
      </c>
      <c r="F2205" s="12"/>
      <c r="G2205" s="13">
        <v>1</v>
      </c>
      <c r="H2205" s="39" t="s">
        <v>66</v>
      </c>
      <c r="I2205" s="7" t="s">
        <v>66</v>
      </c>
      <c r="J2205" s="7" t="s">
        <v>66</v>
      </c>
      <c r="K2205" s="7" t="s">
        <v>66</v>
      </c>
      <c r="L2205" s="7" t="s">
        <v>66</v>
      </c>
      <c r="M2205" s="6">
        <v>100</v>
      </c>
      <c r="N2205" s="7" t="s">
        <v>66</v>
      </c>
      <c r="O2205" s="37" t="s">
        <v>66</v>
      </c>
    </row>
    <row r="2206" spans="3:15" x14ac:dyDescent="0.25">
      <c r="C2206" s="112"/>
      <c r="D2206" s="107"/>
      <c r="E2206" s="9" t="s">
        <v>54</v>
      </c>
      <c r="F2206" s="12"/>
      <c r="G2206" s="8">
        <v>901</v>
      </c>
      <c r="H2206" s="20">
        <v>1.775804661487</v>
      </c>
      <c r="I2206" s="2">
        <v>4.9944506104329998</v>
      </c>
      <c r="J2206" s="2">
        <v>1.1098779134300001</v>
      </c>
      <c r="K2206" s="2">
        <v>10.54384017758</v>
      </c>
      <c r="L2206" s="2">
        <v>8.7680355160930006</v>
      </c>
      <c r="M2206" s="2">
        <v>72.031076581576002</v>
      </c>
      <c r="N2206" s="2">
        <v>0.77691453940099997</v>
      </c>
      <c r="O2206" s="17">
        <v>27.192008879023</v>
      </c>
    </row>
    <row r="2207" spans="3:15" x14ac:dyDescent="0.25">
      <c r="C2207" s="112"/>
      <c r="D2207" s="107"/>
      <c r="E2207" s="9" t="s">
        <v>55</v>
      </c>
      <c r="F2207" s="12"/>
      <c r="G2207" s="8">
        <v>171</v>
      </c>
      <c r="H2207" s="20">
        <v>0.58479532163699999</v>
      </c>
      <c r="I2207" s="2">
        <v>2.3391812865500001</v>
      </c>
      <c r="J2207" s="2">
        <v>1.1695906432750001</v>
      </c>
      <c r="K2207" s="2">
        <v>9.9415204678359999</v>
      </c>
      <c r="L2207" s="2">
        <v>12.865497076023001</v>
      </c>
      <c r="M2207" s="2">
        <v>73.099415204677996</v>
      </c>
      <c r="N2207" s="15" t="s">
        <v>66</v>
      </c>
      <c r="O2207" s="17">
        <v>26.900584795322001</v>
      </c>
    </row>
    <row r="2208" spans="3:15" x14ac:dyDescent="0.25">
      <c r="C2208" s="108" t="s">
        <v>56</v>
      </c>
      <c r="D2208" s="106" t="s">
        <v>21</v>
      </c>
      <c r="E2208" s="10" t="s">
        <v>57</v>
      </c>
      <c r="F2208" s="11"/>
      <c r="G2208" s="14">
        <v>465</v>
      </c>
      <c r="H2208" s="28">
        <v>1.0752688172039999</v>
      </c>
      <c r="I2208" s="5">
        <v>4.5161290322580001</v>
      </c>
      <c r="J2208" s="5">
        <v>1.0752688172039999</v>
      </c>
      <c r="K2208" s="5">
        <v>11.182795698925</v>
      </c>
      <c r="L2208" s="5">
        <v>8.3870967741939992</v>
      </c>
      <c r="M2208" s="5">
        <v>72.688172043010994</v>
      </c>
      <c r="N2208" s="5">
        <v>1.0752688172039999</v>
      </c>
      <c r="O2208" s="29">
        <v>26.236559139785001</v>
      </c>
    </row>
    <row r="2209" spans="2:15" x14ac:dyDescent="0.25">
      <c r="C2209" s="112"/>
      <c r="D2209" s="107"/>
      <c r="E2209" s="9" t="s">
        <v>58</v>
      </c>
      <c r="F2209" s="12"/>
      <c r="G2209" s="8">
        <v>396</v>
      </c>
      <c r="H2209" s="20">
        <v>0.75757575757600004</v>
      </c>
      <c r="I2209" s="2">
        <v>4.2929292929290002</v>
      </c>
      <c r="J2209" s="2">
        <v>1.2626262626260001</v>
      </c>
      <c r="K2209" s="2">
        <v>10.101010101010001</v>
      </c>
      <c r="L2209" s="2">
        <v>10.858585858586</v>
      </c>
      <c r="M2209" s="2">
        <v>72.474747474747005</v>
      </c>
      <c r="N2209" s="2">
        <v>0.25252525252500002</v>
      </c>
      <c r="O2209" s="17">
        <v>27.272727272727</v>
      </c>
    </row>
    <row r="2210" spans="2:15" x14ac:dyDescent="0.25">
      <c r="C2210" s="112"/>
      <c r="D2210" s="107"/>
      <c r="E2210" s="9" t="s">
        <v>59</v>
      </c>
      <c r="F2210" s="12"/>
      <c r="G2210" s="8">
        <v>90</v>
      </c>
      <c r="H2210" s="43" t="s">
        <v>66</v>
      </c>
      <c r="I2210" s="2">
        <v>3.333333333333</v>
      </c>
      <c r="J2210" s="2">
        <v>1.1111111111109999</v>
      </c>
      <c r="K2210" s="2">
        <v>11.111111111111001</v>
      </c>
      <c r="L2210" s="2">
        <v>10</v>
      </c>
      <c r="M2210" s="2">
        <v>73.333333333333002</v>
      </c>
      <c r="N2210" s="2">
        <v>1.1111111111109999</v>
      </c>
      <c r="O2210" s="17">
        <v>25.555555555556001</v>
      </c>
    </row>
    <row r="2211" spans="2:15" x14ac:dyDescent="0.25">
      <c r="C2211" s="112"/>
      <c r="D2211" s="107"/>
      <c r="E2211" s="9" t="s">
        <v>60</v>
      </c>
      <c r="F2211" s="12"/>
      <c r="G2211" s="8">
        <v>153</v>
      </c>
      <c r="H2211" s="20">
        <v>5.8823529411760003</v>
      </c>
      <c r="I2211" s="2">
        <v>5.8823529411760003</v>
      </c>
      <c r="J2211" s="2">
        <v>0.65359477124200005</v>
      </c>
      <c r="K2211" s="2">
        <v>9.1503267973860005</v>
      </c>
      <c r="L2211" s="2">
        <v>7.1895424836600004</v>
      </c>
      <c r="M2211" s="2">
        <v>71.241830065358997</v>
      </c>
      <c r="N2211" s="15" t="s">
        <v>66</v>
      </c>
      <c r="O2211" s="17">
        <v>28.758169934641</v>
      </c>
    </row>
    <row r="2212" spans="2:15" x14ac:dyDescent="0.25">
      <c r="C2212" s="108" t="s">
        <v>61</v>
      </c>
      <c r="D2212" s="106" t="s">
        <v>21</v>
      </c>
      <c r="E2212" s="10" t="s">
        <v>62</v>
      </c>
      <c r="F2212" s="11"/>
      <c r="G2212" s="14">
        <v>205</v>
      </c>
      <c r="H2212" s="28">
        <v>0.48780487804900002</v>
      </c>
      <c r="I2212" s="5">
        <v>5.8536585365849998</v>
      </c>
      <c r="J2212" s="5">
        <v>0.97560975609800005</v>
      </c>
      <c r="K2212" s="5">
        <v>10.731707317073001</v>
      </c>
      <c r="L2212" s="5">
        <v>10.731707317073001</v>
      </c>
      <c r="M2212" s="5">
        <v>69.756097560976002</v>
      </c>
      <c r="N2212" s="5">
        <v>1.4634146341459999</v>
      </c>
      <c r="O2212" s="29">
        <v>28.780487804878</v>
      </c>
    </row>
    <row r="2213" spans="2:15" x14ac:dyDescent="0.25">
      <c r="C2213" s="109"/>
      <c r="D2213" s="107"/>
      <c r="E2213" s="9" t="s">
        <v>63</v>
      </c>
      <c r="F2213" s="12"/>
      <c r="G2213" s="8">
        <v>256</v>
      </c>
      <c r="H2213" s="20">
        <v>2.734375</v>
      </c>
      <c r="I2213" s="2">
        <v>4.296875</v>
      </c>
      <c r="J2213" s="2">
        <v>0.78125</v>
      </c>
      <c r="K2213" s="2">
        <v>9.765625</v>
      </c>
      <c r="L2213" s="2">
        <v>10.9375</v>
      </c>
      <c r="M2213" s="2">
        <v>71.09375</v>
      </c>
      <c r="N2213" s="2">
        <v>0.390625</v>
      </c>
      <c r="O2213" s="17">
        <v>28.515625</v>
      </c>
    </row>
    <row r="2214" spans="2:15" x14ac:dyDescent="0.25">
      <c r="C2214" s="109"/>
      <c r="D2214" s="107"/>
      <c r="E2214" s="9" t="s">
        <v>64</v>
      </c>
      <c r="F2214" s="12"/>
      <c r="G2214" s="8">
        <v>404</v>
      </c>
      <c r="H2214" s="20">
        <v>0.74257425742600003</v>
      </c>
      <c r="I2214" s="2">
        <v>3.4653465346529999</v>
      </c>
      <c r="J2214" s="2">
        <v>1.485148514851</v>
      </c>
      <c r="K2214" s="2">
        <v>11.881188118812</v>
      </c>
      <c r="L2214" s="2">
        <v>7.1782178217819999</v>
      </c>
      <c r="M2214" s="2">
        <v>75.247524752475002</v>
      </c>
      <c r="N2214" s="15" t="s">
        <v>66</v>
      </c>
      <c r="O2214" s="17">
        <v>24.752475247524998</v>
      </c>
    </row>
    <row r="2215" spans="2:15" x14ac:dyDescent="0.25">
      <c r="C2215" s="113"/>
      <c r="D2215" s="110"/>
      <c r="E2215" s="56" t="s">
        <v>65</v>
      </c>
      <c r="F2215" s="48"/>
      <c r="G2215" s="61">
        <v>239</v>
      </c>
      <c r="H2215" s="69">
        <v>2.5104602510460001</v>
      </c>
      <c r="I2215" s="36">
        <v>5.439330543933</v>
      </c>
      <c r="J2215" s="36">
        <v>0.836820083682</v>
      </c>
      <c r="K2215" s="36">
        <v>8.7866108786609995</v>
      </c>
      <c r="L2215" s="36">
        <v>9.6234309623430008</v>
      </c>
      <c r="M2215" s="36">
        <v>71.548117154812005</v>
      </c>
      <c r="N2215" s="36">
        <v>1.2552301255230001</v>
      </c>
      <c r="O2215" s="68">
        <v>27.196652719665</v>
      </c>
    </row>
    <row r="2217" spans="2:15" x14ac:dyDescent="0.25">
      <c r="B2217" s="54" t="str">
        <f xml:space="preserve"> HYPERLINK("#'目次'!B33", "[27]")</f>
        <v>[27]</v>
      </c>
      <c r="C2217" s="42" t="s">
        <v>359</v>
      </c>
    </row>
    <row r="2220" spans="2:15" x14ac:dyDescent="0.25">
      <c r="C2220" s="42" t="s">
        <v>14</v>
      </c>
    </row>
    <row r="2221" spans="2:15" ht="50.4" x14ac:dyDescent="0.25">
      <c r="C2221" s="102"/>
      <c r="D2221" s="103"/>
      <c r="E2221" s="103"/>
      <c r="F2221" s="103"/>
      <c r="G2221" s="53" t="s">
        <v>15</v>
      </c>
      <c r="H2221" s="50" t="s">
        <v>350</v>
      </c>
      <c r="I2221" s="21" t="s">
        <v>351</v>
      </c>
      <c r="J2221" s="21" t="s">
        <v>352</v>
      </c>
      <c r="K2221" s="21" t="s">
        <v>353</v>
      </c>
      <c r="L2221" s="21" t="s">
        <v>354</v>
      </c>
      <c r="M2221" s="21" t="s">
        <v>360</v>
      </c>
      <c r="N2221" s="21" t="s">
        <v>38</v>
      </c>
      <c r="O2221" s="57" t="s">
        <v>361</v>
      </c>
    </row>
    <row r="2222" spans="2:15" x14ac:dyDescent="0.25">
      <c r="C2222" s="104"/>
      <c r="D2222" s="105"/>
      <c r="E2222" s="105"/>
      <c r="F2222" s="105"/>
      <c r="G2222" s="47"/>
      <c r="H2222" s="60"/>
      <c r="I2222" s="22"/>
      <c r="J2222" s="22"/>
      <c r="K2222" s="22"/>
      <c r="L2222" s="22"/>
      <c r="M2222" s="22"/>
      <c r="N2222" s="22"/>
      <c r="O2222" s="55"/>
    </row>
    <row r="2223" spans="2:15" x14ac:dyDescent="0.25">
      <c r="C2223" s="52"/>
      <c r="D2223" s="49"/>
      <c r="E2223" s="46" t="s">
        <v>15</v>
      </c>
      <c r="F2223" s="51"/>
      <c r="G2223" s="59">
        <v>1104</v>
      </c>
      <c r="H2223" s="32">
        <v>1.268115942029</v>
      </c>
      <c r="I2223" s="32">
        <v>8.9673913043480002</v>
      </c>
      <c r="J2223" s="32">
        <v>13.949275362319</v>
      </c>
      <c r="K2223" s="32">
        <v>66.485507246376997</v>
      </c>
      <c r="L2223" s="32">
        <v>4.4384057971009998</v>
      </c>
      <c r="M2223" s="32">
        <v>3.8949275362320002</v>
      </c>
      <c r="N2223" s="32">
        <v>0.99637681159400004</v>
      </c>
      <c r="O2223" s="64">
        <v>95.108695652174006</v>
      </c>
    </row>
    <row r="2224" spans="2:15" x14ac:dyDescent="0.25">
      <c r="C2224" s="111" t="s">
        <v>20</v>
      </c>
      <c r="D2224" s="106" t="s">
        <v>21</v>
      </c>
      <c r="E2224" s="10" t="s">
        <v>22</v>
      </c>
      <c r="F2224" s="11"/>
      <c r="G2224" s="14">
        <v>543</v>
      </c>
      <c r="H2224" s="28">
        <v>1.2891344383059999</v>
      </c>
      <c r="I2224" s="5">
        <v>11.602209944750999</v>
      </c>
      <c r="J2224" s="5">
        <v>16.390423572744002</v>
      </c>
      <c r="K2224" s="5">
        <v>65.377532228361005</v>
      </c>
      <c r="L2224" s="5">
        <v>1.1049723756909999</v>
      </c>
      <c r="M2224" s="5">
        <v>3.6832412523019999</v>
      </c>
      <c r="N2224" s="5">
        <v>0.55248618784500003</v>
      </c>
      <c r="O2224" s="29">
        <v>95.764272559852998</v>
      </c>
    </row>
    <row r="2225" spans="3:15" x14ac:dyDescent="0.25">
      <c r="C2225" s="112"/>
      <c r="D2225" s="107"/>
      <c r="E2225" s="9" t="s">
        <v>23</v>
      </c>
      <c r="F2225" s="12"/>
      <c r="G2225" s="8">
        <v>561</v>
      </c>
      <c r="H2225" s="20">
        <v>1.247771836007</v>
      </c>
      <c r="I2225" s="2">
        <v>6.4171122994649998</v>
      </c>
      <c r="J2225" s="2">
        <v>11.586452762923001</v>
      </c>
      <c r="K2225" s="2">
        <v>67.557932263815005</v>
      </c>
      <c r="L2225" s="2">
        <v>7.6648841354719996</v>
      </c>
      <c r="M2225" s="2">
        <v>4.0998217468810001</v>
      </c>
      <c r="N2225" s="2">
        <v>1.4260249554369999</v>
      </c>
      <c r="O2225" s="17">
        <v>94.474153297683003</v>
      </c>
    </row>
    <row r="2226" spans="3:15" x14ac:dyDescent="0.25">
      <c r="C2226" s="108" t="s">
        <v>24</v>
      </c>
      <c r="D2226" s="108" t="s">
        <v>25</v>
      </c>
      <c r="E2226" s="10" t="s">
        <v>26</v>
      </c>
      <c r="F2226" s="11"/>
      <c r="G2226" s="14">
        <v>261</v>
      </c>
      <c r="H2226" s="28">
        <v>1.532567049808</v>
      </c>
      <c r="I2226" s="5">
        <v>5.3639846743300001</v>
      </c>
      <c r="J2226" s="5">
        <v>9.5785440613030008</v>
      </c>
      <c r="K2226" s="5">
        <v>72.030651340996002</v>
      </c>
      <c r="L2226" s="5">
        <v>6.130268199234</v>
      </c>
      <c r="M2226" s="5">
        <v>4.2145593869729998</v>
      </c>
      <c r="N2226" s="5">
        <v>1.149425287356</v>
      </c>
      <c r="O2226" s="29">
        <v>94.636015325670002</v>
      </c>
    </row>
    <row r="2227" spans="3:15" x14ac:dyDescent="0.25">
      <c r="C2227" s="112"/>
      <c r="D2227" s="109"/>
      <c r="E2227" s="9" t="s">
        <v>27</v>
      </c>
      <c r="F2227" s="12"/>
      <c r="G2227" s="8">
        <v>267</v>
      </c>
      <c r="H2227" s="43" t="s">
        <v>66</v>
      </c>
      <c r="I2227" s="2">
        <v>8.9887640449440003</v>
      </c>
      <c r="J2227" s="2">
        <v>11.985018726591999</v>
      </c>
      <c r="K2227" s="2">
        <v>70.037453183520995</v>
      </c>
      <c r="L2227" s="2">
        <v>5.61797752809</v>
      </c>
      <c r="M2227" s="2">
        <v>2.2471910112360001</v>
      </c>
      <c r="N2227" s="2">
        <v>1.123595505618</v>
      </c>
      <c r="O2227" s="17">
        <v>96.629213483146003</v>
      </c>
    </row>
    <row r="2228" spans="3:15" x14ac:dyDescent="0.25">
      <c r="C2228" s="112"/>
      <c r="D2228" s="109"/>
      <c r="E2228" s="9" t="s">
        <v>28</v>
      </c>
      <c r="F2228" s="12"/>
      <c r="G2228" s="8">
        <v>261</v>
      </c>
      <c r="H2228" s="20">
        <v>1.149425287356</v>
      </c>
      <c r="I2228" s="2">
        <v>8.0459770114939992</v>
      </c>
      <c r="J2228" s="2">
        <v>14.942528735631999</v>
      </c>
      <c r="K2228" s="2">
        <v>67.049808429118997</v>
      </c>
      <c r="L2228" s="2">
        <v>2.2988505747130001</v>
      </c>
      <c r="M2228" s="2">
        <v>5.3639846743300001</v>
      </c>
      <c r="N2228" s="2">
        <v>1.149425287356</v>
      </c>
      <c r="O2228" s="17">
        <v>93.486590038314006</v>
      </c>
    </row>
    <row r="2229" spans="3:15" x14ac:dyDescent="0.25">
      <c r="C2229" s="112"/>
      <c r="D2229" s="109"/>
      <c r="E2229" s="9" t="s">
        <v>29</v>
      </c>
      <c r="F2229" s="12"/>
      <c r="G2229" s="8">
        <v>195</v>
      </c>
      <c r="H2229" s="20">
        <v>2.564102564103</v>
      </c>
      <c r="I2229" s="2">
        <v>14.871794871795</v>
      </c>
      <c r="J2229" s="2">
        <v>17.948717948717999</v>
      </c>
      <c r="K2229" s="2">
        <v>59.487179487178999</v>
      </c>
      <c r="L2229" s="2">
        <v>3.0769230769229998</v>
      </c>
      <c r="M2229" s="2">
        <v>2.051282051282</v>
      </c>
      <c r="N2229" s="15" t="s">
        <v>66</v>
      </c>
      <c r="O2229" s="17">
        <v>97.948717948717999</v>
      </c>
    </row>
    <row r="2230" spans="3:15" x14ac:dyDescent="0.25">
      <c r="C2230" s="112"/>
      <c r="D2230" s="109"/>
      <c r="E2230" s="9" t="s">
        <v>30</v>
      </c>
      <c r="F2230" s="12"/>
      <c r="G2230" s="8">
        <v>120</v>
      </c>
      <c r="H2230" s="20">
        <v>1.666666666667</v>
      </c>
      <c r="I2230" s="2">
        <v>9.166666666667</v>
      </c>
      <c r="J2230" s="2">
        <v>19.166666666666998</v>
      </c>
      <c r="K2230" s="2">
        <v>56.666666666666998</v>
      </c>
      <c r="L2230" s="2">
        <v>5</v>
      </c>
      <c r="M2230" s="2">
        <v>6.666666666667</v>
      </c>
      <c r="N2230" s="2">
        <v>1.666666666667</v>
      </c>
      <c r="O2230" s="17">
        <v>91.666666666666998</v>
      </c>
    </row>
    <row r="2231" spans="3:15" x14ac:dyDescent="0.25">
      <c r="C2231" s="112"/>
      <c r="D2231" s="109"/>
      <c r="E2231" s="9" t="s">
        <v>31</v>
      </c>
      <c r="F2231" s="12"/>
      <c r="G2231" s="8">
        <v>843</v>
      </c>
      <c r="H2231" s="20">
        <v>1.1862396204029999</v>
      </c>
      <c r="I2231" s="2">
        <v>10.083036773428001</v>
      </c>
      <c r="J2231" s="2">
        <v>15.302491103203</v>
      </c>
      <c r="K2231" s="2">
        <v>64.768683274021001</v>
      </c>
      <c r="L2231" s="2">
        <v>3.9145907473310002</v>
      </c>
      <c r="M2231" s="2">
        <v>3.7959667852910002</v>
      </c>
      <c r="N2231" s="2">
        <v>0.94899169632299996</v>
      </c>
      <c r="O2231" s="17">
        <v>95.255041518387003</v>
      </c>
    </row>
    <row r="2232" spans="3:15" x14ac:dyDescent="0.25">
      <c r="C2232" s="112"/>
      <c r="D2232" s="109"/>
      <c r="E2232" s="9" t="s">
        <v>32</v>
      </c>
      <c r="F2232" s="12"/>
      <c r="G2232" s="8">
        <v>315</v>
      </c>
      <c r="H2232" s="20">
        <v>2.2222222222219998</v>
      </c>
      <c r="I2232" s="2">
        <v>12.698412698413</v>
      </c>
      <c r="J2232" s="2">
        <v>18.412698412697999</v>
      </c>
      <c r="K2232" s="2">
        <v>58.412698412697999</v>
      </c>
      <c r="L2232" s="2">
        <v>3.8095238095239998</v>
      </c>
      <c r="M2232" s="2">
        <v>3.8095238095239998</v>
      </c>
      <c r="N2232" s="2">
        <v>0.63492063492100004</v>
      </c>
      <c r="O2232" s="17">
        <v>95.555555555555998</v>
      </c>
    </row>
    <row r="2233" spans="3:15" x14ac:dyDescent="0.25">
      <c r="C2233" s="112"/>
      <c r="D2233" s="108" t="s">
        <v>22</v>
      </c>
      <c r="E2233" s="10" t="s">
        <v>26</v>
      </c>
      <c r="F2233" s="11"/>
      <c r="G2233" s="14">
        <v>120</v>
      </c>
      <c r="H2233" s="28">
        <v>1.666666666667</v>
      </c>
      <c r="I2233" s="5">
        <v>5.833333333333</v>
      </c>
      <c r="J2233" s="5">
        <v>12.5</v>
      </c>
      <c r="K2233" s="5">
        <v>75.833333333333002</v>
      </c>
      <c r="L2233" s="5">
        <v>0.83333333333299997</v>
      </c>
      <c r="M2233" s="5">
        <v>3.333333333333</v>
      </c>
      <c r="N2233" s="34" t="s">
        <v>66</v>
      </c>
      <c r="O2233" s="29">
        <v>96.666666666666998</v>
      </c>
    </row>
    <row r="2234" spans="3:15" x14ac:dyDescent="0.25">
      <c r="C2234" s="112"/>
      <c r="D2234" s="109"/>
      <c r="E2234" s="9" t="s">
        <v>27</v>
      </c>
      <c r="F2234" s="12"/>
      <c r="G2234" s="8">
        <v>159</v>
      </c>
      <c r="H2234" s="43" t="s">
        <v>66</v>
      </c>
      <c r="I2234" s="2">
        <v>11.320754716981</v>
      </c>
      <c r="J2234" s="2">
        <v>13.836477987421</v>
      </c>
      <c r="K2234" s="2">
        <v>69.182389937107004</v>
      </c>
      <c r="L2234" s="2">
        <v>1.88679245283</v>
      </c>
      <c r="M2234" s="2">
        <v>3.1446540880499998</v>
      </c>
      <c r="N2234" s="2">
        <v>0.62893081761000003</v>
      </c>
      <c r="O2234" s="17">
        <v>96.226415094339998</v>
      </c>
    </row>
    <row r="2235" spans="3:15" x14ac:dyDescent="0.25">
      <c r="C2235" s="112"/>
      <c r="D2235" s="109"/>
      <c r="E2235" s="9" t="s">
        <v>28</v>
      </c>
      <c r="F2235" s="12"/>
      <c r="G2235" s="8">
        <v>113</v>
      </c>
      <c r="H2235" s="20">
        <v>1.769911504425</v>
      </c>
      <c r="I2235" s="2">
        <v>12.389380530973</v>
      </c>
      <c r="J2235" s="2">
        <v>17.699115044248</v>
      </c>
      <c r="K2235" s="2">
        <v>61.061946902655002</v>
      </c>
      <c r="L2235" s="2">
        <v>0.88495575221199996</v>
      </c>
      <c r="M2235" s="2">
        <v>5.3097345132739999</v>
      </c>
      <c r="N2235" s="2">
        <v>0.88495575221199996</v>
      </c>
      <c r="O2235" s="17">
        <v>93.805309734513003</v>
      </c>
    </row>
    <row r="2236" spans="3:15" x14ac:dyDescent="0.25">
      <c r="C2236" s="112"/>
      <c r="D2236" s="109"/>
      <c r="E2236" s="9" t="s">
        <v>29</v>
      </c>
      <c r="F2236" s="12"/>
      <c r="G2236" s="8">
        <v>94</v>
      </c>
      <c r="H2236" s="20">
        <v>2.1276595744679998</v>
      </c>
      <c r="I2236" s="2">
        <v>19.148936170212998</v>
      </c>
      <c r="J2236" s="2">
        <v>20.212765957447001</v>
      </c>
      <c r="K2236" s="2">
        <v>56.382978723404001</v>
      </c>
      <c r="L2236" s="2">
        <v>1.0638297872339999</v>
      </c>
      <c r="M2236" s="2">
        <v>1.0638297872339999</v>
      </c>
      <c r="N2236" s="15" t="s">
        <v>66</v>
      </c>
      <c r="O2236" s="17">
        <v>98.936170212766001</v>
      </c>
    </row>
    <row r="2237" spans="3:15" x14ac:dyDescent="0.25">
      <c r="C2237" s="112"/>
      <c r="D2237" s="109"/>
      <c r="E2237" s="9" t="s">
        <v>30</v>
      </c>
      <c r="F2237" s="12"/>
      <c r="G2237" s="8">
        <v>57</v>
      </c>
      <c r="H2237" s="20">
        <v>1.7543859649119999</v>
      </c>
      <c r="I2237" s="2">
        <v>10.526315789473999</v>
      </c>
      <c r="J2237" s="2">
        <v>22.807017543859999</v>
      </c>
      <c r="K2237" s="2">
        <v>56.140350877193001</v>
      </c>
      <c r="L2237" s="15" t="s">
        <v>66</v>
      </c>
      <c r="M2237" s="2">
        <v>7.0175438596489998</v>
      </c>
      <c r="N2237" s="2">
        <v>1.7543859649119999</v>
      </c>
      <c r="O2237" s="17">
        <v>91.228070175439001</v>
      </c>
    </row>
    <row r="2238" spans="3:15" x14ac:dyDescent="0.25">
      <c r="C2238" s="112"/>
      <c r="D2238" s="109"/>
      <c r="E2238" s="9" t="s">
        <v>31</v>
      </c>
      <c r="F2238" s="12"/>
      <c r="G2238" s="8">
        <v>423</v>
      </c>
      <c r="H2238" s="20">
        <v>1.1820330969270001</v>
      </c>
      <c r="I2238" s="2">
        <v>13.238770685579</v>
      </c>
      <c r="J2238" s="2">
        <v>17.494089834515002</v>
      </c>
      <c r="K2238" s="2">
        <v>62.41134751773</v>
      </c>
      <c r="L2238" s="2">
        <v>1.1820330969270001</v>
      </c>
      <c r="M2238" s="2">
        <v>3.7825059101649998</v>
      </c>
      <c r="N2238" s="2">
        <v>0.70921985815599997</v>
      </c>
      <c r="O2238" s="17">
        <v>95.508274231678001</v>
      </c>
    </row>
    <row r="2239" spans="3:15" x14ac:dyDescent="0.25">
      <c r="C2239" s="112"/>
      <c r="D2239" s="109"/>
      <c r="E2239" s="9" t="s">
        <v>32</v>
      </c>
      <c r="F2239" s="12"/>
      <c r="G2239" s="8">
        <v>151</v>
      </c>
      <c r="H2239" s="20">
        <v>1.9867549668869999</v>
      </c>
      <c r="I2239" s="2">
        <v>15.894039735099</v>
      </c>
      <c r="J2239" s="2">
        <v>21.192052980132001</v>
      </c>
      <c r="K2239" s="2">
        <v>56.291390728476998</v>
      </c>
      <c r="L2239" s="2">
        <v>0.66225165562900001</v>
      </c>
      <c r="M2239" s="2">
        <v>3.311258278146</v>
      </c>
      <c r="N2239" s="2">
        <v>0.66225165562900001</v>
      </c>
      <c r="O2239" s="17">
        <v>96.026490066224994</v>
      </c>
    </row>
    <row r="2240" spans="3:15" x14ac:dyDescent="0.25">
      <c r="C2240" s="112"/>
      <c r="D2240" s="108" t="s">
        <v>23</v>
      </c>
      <c r="E2240" s="10" t="s">
        <v>26</v>
      </c>
      <c r="F2240" s="11"/>
      <c r="G2240" s="14">
        <v>141</v>
      </c>
      <c r="H2240" s="28">
        <v>1.4184397163119999</v>
      </c>
      <c r="I2240" s="5">
        <v>4.9645390070920001</v>
      </c>
      <c r="J2240" s="5">
        <v>7.0921985815599999</v>
      </c>
      <c r="K2240" s="5">
        <v>68.794326241134996</v>
      </c>
      <c r="L2240" s="5">
        <v>10.638297872340001</v>
      </c>
      <c r="M2240" s="5">
        <v>4.9645390070920001</v>
      </c>
      <c r="N2240" s="5">
        <v>2.1276595744679998</v>
      </c>
      <c r="O2240" s="29">
        <v>92.907801418440002</v>
      </c>
    </row>
    <row r="2241" spans="3:15" x14ac:dyDescent="0.25">
      <c r="C2241" s="112"/>
      <c r="D2241" s="109"/>
      <c r="E2241" s="9" t="s">
        <v>27</v>
      </c>
      <c r="F2241" s="12"/>
      <c r="G2241" s="8">
        <v>108</v>
      </c>
      <c r="H2241" s="43" t="s">
        <v>66</v>
      </c>
      <c r="I2241" s="2">
        <v>5.5555555555560003</v>
      </c>
      <c r="J2241" s="2">
        <v>9.2592592592590002</v>
      </c>
      <c r="K2241" s="2">
        <v>71.296296296296006</v>
      </c>
      <c r="L2241" s="2">
        <v>11.111111111111001</v>
      </c>
      <c r="M2241" s="2">
        <v>0.92592592592599998</v>
      </c>
      <c r="N2241" s="2">
        <v>1.851851851852</v>
      </c>
      <c r="O2241" s="17">
        <v>97.222222222222001</v>
      </c>
    </row>
    <row r="2242" spans="3:15" x14ac:dyDescent="0.25">
      <c r="C2242" s="112"/>
      <c r="D2242" s="109"/>
      <c r="E2242" s="9" t="s">
        <v>28</v>
      </c>
      <c r="F2242" s="12"/>
      <c r="G2242" s="8">
        <v>148</v>
      </c>
      <c r="H2242" s="20">
        <v>0.67567567567599995</v>
      </c>
      <c r="I2242" s="2">
        <v>4.7297297297299998</v>
      </c>
      <c r="J2242" s="2">
        <v>12.837837837838</v>
      </c>
      <c r="K2242" s="2">
        <v>71.621621621621998</v>
      </c>
      <c r="L2242" s="2">
        <v>3.3783783783780001</v>
      </c>
      <c r="M2242" s="2">
        <v>5.4054054054050003</v>
      </c>
      <c r="N2242" s="2">
        <v>1.351351351351</v>
      </c>
      <c r="O2242" s="17">
        <v>93.243243243243001</v>
      </c>
    </row>
    <row r="2243" spans="3:15" x14ac:dyDescent="0.25">
      <c r="C2243" s="112"/>
      <c r="D2243" s="109"/>
      <c r="E2243" s="9" t="s">
        <v>29</v>
      </c>
      <c r="F2243" s="12"/>
      <c r="G2243" s="8">
        <v>101</v>
      </c>
      <c r="H2243" s="20">
        <v>2.970297029703</v>
      </c>
      <c r="I2243" s="2">
        <v>10.891089108911</v>
      </c>
      <c r="J2243" s="2">
        <v>15.841584158416</v>
      </c>
      <c r="K2243" s="2">
        <v>62.376237623762002</v>
      </c>
      <c r="L2243" s="2">
        <v>4.9504950495050002</v>
      </c>
      <c r="M2243" s="2">
        <v>2.970297029703</v>
      </c>
      <c r="N2243" s="15" t="s">
        <v>66</v>
      </c>
      <c r="O2243" s="17">
        <v>97.029702970296995</v>
      </c>
    </row>
    <row r="2244" spans="3:15" x14ac:dyDescent="0.25">
      <c r="C2244" s="112"/>
      <c r="D2244" s="109"/>
      <c r="E2244" s="9" t="s">
        <v>30</v>
      </c>
      <c r="F2244" s="12"/>
      <c r="G2244" s="8">
        <v>63</v>
      </c>
      <c r="H2244" s="20">
        <v>1.587301587302</v>
      </c>
      <c r="I2244" s="2">
        <v>7.9365079365079998</v>
      </c>
      <c r="J2244" s="2">
        <v>15.873015873016</v>
      </c>
      <c r="K2244" s="2">
        <v>57.142857142856997</v>
      </c>
      <c r="L2244" s="2">
        <v>9.5238095238099998</v>
      </c>
      <c r="M2244" s="2">
        <v>6.3492063492059998</v>
      </c>
      <c r="N2244" s="2">
        <v>1.587301587302</v>
      </c>
      <c r="O2244" s="17">
        <v>92.063492063492006</v>
      </c>
    </row>
    <row r="2245" spans="3:15" x14ac:dyDescent="0.25">
      <c r="C2245" s="112"/>
      <c r="D2245" s="109"/>
      <c r="E2245" s="9" t="s">
        <v>31</v>
      </c>
      <c r="F2245" s="12"/>
      <c r="G2245" s="8">
        <v>420</v>
      </c>
      <c r="H2245" s="20">
        <v>1.190476190476</v>
      </c>
      <c r="I2245" s="2">
        <v>6.9047619047620001</v>
      </c>
      <c r="J2245" s="2">
        <v>13.095238095238001</v>
      </c>
      <c r="K2245" s="2">
        <v>67.142857142856997</v>
      </c>
      <c r="L2245" s="2">
        <v>6.666666666667</v>
      </c>
      <c r="M2245" s="2">
        <v>3.8095238095239998</v>
      </c>
      <c r="N2245" s="2">
        <v>1.190476190476</v>
      </c>
      <c r="O2245" s="17">
        <v>95</v>
      </c>
    </row>
    <row r="2246" spans="3:15" x14ac:dyDescent="0.25">
      <c r="C2246" s="112"/>
      <c r="D2246" s="109"/>
      <c r="E2246" s="9" t="s">
        <v>32</v>
      </c>
      <c r="F2246" s="12"/>
      <c r="G2246" s="8">
        <v>164</v>
      </c>
      <c r="H2246" s="20">
        <v>2.4390243902440001</v>
      </c>
      <c r="I2246" s="2">
        <v>9.7560975609760003</v>
      </c>
      <c r="J2246" s="2">
        <v>15.853658536585</v>
      </c>
      <c r="K2246" s="2">
        <v>60.365853658536999</v>
      </c>
      <c r="L2246" s="2">
        <v>6.7073170731709997</v>
      </c>
      <c r="M2246" s="2">
        <v>4.268292682927</v>
      </c>
      <c r="N2246" s="2">
        <v>0.60975609756100002</v>
      </c>
      <c r="O2246" s="17">
        <v>95.121951219511999</v>
      </c>
    </row>
    <row r="2247" spans="3:15" ht="25.2" x14ac:dyDescent="0.25">
      <c r="C2247" s="108" t="s">
        <v>33</v>
      </c>
      <c r="D2247" s="108" t="s">
        <v>25</v>
      </c>
      <c r="E2247" s="10" t="s">
        <v>34</v>
      </c>
      <c r="F2247" s="11"/>
      <c r="G2247" s="14">
        <v>93</v>
      </c>
      <c r="H2247" s="28">
        <v>1.0752688172039999</v>
      </c>
      <c r="I2247" s="5">
        <v>6.4516129032259997</v>
      </c>
      <c r="J2247" s="5">
        <v>7.5268817204299996</v>
      </c>
      <c r="K2247" s="5">
        <v>68.817204301074995</v>
      </c>
      <c r="L2247" s="5">
        <v>6.4516129032259997</v>
      </c>
      <c r="M2247" s="5">
        <v>6.4516129032259997</v>
      </c>
      <c r="N2247" s="5">
        <v>3.2258064516129998</v>
      </c>
      <c r="O2247" s="29">
        <v>90.322580645160997</v>
      </c>
    </row>
    <row r="2248" spans="3:15" ht="25.2" x14ac:dyDescent="0.25">
      <c r="C2248" s="112"/>
      <c r="D2248" s="109"/>
      <c r="E2248" s="9" t="s">
        <v>35</v>
      </c>
      <c r="F2248" s="12"/>
      <c r="G2248" s="8">
        <v>623</v>
      </c>
      <c r="H2248" s="20">
        <v>1.7656500802570001</v>
      </c>
      <c r="I2248" s="2">
        <v>10.433386837881001</v>
      </c>
      <c r="J2248" s="2">
        <v>14.285714285714</v>
      </c>
      <c r="K2248" s="2">
        <v>65.971107544141006</v>
      </c>
      <c r="L2248" s="2">
        <v>3.8523274478329999</v>
      </c>
      <c r="M2248" s="2">
        <v>3.0497592295349998</v>
      </c>
      <c r="N2248" s="2">
        <v>0.64205457463899995</v>
      </c>
      <c r="O2248" s="17">
        <v>96.308186195827005</v>
      </c>
    </row>
    <row r="2249" spans="3:15" ht="25.2" x14ac:dyDescent="0.25">
      <c r="C2249" s="112"/>
      <c r="D2249" s="109"/>
      <c r="E2249" s="9" t="s">
        <v>36</v>
      </c>
      <c r="F2249" s="12"/>
      <c r="G2249" s="8">
        <v>207</v>
      </c>
      <c r="H2249" s="20">
        <v>0.48309178743999998</v>
      </c>
      <c r="I2249" s="2">
        <v>6.2801932367150002</v>
      </c>
      <c r="J2249" s="2">
        <v>13.526570048309001</v>
      </c>
      <c r="K2249" s="2">
        <v>71.497584541063006</v>
      </c>
      <c r="L2249" s="2">
        <v>3.3816425120770002</v>
      </c>
      <c r="M2249" s="2">
        <v>3.3816425120770002</v>
      </c>
      <c r="N2249" s="2">
        <v>1.449275362319</v>
      </c>
      <c r="O2249" s="17">
        <v>95.169082125604007</v>
      </c>
    </row>
    <row r="2250" spans="3:15" ht="25.2" x14ac:dyDescent="0.25">
      <c r="C2250" s="112"/>
      <c r="D2250" s="109"/>
      <c r="E2250" s="9" t="s">
        <v>37</v>
      </c>
      <c r="F2250" s="12"/>
      <c r="G2250" s="8">
        <v>178</v>
      </c>
      <c r="H2250" s="20">
        <v>0.56179775280900002</v>
      </c>
      <c r="I2250" s="2">
        <v>8.4269662921350008</v>
      </c>
      <c r="J2250" s="2">
        <v>16.853932584270002</v>
      </c>
      <c r="K2250" s="2">
        <v>61.235955056180003</v>
      </c>
      <c r="L2250" s="2">
        <v>6.1797752808990003</v>
      </c>
      <c r="M2250" s="2">
        <v>6.1797752808990003</v>
      </c>
      <c r="N2250" s="2">
        <v>0.56179775280900002</v>
      </c>
      <c r="O2250" s="17">
        <v>93.258426966292006</v>
      </c>
    </row>
    <row r="2251" spans="3:15" x14ac:dyDescent="0.25">
      <c r="C2251" s="112"/>
      <c r="D2251" s="109"/>
      <c r="E2251" s="9" t="s">
        <v>38</v>
      </c>
      <c r="F2251" s="12"/>
      <c r="G2251" s="13">
        <v>3</v>
      </c>
      <c r="H2251" s="39" t="s">
        <v>66</v>
      </c>
      <c r="I2251" s="7" t="s">
        <v>66</v>
      </c>
      <c r="J2251" s="7" t="s">
        <v>66</v>
      </c>
      <c r="K2251" s="6">
        <v>66.666666666666998</v>
      </c>
      <c r="L2251" s="6">
        <v>33.333333333333002</v>
      </c>
      <c r="M2251" s="7" t="s">
        <v>66</v>
      </c>
      <c r="N2251" s="7" t="s">
        <v>66</v>
      </c>
      <c r="O2251" s="33">
        <v>100</v>
      </c>
    </row>
    <row r="2252" spans="3:15" ht="25.2" x14ac:dyDescent="0.25">
      <c r="C2252" s="112"/>
      <c r="D2252" s="108" t="s">
        <v>22</v>
      </c>
      <c r="E2252" s="10" t="s">
        <v>34</v>
      </c>
      <c r="F2252" s="11"/>
      <c r="G2252" s="40">
        <v>48</v>
      </c>
      <c r="H2252" s="58">
        <v>2.083333333333</v>
      </c>
      <c r="I2252" s="23">
        <v>4.166666666667</v>
      </c>
      <c r="J2252" s="23">
        <v>10.416666666667</v>
      </c>
      <c r="K2252" s="23">
        <v>75</v>
      </c>
      <c r="L2252" s="41" t="s">
        <v>66</v>
      </c>
      <c r="M2252" s="23">
        <v>6.25</v>
      </c>
      <c r="N2252" s="23">
        <v>2.083333333333</v>
      </c>
      <c r="O2252" s="63">
        <v>91.666666666666998</v>
      </c>
    </row>
    <row r="2253" spans="3:15" ht="25.2" x14ac:dyDescent="0.25">
      <c r="C2253" s="112"/>
      <c r="D2253" s="109"/>
      <c r="E2253" s="9" t="s">
        <v>35</v>
      </c>
      <c r="F2253" s="12"/>
      <c r="G2253" s="8">
        <v>365</v>
      </c>
      <c r="H2253" s="20">
        <v>1.6438356164379999</v>
      </c>
      <c r="I2253" s="2">
        <v>13.424657534247</v>
      </c>
      <c r="J2253" s="2">
        <v>17.260273972602999</v>
      </c>
      <c r="K2253" s="2">
        <v>63.287671232877003</v>
      </c>
      <c r="L2253" s="2">
        <v>0.82191780821899996</v>
      </c>
      <c r="M2253" s="2">
        <v>3.0136986301370001</v>
      </c>
      <c r="N2253" s="2">
        <v>0.54794520547900005</v>
      </c>
      <c r="O2253" s="17">
        <v>96.438356164384004</v>
      </c>
    </row>
    <row r="2254" spans="3:15" ht="25.2" x14ac:dyDescent="0.25">
      <c r="C2254" s="112"/>
      <c r="D2254" s="109"/>
      <c r="E2254" s="9" t="s">
        <v>36</v>
      </c>
      <c r="F2254" s="12"/>
      <c r="G2254" s="8">
        <v>80</v>
      </c>
      <c r="H2254" s="43" t="s">
        <v>66</v>
      </c>
      <c r="I2254" s="2">
        <v>8.75</v>
      </c>
      <c r="J2254" s="2">
        <v>10</v>
      </c>
      <c r="K2254" s="2">
        <v>73.75</v>
      </c>
      <c r="L2254" s="2">
        <v>3.75</v>
      </c>
      <c r="M2254" s="2">
        <v>3.75</v>
      </c>
      <c r="N2254" s="15" t="s">
        <v>66</v>
      </c>
      <c r="O2254" s="17">
        <v>96.25</v>
      </c>
    </row>
    <row r="2255" spans="3:15" ht="25.2" x14ac:dyDescent="0.25">
      <c r="C2255" s="112"/>
      <c r="D2255" s="109"/>
      <c r="E2255" s="9" t="s">
        <v>37</v>
      </c>
      <c r="F2255" s="12"/>
      <c r="G2255" s="13">
        <v>49</v>
      </c>
      <c r="H2255" s="39" t="s">
        <v>66</v>
      </c>
      <c r="I2255" s="6">
        <v>10.204081632653001</v>
      </c>
      <c r="J2255" s="6">
        <v>26.530612244897998</v>
      </c>
      <c r="K2255" s="6">
        <v>57.142857142856997</v>
      </c>
      <c r="L2255" s="7" t="s">
        <v>66</v>
      </c>
      <c r="M2255" s="6">
        <v>6.1224489795919999</v>
      </c>
      <c r="N2255" s="7" t="s">
        <v>66</v>
      </c>
      <c r="O2255" s="33">
        <v>93.877551020408006</v>
      </c>
    </row>
    <row r="2256" spans="3:15" x14ac:dyDescent="0.25">
      <c r="C2256" s="112"/>
      <c r="D2256" s="109"/>
      <c r="E2256" s="9" t="s">
        <v>38</v>
      </c>
      <c r="F2256" s="12"/>
      <c r="G2256" s="13">
        <v>1</v>
      </c>
      <c r="H2256" s="39" t="s">
        <v>66</v>
      </c>
      <c r="I2256" s="7" t="s">
        <v>66</v>
      </c>
      <c r="J2256" s="7" t="s">
        <v>66</v>
      </c>
      <c r="K2256" s="6">
        <v>100</v>
      </c>
      <c r="L2256" s="7" t="s">
        <v>66</v>
      </c>
      <c r="M2256" s="7" t="s">
        <v>66</v>
      </c>
      <c r="N2256" s="7" t="s">
        <v>66</v>
      </c>
      <c r="O2256" s="33">
        <v>100</v>
      </c>
    </row>
    <row r="2257" spans="3:15" ht="25.2" x14ac:dyDescent="0.25">
      <c r="C2257" s="112"/>
      <c r="D2257" s="108" t="s">
        <v>23</v>
      </c>
      <c r="E2257" s="10" t="s">
        <v>34</v>
      </c>
      <c r="F2257" s="11"/>
      <c r="G2257" s="40">
        <v>45</v>
      </c>
      <c r="H2257" s="74" t="s">
        <v>66</v>
      </c>
      <c r="I2257" s="23">
        <v>8.8888888888889994</v>
      </c>
      <c r="J2257" s="23">
        <v>4.4444444444439997</v>
      </c>
      <c r="K2257" s="23">
        <v>62.222222222222001</v>
      </c>
      <c r="L2257" s="23">
        <v>13.333333333333</v>
      </c>
      <c r="M2257" s="23">
        <v>6.666666666667</v>
      </c>
      <c r="N2257" s="23">
        <v>4.4444444444439997</v>
      </c>
      <c r="O2257" s="63">
        <v>88.888888888888999</v>
      </c>
    </row>
    <row r="2258" spans="3:15" ht="25.2" x14ac:dyDescent="0.25">
      <c r="C2258" s="112"/>
      <c r="D2258" s="109"/>
      <c r="E2258" s="9" t="s">
        <v>35</v>
      </c>
      <c r="F2258" s="12"/>
      <c r="G2258" s="8">
        <v>258</v>
      </c>
      <c r="H2258" s="20">
        <v>1.937984496124</v>
      </c>
      <c r="I2258" s="2">
        <v>6.2015503875969999</v>
      </c>
      <c r="J2258" s="2">
        <v>10.077519379845</v>
      </c>
      <c r="K2258" s="2">
        <v>69.767441860464999</v>
      </c>
      <c r="L2258" s="2">
        <v>8.1395348837209998</v>
      </c>
      <c r="M2258" s="2">
        <v>3.1007751937979999</v>
      </c>
      <c r="N2258" s="2">
        <v>0.77519379845000003</v>
      </c>
      <c r="O2258" s="17">
        <v>96.124031007751995</v>
      </c>
    </row>
    <row r="2259" spans="3:15" ht="25.2" x14ac:dyDescent="0.25">
      <c r="C2259" s="112"/>
      <c r="D2259" s="109"/>
      <c r="E2259" s="9" t="s">
        <v>36</v>
      </c>
      <c r="F2259" s="12"/>
      <c r="G2259" s="8">
        <v>127</v>
      </c>
      <c r="H2259" s="20">
        <v>0.78740157480299999</v>
      </c>
      <c r="I2259" s="2">
        <v>4.7244094488190003</v>
      </c>
      <c r="J2259" s="2">
        <v>15.748031496063</v>
      </c>
      <c r="K2259" s="2">
        <v>70.078740157479999</v>
      </c>
      <c r="L2259" s="2">
        <v>3.1496062992130001</v>
      </c>
      <c r="M2259" s="2">
        <v>3.1496062992130001</v>
      </c>
      <c r="N2259" s="2">
        <v>2.3622047244090001</v>
      </c>
      <c r="O2259" s="17">
        <v>94.488188976377998</v>
      </c>
    </row>
    <row r="2260" spans="3:15" ht="25.2" x14ac:dyDescent="0.25">
      <c r="C2260" s="112"/>
      <c r="D2260" s="109"/>
      <c r="E2260" s="9" t="s">
        <v>37</v>
      </c>
      <c r="F2260" s="12"/>
      <c r="G2260" s="8">
        <v>129</v>
      </c>
      <c r="H2260" s="20">
        <v>0.77519379845000003</v>
      </c>
      <c r="I2260" s="2">
        <v>7.7519379844960001</v>
      </c>
      <c r="J2260" s="2">
        <v>13.178294573643001</v>
      </c>
      <c r="K2260" s="2">
        <v>62.790697674419</v>
      </c>
      <c r="L2260" s="2">
        <v>8.5271317829460003</v>
      </c>
      <c r="M2260" s="2">
        <v>6.2015503875969999</v>
      </c>
      <c r="N2260" s="2">
        <v>0.77519379845000003</v>
      </c>
      <c r="O2260" s="17">
        <v>93.023255813953</v>
      </c>
    </row>
    <row r="2261" spans="3:15" x14ac:dyDescent="0.25">
      <c r="C2261" s="112"/>
      <c r="D2261" s="109"/>
      <c r="E2261" s="9" t="s">
        <v>38</v>
      </c>
      <c r="F2261" s="12"/>
      <c r="G2261" s="13">
        <v>2</v>
      </c>
      <c r="H2261" s="39" t="s">
        <v>66</v>
      </c>
      <c r="I2261" s="7" t="s">
        <v>66</v>
      </c>
      <c r="J2261" s="7" t="s">
        <v>66</v>
      </c>
      <c r="K2261" s="6">
        <v>50</v>
      </c>
      <c r="L2261" s="6">
        <v>50</v>
      </c>
      <c r="M2261" s="7" t="s">
        <v>66</v>
      </c>
      <c r="N2261" s="7" t="s">
        <v>66</v>
      </c>
      <c r="O2261" s="33">
        <v>100</v>
      </c>
    </row>
    <row r="2262" spans="3:15" ht="25.2" x14ac:dyDescent="0.25">
      <c r="C2262" s="108" t="s">
        <v>39</v>
      </c>
      <c r="D2262" s="108" t="s">
        <v>25</v>
      </c>
      <c r="E2262" s="10" t="s">
        <v>40</v>
      </c>
      <c r="F2262" s="11"/>
      <c r="G2262" s="14">
        <v>320</v>
      </c>
      <c r="H2262" s="28">
        <v>0.3125</v>
      </c>
      <c r="I2262" s="5">
        <v>7.8125</v>
      </c>
      <c r="J2262" s="5">
        <v>13.125</v>
      </c>
      <c r="K2262" s="5">
        <v>67.8125</v>
      </c>
      <c r="L2262" s="5">
        <v>5</v>
      </c>
      <c r="M2262" s="5">
        <v>4.6875</v>
      </c>
      <c r="N2262" s="5">
        <v>1.25</v>
      </c>
      <c r="O2262" s="29">
        <v>94.0625</v>
      </c>
    </row>
    <row r="2263" spans="3:15" ht="25.2" x14ac:dyDescent="0.25">
      <c r="C2263" s="112"/>
      <c r="D2263" s="109"/>
      <c r="E2263" s="9" t="s">
        <v>41</v>
      </c>
      <c r="F2263" s="12"/>
      <c r="G2263" s="8">
        <v>604</v>
      </c>
      <c r="H2263" s="20">
        <v>1.655629139073</v>
      </c>
      <c r="I2263" s="2">
        <v>10.430463576158999</v>
      </c>
      <c r="J2263" s="2">
        <v>14.569536423841001</v>
      </c>
      <c r="K2263" s="2">
        <v>65.728476821192004</v>
      </c>
      <c r="L2263" s="2">
        <v>4.1390728476819998</v>
      </c>
      <c r="M2263" s="2">
        <v>2.814569536424</v>
      </c>
      <c r="N2263" s="2">
        <v>0.66225165562900001</v>
      </c>
      <c r="O2263" s="17">
        <v>96.523178807947005</v>
      </c>
    </row>
    <row r="2264" spans="3:15" x14ac:dyDescent="0.25">
      <c r="C2264" s="112"/>
      <c r="D2264" s="109"/>
      <c r="E2264" s="9" t="s">
        <v>42</v>
      </c>
      <c r="F2264" s="12"/>
      <c r="G2264" s="13">
        <v>20</v>
      </c>
      <c r="H2264" s="39" t="s">
        <v>66</v>
      </c>
      <c r="I2264" s="6">
        <v>5</v>
      </c>
      <c r="J2264" s="6">
        <v>20</v>
      </c>
      <c r="K2264" s="6">
        <v>65</v>
      </c>
      <c r="L2264" s="6">
        <v>5</v>
      </c>
      <c r="M2264" s="6">
        <v>5</v>
      </c>
      <c r="N2264" s="7" t="s">
        <v>66</v>
      </c>
      <c r="O2264" s="33">
        <v>95</v>
      </c>
    </row>
    <row r="2265" spans="3:15" x14ac:dyDescent="0.25">
      <c r="C2265" s="112"/>
      <c r="D2265" s="109"/>
      <c r="E2265" s="9" t="s">
        <v>43</v>
      </c>
      <c r="F2265" s="12"/>
      <c r="G2265" s="8">
        <v>162</v>
      </c>
      <c r="H2265" s="20">
        <v>2.4691358024690002</v>
      </c>
      <c r="I2265" s="2">
        <v>8.0246913580250006</v>
      </c>
      <c r="J2265" s="2">
        <v>12.345679012346</v>
      </c>
      <c r="K2265" s="2">
        <v>66.666666666666998</v>
      </c>
      <c r="L2265" s="2">
        <v>4.9382716049380004</v>
      </c>
      <c r="M2265" s="2">
        <v>3.086419753086</v>
      </c>
      <c r="N2265" s="2">
        <v>2.4691358024690002</v>
      </c>
      <c r="O2265" s="17">
        <v>94.444444444444002</v>
      </c>
    </row>
    <row r="2266" spans="3:15" x14ac:dyDescent="0.25">
      <c r="C2266" s="112"/>
      <c r="D2266" s="109"/>
      <c r="E2266" s="9" t="s">
        <v>44</v>
      </c>
      <c r="F2266" s="12"/>
      <c r="G2266" s="8">
        <v>50</v>
      </c>
      <c r="H2266" s="43" t="s">
        <v>66</v>
      </c>
      <c r="I2266" s="2">
        <v>8</v>
      </c>
      <c r="J2266" s="2">
        <v>10</v>
      </c>
      <c r="K2266" s="2">
        <v>76</v>
      </c>
      <c r="L2266" s="2">
        <v>4</v>
      </c>
      <c r="M2266" s="2">
        <v>2</v>
      </c>
      <c r="N2266" s="15" t="s">
        <v>66</v>
      </c>
      <c r="O2266" s="17">
        <v>98</v>
      </c>
    </row>
    <row r="2267" spans="3:15" ht="25.2" x14ac:dyDescent="0.25">
      <c r="C2267" s="112"/>
      <c r="D2267" s="109"/>
      <c r="E2267" s="9" t="s">
        <v>45</v>
      </c>
      <c r="F2267" s="12"/>
      <c r="G2267" s="8">
        <v>53</v>
      </c>
      <c r="H2267" s="20">
        <v>3.7735849056599999</v>
      </c>
      <c r="I2267" s="2">
        <v>3.7735849056599999</v>
      </c>
      <c r="J2267" s="2">
        <v>13.207547169811001</v>
      </c>
      <c r="K2267" s="2">
        <v>64.150943396225998</v>
      </c>
      <c r="L2267" s="2">
        <v>3.7735849056599999</v>
      </c>
      <c r="M2267" s="2">
        <v>9.4339622641510008</v>
      </c>
      <c r="N2267" s="2">
        <v>1.88679245283</v>
      </c>
      <c r="O2267" s="17">
        <v>88.679245283019</v>
      </c>
    </row>
    <row r="2268" spans="3:15" x14ac:dyDescent="0.25">
      <c r="C2268" s="112"/>
      <c r="D2268" s="109"/>
      <c r="E2268" s="9" t="s">
        <v>38</v>
      </c>
      <c r="F2268" s="12"/>
      <c r="G2268" s="13">
        <v>37</v>
      </c>
      <c r="H2268" s="39" t="s">
        <v>66</v>
      </c>
      <c r="I2268" s="6">
        <v>10.810810810811001</v>
      </c>
      <c r="J2268" s="6">
        <v>8.1081081081080004</v>
      </c>
      <c r="K2268" s="6">
        <v>72.972972972972997</v>
      </c>
      <c r="L2268" s="6">
        <v>2.7027027027030002</v>
      </c>
      <c r="M2268" s="6">
        <v>5.4054054054050003</v>
      </c>
      <c r="N2268" s="7" t="s">
        <v>66</v>
      </c>
      <c r="O2268" s="33">
        <v>94.594594594594994</v>
      </c>
    </row>
    <row r="2269" spans="3:15" ht="25.2" x14ac:dyDescent="0.25">
      <c r="C2269" s="112"/>
      <c r="D2269" s="108" t="s">
        <v>22</v>
      </c>
      <c r="E2269" s="10" t="s">
        <v>40</v>
      </c>
      <c r="F2269" s="11"/>
      <c r="G2269" s="14">
        <v>118</v>
      </c>
      <c r="H2269" s="71" t="s">
        <v>66</v>
      </c>
      <c r="I2269" s="5">
        <v>10.169491525424</v>
      </c>
      <c r="J2269" s="5">
        <v>13.559322033898001</v>
      </c>
      <c r="K2269" s="5">
        <v>70.338983050847006</v>
      </c>
      <c r="L2269" s="5">
        <v>1.6949152542370001</v>
      </c>
      <c r="M2269" s="5">
        <v>4.2372881355930003</v>
      </c>
      <c r="N2269" s="34" t="s">
        <v>66</v>
      </c>
      <c r="O2269" s="29">
        <v>95.762711864406995</v>
      </c>
    </row>
    <row r="2270" spans="3:15" ht="25.2" x14ac:dyDescent="0.25">
      <c r="C2270" s="112"/>
      <c r="D2270" s="109"/>
      <c r="E2270" s="9" t="s">
        <v>41</v>
      </c>
      <c r="F2270" s="12"/>
      <c r="G2270" s="8">
        <v>351</v>
      </c>
      <c r="H2270" s="20">
        <v>1.709401709402</v>
      </c>
      <c r="I2270" s="2">
        <v>13.105413105413</v>
      </c>
      <c r="J2270" s="2">
        <v>17.378917378916999</v>
      </c>
      <c r="K2270" s="2">
        <v>63.817663817663998</v>
      </c>
      <c r="L2270" s="2">
        <v>0.85470085470099999</v>
      </c>
      <c r="M2270" s="2">
        <v>2.564102564103</v>
      </c>
      <c r="N2270" s="2">
        <v>0.56980056980100002</v>
      </c>
      <c r="O2270" s="17">
        <v>96.866096866096996</v>
      </c>
    </row>
    <row r="2271" spans="3:15" x14ac:dyDescent="0.25">
      <c r="C2271" s="112"/>
      <c r="D2271" s="109"/>
      <c r="E2271" s="9" t="s">
        <v>42</v>
      </c>
      <c r="F2271" s="12"/>
      <c r="G2271" s="13">
        <v>9</v>
      </c>
      <c r="H2271" s="39" t="s">
        <v>66</v>
      </c>
      <c r="I2271" s="7" t="s">
        <v>66</v>
      </c>
      <c r="J2271" s="6">
        <v>44.444444444444002</v>
      </c>
      <c r="K2271" s="6">
        <v>55.555555555555998</v>
      </c>
      <c r="L2271" s="7" t="s">
        <v>66</v>
      </c>
      <c r="M2271" s="7" t="s">
        <v>66</v>
      </c>
      <c r="N2271" s="7" t="s">
        <v>66</v>
      </c>
      <c r="O2271" s="33">
        <v>100</v>
      </c>
    </row>
    <row r="2272" spans="3:15" x14ac:dyDescent="0.25">
      <c r="C2272" s="112"/>
      <c r="D2272" s="109"/>
      <c r="E2272" s="9" t="s">
        <v>43</v>
      </c>
      <c r="F2272" s="12"/>
      <c r="G2272" s="8">
        <v>64</v>
      </c>
      <c r="H2272" s="20">
        <v>3.125</v>
      </c>
      <c r="I2272" s="2">
        <v>10.9375</v>
      </c>
      <c r="J2272" s="2">
        <v>14.0625</v>
      </c>
      <c r="K2272" s="2">
        <v>67.1875</v>
      </c>
      <c r="L2272" s="15" t="s">
        <v>66</v>
      </c>
      <c r="M2272" s="2">
        <v>3.125</v>
      </c>
      <c r="N2272" s="2">
        <v>1.5625</v>
      </c>
      <c r="O2272" s="17">
        <v>95.3125</v>
      </c>
    </row>
    <row r="2273" spans="3:15" x14ac:dyDescent="0.25">
      <c r="C2273" s="112"/>
      <c r="D2273" s="109"/>
      <c r="E2273" s="9" t="s">
        <v>44</v>
      </c>
      <c r="F2273" s="12"/>
      <c r="G2273" s="13">
        <v>19</v>
      </c>
      <c r="H2273" s="39" t="s">
        <v>66</v>
      </c>
      <c r="I2273" s="6">
        <v>10.526315789473999</v>
      </c>
      <c r="J2273" s="6">
        <v>15.789473684211</v>
      </c>
      <c r="K2273" s="6">
        <v>73.684210526315994</v>
      </c>
      <c r="L2273" s="7" t="s">
        <v>66</v>
      </c>
      <c r="M2273" s="7" t="s">
        <v>66</v>
      </c>
      <c r="N2273" s="7" t="s">
        <v>66</v>
      </c>
      <c r="O2273" s="33">
        <v>100</v>
      </c>
    </row>
    <row r="2274" spans="3:15" ht="25.2" x14ac:dyDescent="0.25">
      <c r="C2274" s="112"/>
      <c r="D2274" s="109"/>
      <c r="E2274" s="9" t="s">
        <v>45</v>
      </c>
      <c r="F2274" s="12"/>
      <c r="G2274" s="13">
        <v>30</v>
      </c>
      <c r="H2274" s="30">
        <v>3.333333333333</v>
      </c>
      <c r="I2274" s="7" t="s">
        <v>66</v>
      </c>
      <c r="J2274" s="6">
        <v>13.333333333333</v>
      </c>
      <c r="K2274" s="6">
        <v>66.666666666666998</v>
      </c>
      <c r="L2274" s="6">
        <v>3.333333333333</v>
      </c>
      <c r="M2274" s="6">
        <v>10</v>
      </c>
      <c r="N2274" s="6">
        <v>3.333333333333</v>
      </c>
      <c r="O2274" s="33">
        <v>86.666666666666998</v>
      </c>
    </row>
    <row r="2275" spans="3:15" x14ac:dyDescent="0.25">
      <c r="C2275" s="112"/>
      <c r="D2275" s="109"/>
      <c r="E2275" s="9" t="s">
        <v>38</v>
      </c>
      <c r="F2275" s="12"/>
      <c r="G2275" s="13">
        <v>23</v>
      </c>
      <c r="H2275" s="39" t="s">
        <v>66</v>
      </c>
      <c r="I2275" s="6">
        <v>17.391304347826001</v>
      </c>
      <c r="J2275" s="6">
        <v>8.6956521739130004</v>
      </c>
      <c r="K2275" s="6">
        <v>69.565217391304003</v>
      </c>
      <c r="L2275" s="7" t="s">
        <v>66</v>
      </c>
      <c r="M2275" s="6">
        <v>4.3478260869570002</v>
      </c>
      <c r="N2275" s="7" t="s">
        <v>66</v>
      </c>
      <c r="O2275" s="33">
        <v>95.652173913043001</v>
      </c>
    </row>
    <row r="2276" spans="3:15" ht="25.2" x14ac:dyDescent="0.25">
      <c r="C2276" s="112"/>
      <c r="D2276" s="108" t="s">
        <v>23</v>
      </c>
      <c r="E2276" s="10" t="s">
        <v>40</v>
      </c>
      <c r="F2276" s="11"/>
      <c r="G2276" s="14">
        <v>202</v>
      </c>
      <c r="H2276" s="28">
        <v>0.49504950495</v>
      </c>
      <c r="I2276" s="5">
        <v>6.4356435643559999</v>
      </c>
      <c r="J2276" s="5">
        <v>12.871287128713</v>
      </c>
      <c r="K2276" s="5">
        <v>66.336633663366001</v>
      </c>
      <c r="L2276" s="5">
        <v>6.9306930693069999</v>
      </c>
      <c r="M2276" s="5">
        <v>4.9504950495050002</v>
      </c>
      <c r="N2276" s="5">
        <v>1.9801980198019999</v>
      </c>
      <c r="O2276" s="29">
        <v>93.069306930693003</v>
      </c>
    </row>
    <row r="2277" spans="3:15" ht="25.2" x14ac:dyDescent="0.25">
      <c r="C2277" s="112"/>
      <c r="D2277" s="109"/>
      <c r="E2277" s="9" t="s">
        <v>41</v>
      </c>
      <c r="F2277" s="12"/>
      <c r="G2277" s="8">
        <v>253</v>
      </c>
      <c r="H2277" s="20">
        <v>1.5810276679840001</v>
      </c>
      <c r="I2277" s="2">
        <v>6.7193675889330002</v>
      </c>
      <c r="J2277" s="2">
        <v>10.671936758893001</v>
      </c>
      <c r="K2277" s="2">
        <v>68.379446640316004</v>
      </c>
      <c r="L2277" s="2">
        <v>8.6956521739130004</v>
      </c>
      <c r="M2277" s="2">
        <v>3.1620553359680001</v>
      </c>
      <c r="N2277" s="2">
        <v>0.79051383399200004</v>
      </c>
      <c r="O2277" s="17">
        <v>96.04743083004</v>
      </c>
    </row>
    <row r="2278" spans="3:15" x14ac:dyDescent="0.25">
      <c r="C2278" s="112"/>
      <c r="D2278" s="109"/>
      <c r="E2278" s="9" t="s">
        <v>42</v>
      </c>
      <c r="F2278" s="12"/>
      <c r="G2278" s="13">
        <v>11</v>
      </c>
      <c r="H2278" s="39" t="s">
        <v>66</v>
      </c>
      <c r="I2278" s="6">
        <v>9.0909090909089993</v>
      </c>
      <c r="J2278" s="7" t="s">
        <v>66</v>
      </c>
      <c r="K2278" s="6">
        <v>72.727272727273004</v>
      </c>
      <c r="L2278" s="6">
        <v>9.0909090909089993</v>
      </c>
      <c r="M2278" s="6">
        <v>9.0909090909089993</v>
      </c>
      <c r="N2278" s="7" t="s">
        <v>66</v>
      </c>
      <c r="O2278" s="33">
        <v>90.909090909091006</v>
      </c>
    </row>
    <row r="2279" spans="3:15" x14ac:dyDescent="0.25">
      <c r="C2279" s="112"/>
      <c r="D2279" s="109"/>
      <c r="E2279" s="9" t="s">
        <v>43</v>
      </c>
      <c r="F2279" s="12"/>
      <c r="G2279" s="8">
        <v>98</v>
      </c>
      <c r="H2279" s="20">
        <v>2.040816326531</v>
      </c>
      <c r="I2279" s="2">
        <v>6.1224489795919999</v>
      </c>
      <c r="J2279" s="2">
        <v>11.224489795918</v>
      </c>
      <c r="K2279" s="2">
        <v>66.326530612244994</v>
      </c>
      <c r="L2279" s="2">
        <v>8.1632653061219997</v>
      </c>
      <c r="M2279" s="2">
        <v>3.0612244897959999</v>
      </c>
      <c r="N2279" s="2">
        <v>3.0612244897959999</v>
      </c>
      <c r="O2279" s="17">
        <v>93.877551020408006</v>
      </c>
    </row>
    <row r="2280" spans="3:15" x14ac:dyDescent="0.25">
      <c r="C2280" s="112"/>
      <c r="D2280" s="109"/>
      <c r="E2280" s="9" t="s">
        <v>44</v>
      </c>
      <c r="F2280" s="12"/>
      <c r="G2280" s="13">
        <v>31</v>
      </c>
      <c r="H2280" s="39" t="s">
        <v>66</v>
      </c>
      <c r="I2280" s="6">
        <v>6.4516129032259997</v>
      </c>
      <c r="J2280" s="6">
        <v>6.4516129032259997</v>
      </c>
      <c r="K2280" s="6">
        <v>77.419354838710007</v>
      </c>
      <c r="L2280" s="6">
        <v>6.4516129032259997</v>
      </c>
      <c r="M2280" s="6">
        <v>3.2258064516129998</v>
      </c>
      <c r="N2280" s="7" t="s">
        <v>66</v>
      </c>
      <c r="O2280" s="33">
        <v>96.774193548387004</v>
      </c>
    </row>
    <row r="2281" spans="3:15" ht="25.2" x14ac:dyDescent="0.25">
      <c r="C2281" s="112"/>
      <c r="D2281" s="109"/>
      <c r="E2281" s="9" t="s">
        <v>45</v>
      </c>
      <c r="F2281" s="12"/>
      <c r="G2281" s="13">
        <v>23</v>
      </c>
      <c r="H2281" s="30">
        <v>4.3478260869570002</v>
      </c>
      <c r="I2281" s="6">
        <v>8.6956521739130004</v>
      </c>
      <c r="J2281" s="6">
        <v>13.04347826087</v>
      </c>
      <c r="K2281" s="6">
        <v>60.869565217390999</v>
      </c>
      <c r="L2281" s="6">
        <v>4.3478260869570002</v>
      </c>
      <c r="M2281" s="6">
        <v>8.6956521739130004</v>
      </c>
      <c r="N2281" s="7" t="s">
        <v>66</v>
      </c>
      <c r="O2281" s="33">
        <v>91.304347826086996</v>
      </c>
    </row>
    <row r="2282" spans="3:15" x14ac:dyDescent="0.25">
      <c r="C2282" s="112"/>
      <c r="D2282" s="109"/>
      <c r="E2282" s="9" t="s">
        <v>38</v>
      </c>
      <c r="F2282" s="12"/>
      <c r="G2282" s="13">
        <v>14</v>
      </c>
      <c r="H2282" s="39" t="s">
        <v>66</v>
      </c>
      <c r="I2282" s="7" t="s">
        <v>66</v>
      </c>
      <c r="J2282" s="6">
        <v>7.1428571428570002</v>
      </c>
      <c r="K2282" s="6">
        <v>78.571428571428996</v>
      </c>
      <c r="L2282" s="6">
        <v>7.1428571428570002</v>
      </c>
      <c r="M2282" s="6">
        <v>7.1428571428570002</v>
      </c>
      <c r="N2282" s="7" t="s">
        <v>66</v>
      </c>
      <c r="O2282" s="33">
        <v>92.857142857143003</v>
      </c>
    </row>
    <row r="2283" spans="3:15" x14ac:dyDescent="0.25">
      <c r="C2283" s="108" t="s">
        <v>46</v>
      </c>
      <c r="D2283" s="106" t="s">
        <v>21</v>
      </c>
      <c r="E2283" s="10" t="s">
        <v>47</v>
      </c>
      <c r="F2283" s="11"/>
      <c r="G2283" s="14">
        <v>815</v>
      </c>
      <c r="H2283" s="28">
        <v>1.472392638037</v>
      </c>
      <c r="I2283" s="5">
        <v>10.306748466258</v>
      </c>
      <c r="J2283" s="5">
        <v>14.355828220858999</v>
      </c>
      <c r="K2283" s="5">
        <v>66.134969325152994</v>
      </c>
      <c r="L2283" s="5">
        <v>4.539877300613</v>
      </c>
      <c r="M2283" s="5">
        <v>2.3312883435580001</v>
      </c>
      <c r="N2283" s="5">
        <v>0.85889570552100003</v>
      </c>
      <c r="O2283" s="29">
        <v>96.809815950919997</v>
      </c>
    </row>
    <row r="2284" spans="3:15" ht="25.2" x14ac:dyDescent="0.25">
      <c r="C2284" s="112"/>
      <c r="D2284" s="107"/>
      <c r="E2284" s="9" t="s">
        <v>48</v>
      </c>
      <c r="F2284" s="12"/>
      <c r="G2284" s="8">
        <v>86</v>
      </c>
      <c r="H2284" s="20">
        <v>1.1627906976739999</v>
      </c>
      <c r="I2284" s="2">
        <v>10.465116279069999</v>
      </c>
      <c r="J2284" s="2">
        <v>17.441860465116001</v>
      </c>
      <c r="K2284" s="2">
        <v>62.790697674419</v>
      </c>
      <c r="L2284" s="2">
        <v>2.3255813953489999</v>
      </c>
      <c r="M2284" s="2">
        <v>4.6511627906979998</v>
      </c>
      <c r="N2284" s="2">
        <v>1.1627906976739999</v>
      </c>
      <c r="O2284" s="17">
        <v>94.186046511628007</v>
      </c>
    </row>
    <row r="2285" spans="3:15" x14ac:dyDescent="0.25">
      <c r="C2285" s="112"/>
      <c r="D2285" s="107"/>
      <c r="E2285" s="9" t="s">
        <v>49</v>
      </c>
      <c r="F2285" s="12"/>
      <c r="G2285" s="13">
        <v>46</v>
      </c>
      <c r="H2285" s="39" t="s">
        <v>66</v>
      </c>
      <c r="I2285" s="6">
        <v>2.1739130434780001</v>
      </c>
      <c r="J2285" s="6">
        <v>13.04347826087</v>
      </c>
      <c r="K2285" s="6">
        <v>71.739130434782993</v>
      </c>
      <c r="L2285" s="6">
        <v>6.5217391304349999</v>
      </c>
      <c r="M2285" s="6">
        <v>4.3478260869570002</v>
      </c>
      <c r="N2285" s="6">
        <v>2.1739130434780001</v>
      </c>
      <c r="O2285" s="33">
        <v>93.478260869565005</v>
      </c>
    </row>
    <row r="2286" spans="3:15" ht="25.2" x14ac:dyDescent="0.25">
      <c r="C2286" s="112"/>
      <c r="D2286" s="107"/>
      <c r="E2286" s="9" t="s">
        <v>50</v>
      </c>
      <c r="F2286" s="12"/>
      <c r="G2286" s="8">
        <v>95</v>
      </c>
      <c r="H2286" s="20">
        <v>1.052631578947</v>
      </c>
      <c r="I2286" s="2">
        <v>5.2631578947369997</v>
      </c>
      <c r="J2286" s="2">
        <v>10.526315789473999</v>
      </c>
      <c r="K2286" s="2">
        <v>69.473684210526002</v>
      </c>
      <c r="L2286" s="2">
        <v>3.1578947368420001</v>
      </c>
      <c r="M2286" s="2">
        <v>10.526315789473999</v>
      </c>
      <c r="N2286" s="15" t="s">
        <v>66</v>
      </c>
      <c r="O2286" s="17">
        <v>89.473684210526002</v>
      </c>
    </row>
    <row r="2287" spans="3:15" ht="25.2" x14ac:dyDescent="0.25">
      <c r="C2287" s="112"/>
      <c r="D2287" s="107"/>
      <c r="E2287" s="9" t="s">
        <v>51</v>
      </c>
      <c r="F2287" s="12"/>
      <c r="G2287" s="13">
        <v>30</v>
      </c>
      <c r="H2287" s="39" t="s">
        <v>66</v>
      </c>
      <c r="I2287" s="7" t="s">
        <v>66</v>
      </c>
      <c r="J2287" s="7" t="s">
        <v>66</v>
      </c>
      <c r="K2287" s="6">
        <v>66.666666666666998</v>
      </c>
      <c r="L2287" s="6">
        <v>6.666666666667</v>
      </c>
      <c r="M2287" s="6">
        <v>20</v>
      </c>
      <c r="N2287" s="6">
        <v>6.666666666667</v>
      </c>
      <c r="O2287" s="33">
        <v>73.333333333333002</v>
      </c>
    </row>
    <row r="2288" spans="3:15" x14ac:dyDescent="0.25">
      <c r="C2288" s="112"/>
      <c r="D2288" s="107"/>
      <c r="E2288" s="9" t="s">
        <v>52</v>
      </c>
      <c r="F2288" s="12"/>
      <c r="G2288" s="13">
        <v>8</v>
      </c>
      <c r="H2288" s="39" t="s">
        <v>66</v>
      </c>
      <c r="I2288" s="7" t="s">
        <v>66</v>
      </c>
      <c r="J2288" s="6">
        <v>25</v>
      </c>
      <c r="K2288" s="6">
        <v>50</v>
      </c>
      <c r="L2288" s="6">
        <v>12.5</v>
      </c>
      <c r="M2288" s="6">
        <v>12.5</v>
      </c>
      <c r="N2288" s="7" t="s">
        <v>66</v>
      </c>
      <c r="O2288" s="33">
        <v>87.5</v>
      </c>
    </row>
    <row r="2289" spans="2:15" x14ac:dyDescent="0.25">
      <c r="C2289" s="112"/>
      <c r="D2289" s="107"/>
      <c r="E2289" s="9" t="s">
        <v>53</v>
      </c>
      <c r="F2289" s="12"/>
      <c r="G2289" s="13">
        <v>23</v>
      </c>
      <c r="H2289" s="39" t="s">
        <v>66</v>
      </c>
      <c r="I2289" s="7" t="s">
        <v>66</v>
      </c>
      <c r="J2289" s="6">
        <v>13.04347826087</v>
      </c>
      <c r="K2289" s="6">
        <v>78.260869565217007</v>
      </c>
      <c r="L2289" s="6">
        <v>4.3478260869570002</v>
      </c>
      <c r="M2289" s="6">
        <v>4.3478260869570002</v>
      </c>
      <c r="N2289" s="7" t="s">
        <v>66</v>
      </c>
      <c r="O2289" s="33">
        <v>95.652173913043001</v>
      </c>
    </row>
    <row r="2290" spans="2:15" x14ac:dyDescent="0.25">
      <c r="C2290" s="112"/>
      <c r="D2290" s="107"/>
      <c r="E2290" s="9" t="s">
        <v>38</v>
      </c>
      <c r="F2290" s="12"/>
      <c r="G2290" s="13">
        <v>1</v>
      </c>
      <c r="H2290" s="39" t="s">
        <v>66</v>
      </c>
      <c r="I2290" s="7" t="s">
        <v>66</v>
      </c>
      <c r="J2290" s="6">
        <v>100</v>
      </c>
      <c r="K2290" s="7" t="s">
        <v>66</v>
      </c>
      <c r="L2290" s="7" t="s">
        <v>66</v>
      </c>
      <c r="M2290" s="7" t="s">
        <v>66</v>
      </c>
      <c r="N2290" s="7" t="s">
        <v>66</v>
      </c>
      <c r="O2290" s="33">
        <v>100</v>
      </c>
    </row>
    <row r="2291" spans="2:15" x14ac:dyDescent="0.25">
      <c r="C2291" s="112"/>
      <c r="D2291" s="107"/>
      <c r="E2291" s="9" t="s">
        <v>54</v>
      </c>
      <c r="F2291" s="12"/>
      <c r="G2291" s="8">
        <v>901</v>
      </c>
      <c r="H2291" s="20">
        <v>1.4428412874580001</v>
      </c>
      <c r="I2291" s="2">
        <v>10.321864594895001</v>
      </c>
      <c r="J2291" s="2">
        <v>14.650388457269999</v>
      </c>
      <c r="K2291" s="2">
        <v>65.815760266371001</v>
      </c>
      <c r="L2291" s="2">
        <v>4.3285238623750004</v>
      </c>
      <c r="M2291" s="2">
        <v>2.5527192008880002</v>
      </c>
      <c r="N2291" s="2">
        <v>0.88790233074400005</v>
      </c>
      <c r="O2291" s="17">
        <v>96.559378468367996</v>
      </c>
    </row>
    <row r="2292" spans="2:15" x14ac:dyDescent="0.25">
      <c r="C2292" s="112"/>
      <c r="D2292" s="107"/>
      <c r="E2292" s="9" t="s">
        <v>55</v>
      </c>
      <c r="F2292" s="12"/>
      <c r="G2292" s="8">
        <v>171</v>
      </c>
      <c r="H2292" s="20">
        <v>0.58479532163699999</v>
      </c>
      <c r="I2292" s="2">
        <v>3.508771929825</v>
      </c>
      <c r="J2292" s="2">
        <v>9.3567251461990004</v>
      </c>
      <c r="K2292" s="2">
        <v>69.590643274854003</v>
      </c>
      <c r="L2292" s="2">
        <v>4.6783625730990002</v>
      </c>
      <c r="M2292" s="2">
        <v>10.526315789473999</v>
      </c>
      <c r="N2292" s="2">
        <v>1.7543859649119999</v>
      </c>
      <c r="O2292" s="17">
        <v>87.719298245613999</v>
      </c>
    </row>
    <row r="2293" spans="2:15" x14ac:dyDescent="0.25">
      <c r="C2293" s="108" t="s">
        <v>56</v>
      </c>
      <c r="D2293" s="106" t="s">
        <v>21</v>
      </c>
      <c r="E2293" s="10" t="s">
        <v>57</v>
      </c>
      <c r="F2293" s="11"/>
      <c r="G2293" s="14">
        <v>465</v>
      </c>
      <c r="H2293" s="28">
        <v>0.64516129032299996</v>
      </c>
      <c r="I2293" s="5">
        <v>9.0322580645160002</v>
      </c>
      <c r="J2293" s="5">
        <v>14.408602150538</v>
      </c>
      <c r="K2293" s="5">
        <v>66.021505376343995</v>
      </c>
      <c r="L2293" s="5">
        <v>4.5161290322580001</v>
      </c>
      <c r="M2293" s="5">
        <v>4.5161290322580001</v>
      </c>
      <c r="N2293" s="5">
        <v>0.860215053763</v>
      </c>
      <c r="O2293" s="29">
        <v>94.623655913977998</v>
      </c>
    </row>
    <row r="2294" spans="2:15" x14ac:dyDescent="0.25">
      <c r="C2294" s="112"/>
      <c r="D2294" s="107"/>
      <c r="E2294" s="9" t="s">
        <v>58</v>
      </c>
      <c r="F2294" s="12"/>
      <c r="G2294" s="8">
        <v>396</v>
      </c>
      <c r="H2294" s="20">
        <v>1.010101010101</v>
      </c>
      <c r="I2294" s="2">
        <v>9.5959595959600001</v>
      </c>
      <c r="J2294" s="2">
        <v>14.393939393939</v>
      </c>
      <c r="K2294" s="2">
        <v>66.414141414141</v>
      </c>
      <c r="L2294" s="2">
        <v>4.7979797979800001</v>
      </c>
      <c r="M2294" s="2">
        <v>3.282828282828</v>
      </c>
      <c r="N2294" s="2">
        <v>0.50505050505100002</v>
      </c>
      <c r="O2294" s="17">
        <v>96.212121212121005</v>
      </c>
    </row>
    <row r="2295" spans="2:15" x14ac:dyDescent="0.25">
      <c r="C2295" s="112"/>
      <c r="D2295" s="107"/>
      <c r="E2295" s="9" t="s">
        <v>59</v>
      </c>
      <c r="F2295" s="12"/>
      <c r="G2295" s="8">
        <v>90</v>
      </c>
      <c r="H2295" s="43" t="s">
        <v>66</v>
      </c>
      <c r="I2295" s="2">
        <v>5.5555555555560003</v>
      </c>
      <c r="J2295" s="2">
        <v>10</v>
      </c>
      <c r="K2295" s="2">
        <v>75.555555555555998</v>
      </c>
      <c r="L2295" s="2">
        <v>4.4444444444439997</v>
      </c>
      <c r="M2295" s="2">
        <v>4.4444444444439997</v>
      </c>
      <c r="N2295" s="15" t="s">
        <v>66</v>
      </c>
      <c r="O2295" s="17">
        <v>95.555555555555998</v>
      </c>
    </row>
    <row r="2296" spans="2:15" x14ac:dyDescent="0.25">
      <c r="C2296" s="112"/>
      <c r="D2296" s="107"/>
      <c r="E2296" s="9" t="s">
        <v>60</v>
      </c>
      <c r="F2296" s="12"/>
      <c r="G2296" s="8">
        <v>153</v>
      </c>
      <c r="H2296" s="20">
        <v>4.5751633986930003</v>
      </c>
      <c r="I2296" s="2">
        <v>9.1503267973860005</v>
      </c>
      <c r="J2296" s="2">
        <v>13.725490196078001</v>
      </c>
      <c r="K2296" s="2">
        <v>62.745098039216003</v>
      </c>
      <c r="L2296" s="2">
        <v>3.2679738562090002</v>
      </c>
      <c r="M2296" s="2">
        <v>3.2679738562090002</v>
      </c>
      <c r="N2296" s="2">
        <v>3.2679738562090002</v>
      </c>
      <c r="O2296" s="17">
        <v>93.464052287582007</v>
      </c>
    </row>
    <row r="2297" spans="2:15" x14ac:dyDescent="0.25">
      <c r="C2297" s="108" t="s">
        <v>61</v>
      </c>
      <c r="D2297" s="106" t="s">
        <v>21</v>
      </c>
      <c r="E2297" s="10" t="s">
        <v>62</v>
      </c>
      <c r="F2297" s="11"/>
      <c r="G2297" s="14">
        <v>205</v>
      </c>
      <c r="H2297" s="71" t="s">
        <v>66</v>
      </c>
      <c r="I2297" s="5">
        <v>8.2926829268290003</v>
      </c>
      <c r="J2297" s="5">
        <v>9.7560975609760003</v>
      </c>
      <c r="K2297" s="5">
        <v>69.268292682926997</v>
      </c>
      <c r="L2297" s="5">
        <v>6.8292682926830004</v>
      </c>
      <c r="M2297" s="5">
        <v>5.3658536585369996</v>
      </c>
      <c r="N2297" s="5">
        <v>0.48780487804900002</v>
      </c>
      <c r="O2297" s="29">
        <v>94.146341463414998</v>
      </c>
    </row>
    <row r="2298" spans="2:15" x14ac:dyDescent="0.25">
      <c r="C2298" s="109"/>
      <c r="D2298" s="107"/>
      <c r="E2298" s="9" t="s">
        <v>63</v>
      </c>
      <c r="F2298" s="12"/>
      <c r="G2298" s="8">
        <v>256</v>
      </c>
      <c r="H2298" s="20">
        <v>2.734375</v>
      </c>
      <c r="I2298" s="2">
        <v>8.59375</v>
      </c>
      <c r="J2298" s="2">
        <v>12.890625</v>
      </c>
      <c r="K2298" s="2">
        <v>64.84375</v>
      </c>
      <c r="L2298" s="2">
        <v>5.46875</v>
      </c>
      <c r="M2298" s="2">
        <v>4.296875</v>
      </c>
      <c r="N2298" s="2">
        <v>1.171875</v>
      </c>
      <c r="O2298" s="17">
        <v>94.53125</v>
      </c>
    </row>
    <row r="2299" spans="2:15" x14ac:dyDescent="0.25">
      <c r="C2299" s="109"/>
      <c r="D2299" s="107"/>
      <c r="E2299" s="9" t="s">
        <v>64</v>
      </c>
      <c r="F2299" s="12"/>
      <c r="G2299" s="8">
        <v>404</v>
      </c>
      <c r="H2299" s="20">
        <v>1.485148514851</v>
      </c>
      <c r="I2299" s="2">
        <v>8.6633663366340006</v>
      </c>
      <c r="J2299" s="2">
        <v>16.336633663366001</v>
      </c>
      <c r="K2299" s="2">
        <v>66.831683168316999</v>
      </c>
      <c r="L2299" s="2">
        <v>2.4752475247520001</v>
      </c>
      <c r="M2299" s="2">
        <v>2.970297029703</v>
      </c>
      <c r="N2299" s="2">
        <v>1.237623762376</v>
      </c>
      <c r="O2299" s="17">
        <v>95.792079207921006</v>
      </c>
    </row>
    <row r="2300" spans="2:15" x14ac:dyDescent="0.25">
      <c r="C2300" s="113"/>
      <c r="D2300" s="110"/>
      <c r="E2300" s="56" t="s">
        <v>65</v>
      </c>
      <c r="F2300" s="48"/>
      <c r="G2300" s="61">
        <v>239</v>
      </c>
      <c r="H2300" s="69">
        <v>0.418410041841</v>
      </c>
      <c r="I2300" s="36">
        <v>10.460251046025</v>
      </c>
      <c r="J2300" s="36">
        <v>14.644351464434999</v>
      </c>
      <c r="K2300" s="36">
        <v>65.271966527196994</v>
      </c>
      <c r="L2300" s="36">
        <v>4.6025104602509996</v>
      </c>
      <c r="M2300" s="36">
        <v>3.7656903765690002</v>
      </c>
      <c r="N2300" s="36">
        <v>0.836820083682</v>
      </c>
      <c r="O2300" s="68">
        <v>95.397489539749003</v>
      </c>
    </row>
    <row r="2302" spans="2:15" x14ac:dyDescent="0.25">
      <c r="B2302" s="54" t="str">
        <f xml:space="preserve"> HYPERLINK("#'目次'!B34", "[28]")</f>
        <v>[28]</v>
      </c>
      <c r="C2302" s="42" t="s">
        <v>364</v>
      </c>
    </row>
    <row r="2303" spans="2:15" x14ac:dyDescent="0.25">
      <c r="C2303" s="42" t="s">
        <v>365</v>
      </c>
    </row>
    <row r="2305" spans="3:16" x14ac:dyDescent="0.25">
      <c r="C2305" s="42" t="s">
        <v>14</v>
      </c>
    </row>
    <row r="2306" spans="3:16" ht="37.799999999999997" x14ac:dyDescent="0.25">
      <c r="C2306" s="102"/>
      <c r="D2306" s="103"/>
      <c r="E2306" s="103"/>
      <c r="F2306" s="103"/>
      <c r="G2306" s="53" t="s">
        <v>15</v>
      </c>
      <c r="H2306" s="50" t="s">
        <v>366</v>
      </c>
      <c r="I2306" s="21" t="s">
        <v>367</v>
      </c>
      <c r="J2306" s="21" t="s">
        <v>368</v>
      </c>
      <c r="K2306" s="21" t="s">
        <v>369</v>
      </c>
      <c r="L2306" s="21" t="s">
        <v>370</v>
      </c>
      <c r="M2306" s="21" t="s">
        <v>371</v>
      </c>
      <c r="N2306" s="21" t="s">
        <v>372</v>
      </c>
      <c r="O2306" s="21" t="s">
        <v>373</v>
      </c>
      <c r="P2306" s="57" t="s">
        <v>38</v>
      </c>
    </row>
    <row r="2307" spans="3:16" x14ac:dyDescent="0.25">
      <c r="C2307" s="104"/>
      <c r="D2307" s="105"/>
      <c r="E2307" s="105"/>
      <c r="F2307" s="105"/>
      <c r="G2307" s="47"/>
      <c r="H2307" s="60"/>
      <c r="I2307" s="22"/>
      <c r="J2307" s="22"/>
      <c r="K2307" s="22"/>
      <c r="L2307" s="22"/>
      <c r="M2307" s="22"/>
      <c r="N2307" s="22"/>
      <c r="O2307" s="22"/>
      <c r="P2307" s="55"/>
    </row>
    <row r="2308" spans="3:16" x14ac:dyDescent="0.25">
      <c r="C2308" s="52"/>
      <c r="D2308" s="49"/>
      <c r="E2308" s="46" t="s">
        <v>15</v>
      </c>
      <c r="F2308" s="51"/>
      <c r="G2308" s="59">
        <v>1050</v>
      </c>
      <c r="H2308" s="76" t="s">
        <v>66</v>
      </c>
      <c r="I2308" s="32">
        <v>0.95238095238099996</v>
      </c>
      <c r="J2308" s="32">
        <v>2</v>
      </c>
      <c r="K2308" s="32">
        <v>18.571428571428999</v>
      </c>
      <c r="L2308" s="32">
        <v>33.619047619047997</v>
      </c>
      <c r="M2308" s="32">
        <v>20.380952380951999</v>
      </c>
      <c r="N2308" s="32">
        <v>5.8095238095240003</v>
      </c>
      <c r="O2308" s="32">
        <v>16.666666666666998</v>
      </c>
      <c r="P2308" s="64">
        <v>2</v>
      </c>
    </row>
    <row r="2309" spans="3:16" x14ac:dyDescent="0.25">
      <c r="C2309" s="111" t="s">
        <v>20</v>
      </c>
      <c r="D2309" s="106" t="s">
        <v>21</v>
      </c>
      <c r="E2309" s="10" t="s">
        <v>22</v>
      </c>
      <c r="F2309" s="11"/>
      <c r="G2309" s="14">
        <v>520</v>
      </c>
      <c r="H2309" s="71" t="s">
        <v>66</v>
      </c>
      <c r="I2309" s="5">
        <v>0.76923076923099998</v>
      </c>
      <c r="J2309" s="5">
        <v>1.7307692307689999</v>
      </c>
      <c r="K2309" s="5">
        <v>19.615384615385</v>
      </c>
      <c r="L2309" s="5">
        <v>31.153846153846001</v>
      </c>
      <c r="M2309" s="5">
        <v>20.576923076922998</v>
      </c>
      <c r="N2309" s="5">
        <v>5.7692307692310001</v>
      </c>
      <c r="O2309" s="5">
        <v>18.076923076922998</v>
      </c>
      <c r="P2309" s="29">
        <v>2.3076923076920002</v>
      </c>
    </row>
    <row r="2310" spans="3:16" x14ac:dyDescent="0.25">
      <c r="C2310" s="112"/>
      <c r="D2310" s="107"/>
      <c r="E2310" s="9" t="s">
        <v>23</v>
      </c>
      <c r="F2310" s="12"/>
      <c r="G2310" s="8">
        <v>530</v>
      </c>
      <c r="H2310" s="43" t="s">
        <v>66</v>
      </c>
      <c r="I2310" s="2">
        <v>1.1320754716979999</v>
      </c>
      <c r="J2310" s="2">
        <v>2.2641509433959999</v>
      </c>
      <c r="K2310" s="2">
        <v>17.547169811321002</v>
      </c>
      <c r="L2310" s="2">
        <v>36.037735849057</v>
      </c>
      <c r="M2310" s="2">
        <v>20.188679245283002</v>
      </c>
      <c r="N2310" s="2">
        <v>5.8490566037739997</v>
      </c>
      <c r="O2310" s="2">
        <v>15.283018867925</v>
      </c>
      <c r="P2310" s="17">
        <v>1.698113207547</v>
      </c>
    </row>
    <row r="2311" spans="3:16" x14ac:dyDescent="0.25">
      <c r="C2311" s="108" t="s">
        <v>24</v>
      </c>
      <c r="D2311" s="108" t="s">
        <v>25</v>
      </c>
      <c r="E2311" s="10" t="s">
        <v>26</v>
      </c>
      <c r="F2311" s="11"/>
      <c r="G2311" s="14">
        <v>247</v>
      </c>
      <c r="H2311" s="71" t="s">
        <v>66</v>
      </c>
      <c r="I2311" s="5">
        <v>1.619433198381</v>
      </c>
      <c r="J2311" s="5">
        <v>2.834008097166</v>
      </c>
      <c r="K2311" s="5">
        <v>23.076923076922998</v>
      </c>
      <c r="L2311" s="5">
        <v>23.886639676112999</v>
      </c>
      <c r="M2311" s="34" t="s">
        <v>66</v>
      </c>
      <c r="N2311" s="34" t="s">
        <v>66</v>
      </c>
      <c r="O2311" s="5">
        <v>42.510121457490001</v>
      </c>
      <c r="P2311" s="29">
        <v>6.0728744939270003</v>
      </c>
    </row>
    <row r="2312" spans="3:16" x14ac:dyDescent="0.25">
      <c r="C2312" s="112"/>
      <c r="D2312" s="109"/>
      <c r="E2312" s="9" t="s">
        <v>27</v>
      </c>
      <c r="F2312" s="12"/>
      <c r="G2312" s="8">
        <v>258</v>
      </c>
      <c r="H2312" s="43" t="s">
        <v>66</v>
      </c>
      <c r="I2312" s="2">
        <v>0.38759689922500001</v>
      </c>
      <c r="J2312" s="2">
        <v>3.1007751937979999</v>
      </c>
      <c r="K2312" s="2">
        <v>21.705426356589001</v>
      </c>
      <c r="L2312" s="2">
        <v>39.534883720929997</v>
      </c>
      <c r="M2312" s="2">
        <v>21.705426356589001</v>
      </c>
      <c r="N2312" s="15" t="s">
        <v>66</v>
      </c>
      <c r="O2312" s="2">
        <v>12.015503875968999</v>
      </c>
      <c r="P2312" s="17">
        <v>1.550387596899</v>
      </c>
    </row>
    <row r="2313" spans="3:16" x14ac:dyDescent="0.25">
      <c r="C2313" s="112"/>
      <c r="D2313" s="109"/>
      <c r="E2313" s="9" t="s">
        <v>28</v>
      </c>
      <c r="F2313" s="12"/>
      <c r="G2313" s="8">
        <v>244</v>
      </c>
      <c r="H2313" s="43" t="s">
        <v>66</v>
      </c>
      <c r="I2313" s="2">
        <v>0.81967213114799997</v>
      </c>
      <c r="J2313" s="2">
        <v>1.6393442622950001</v>
      </c>
      <c r="K2313" s="2">
        <v>16.393442622951</v>
      </c>
      <c r="L2313" s="2">
        <v>37.704918032786999</v>
      </c>
      <c r="M2313" s="2">
        <v>25.409836065574002</v>
      </c>
      <c r="N2313" s="2">
        <v>7.7868852459019999</v>
      </c>
      <c r="O2313" s="2">
        <v>9.83606557377</v>
      </c>
      <c r="P2313" s="17">
        <v>0.40983606557399999</v>
      </c>
    </row>
    <row r="2314" spans="3:16" x14ac:dyDescent="0.25">
      <c r="C2314" s="112"/>
      <c r="D2314" s="109"/>
      <c r="E2314" s="9" t="s">
        <v>29</v>
      </c>
      <c r="F2314" s="12"/>
      <c r="G2314" s="8">
        <v>191</v>
      </c>
      <c r="H2314" s="43" t="s">
        <v>66</v>
      </c>
      <c r="I2314" s="15" t="s">
        <v>66</v>
      </c>
      <c r="J2314" s="2">
        <v>1.0471204188479999</v>
      </c>
      <c r="K2314" s="2">
        <v>17.277486910994998</v>
      </c>
      <c r="L2314" s="2">
        <v>29.319371727749001</v>
      </c>
      <c r="M2314" s="2">
        <v>35.602094240837999</v>
      </c>
      <c r="N2314" s="2">
        <v>10.994764397906</v>
      </c>
      <c r="O2314" s="2">
        <v>5.7591623036649997</v>
      </c>
      <c r="P2314" s="38" t="s">
        <v>66</v>
      </c>
    </row>
    <row r="2315" spans="3:16" x14ac:dyDescent="0.25">
      <c r="C2315" s="112"/>
      <c r="D2315" s="109"/>
      <c r="E2315" s="9" t="s">
        <v>30</v>
      </c>
      <c r="F2315" s="12"/>
      <c r="G2315" s="8">
        <v>110</v>
      </c>
      <c r="H2315" s="43" t="s">
        <v>66</v>
      </c>
      <c r="I2315" s="2">
        <v>2.7272727272730002</v>
      </c>
      <c r="J2315" s="15" t="s">
        <v>66</v>
      </c>
      <c r="K2315" s="2">
        <v>8.1818181818180005</v>
      </c>
      <c r="L2315" s="2">
        <v>40</v>
      </c>
      <c r="M2315" s="2">
        <v>25.454545454544999</v>
      </c>
      <c r="N2315" s="2">
        <v>19.090909090909001</v>
      </c>
      <c r="O2315" s="2">
        <v>3.636363636364</v>
      </c>
      <c r="P2315" s="17">
        <v>0.90909090909099999</v>
      </c>
    </row>
    <row r="2316" spans="3:16" x14ac:dyDescent="0.25">
      <c r="C2316" s="112"/>
      <c r="D2316" s="109"/>
      <c r="E2316" s="9" t="s">
        <v>31</v>
      </c>
      <c r="F2316" s="12"/>
      <c r="G2316" s="8">
        <v>803</v>
      </c>
      <c r="H2316" s="43" t="s">
        <v>66</v>
      </c>
      <c r="I2316" s="2">
        <v>0.74719800747200005</v>
      </c>
      <c r="J2316" s="2">
        <v>1.743462017435</v>
      </c>
      <c r="K2316" s="2">
        <v>17.185554171856001</v>
      </c>
      <c r="L2316" s="2">
        <v>36.612702366127003</v>
      </c>
      <c r="M2316" s="2">
        <v>26.650062266500999</v>
      </c>
      <c r="N2316" s="2">
        <v>7.5965130759650004</v>
      </c>
      <c r="O2316" s="2">
        <v>8.7173100871730007</v>
      </c>
      <c r="P2316" s="17">
        <v>0.74719800747200005</v>
      </c>
    </row>
    <row r="2317" spans="3:16" x14ac:dyDescent="0.25">
      <c r="C2317" s="112"/>
      <c r="D2317" s="109"/>
      <c r="E2317" s="9" t="s">
        <v>32</v>
      </c>
      <c r="F2317" s="12"/>
      <c r="G2317" s="8">
        <v>301</v>
      </c>
      <c r="H2317" s="43" t="s">
        <v>66</v>
      </c>
      <c r="I2317" s="2">
        <v>0.99667774086399996</v>
      </c>
      <c r="J2317" s="2">
        <v>0.664451827243</v>
      </c>
      <c r="K2317" s="2">
        <v>13.953488372093</v>
      </c>
      <c r="L2317" s="2">
        <v>33.222591362126003</v>
      </c>
      <c r="M2317" s="2">
        <v>31.893687707641</v>
      </c>
      <c r="N2317" s="2">
        <v>13.953488372093</v>
      </c>
      <c r="O2317" s="2">
        <v>4.9833887043190002</v>
      </c>
      <c r="P2317" s="17">
        <v>0.33222591362100001</v>
      </c>
    </row>
    <row r="2318" spans="3:16" x14ac:dyDescent="0.25">
      <c r="C2318" s="112"/>
      <c r="D2318" s="108" t="s">
        <v>22</v>
      </c>
      <c r="E2318" s="10" t="s">
        <v>26</v>
      </c>
      <c r="F2318" s="11"/>
      <c r="G2318" s="14">
        <v>116</v>
      </c>
      <c r="H2318" s="71" t="s">
        <v>66</v>
      </c>
      <c r="I2318" s="5">
        <v>0.86206896551699996</v>
      </c>
      <c r="J2318" s="5">
        <v>1.7241379310339999</v>
      </c>
      <c r="K2318" s="5">
        <v>25.862068965517</v>
      </c>
      <c r="L2318" s="5">
        <v>21.551724137931</v>
      </c>
      <c r="M2318" s="34" t="s">
        <v>66</v>
      </c>
      <c r="N2318" s="34" t="s">
        <v>66</v>
      </c>
      <c r="O2318" s="5">
        <v>42.241379310345003</v>
      </c>
      <c r="P2318" s="29">
        <v>7.7586206896550003</v>
      </c>
    </row>
    <row r="2319" spans="3:16" x14ac:dyDescent="0.25">
      <c r="C2319" s="112"/>
      <c r="D2319" s="109"/>
      <c r="E2319" s="9" t="s">
        <v>27</v>
      </c>
      <c r="F2319" s="12"/>
      <c r="G2319" s="8">
        <v>153</v>
      </c>
      <c r="H2319" s="43" t="s">
        <v>66</v>
      </c>
      <c r="I2319" s="15" t="s">
        <v>66</v>
      </c>
      <c r="J2319" s="2">
        <v>2.6143790849670001</v>
      </c>
      <c r="K2319" s="2">
        <v>22.875816993463999</v>
      </c>
      <c r="L2319" s="2">
        <v>38.562091503268</v>
      </c>
      <c r="M2319" s="2">
        <v>18.954248366013001</v>
      </c>
      <c r="N2319" s="15" t="s">
        <v>66</v>
      </c>
      <c r="O2319" s="2">
        <v>15.686274509804001</v>
      </c>
      <c r="P2319" s="17">
        <v>1.3071895424840001</v>
      </c>
    </row>
    <row r="2320" spans="3:16" x14ac:dyDescent="0.25">
      <c r="C2320" s="112"/>
      <c r="D2320" s="109"/>
      <c r="E2320" s="9" t="s">
        <v>28</v>
      </c>
      <c r="F2320" s="12"/>
      <c r="G2320" s="8">
        <v>106</v>
      </c>
      <c r="H2320" s="43" t="s">
        <v>66</v>
      </c>
      <c r="I2320" s="2">
        <v>0.94339622641499998</v>
      </c>
      <c r="J2320" s="2">
        <v>0.94339622641499998</v>
      </c>
      <c r="K2320" s="2">
        <v>17.924528301887001</v>
      </c>
      <c r="L2320" s="2">
        <v>31.132075471697998</v>
      </c>
      <c r="M2320" s="2">
        <v>27.358490566038</v>
      </c>
      <c r="N2320" s="2">
        <v>11.320754716981</v>
      </c>
      <c r="O2320" s="2">
        <v>10.377358490565999</v>
      </c>
      <c r="P2320" s="38" t="s">
        <v>66</v>
      </c>
    </row>
    <row r="2321" spans="3:16" x14ac:dyDescent="0.25">
      <c r="C2321" s="112"/>
      <c r="D2321" s="109"/>
      <c r="E2321" s="9" t="s">
        <v>29</v>
      </c>
      <c r="F2321" s="12"/>
      <c r="G2321" s="8">
        <v>93</v>
      </c>
      <c r="H2321" s="43" t="s">
        <v>66</v>
      </c>
      <c r="I2321" s="15" t="s">
        <v>66</v>
      </c>
      <c r="J2321" s="2">
        <v>2.1505376344089999</v>
      </c>
      <c r="K2321" s="2">
        <v>16.129032258064999</v>
      </c>
      <c r="L2321" s="2">
        <v>24.731182795698999</v>
      </c>
      <c r="M2321" s="2">
        <v>39.784946236559001</v>
      </c>
      <c r="N2321" s="2">
        <v>9.6774193548389995</v>
      </c>
      <c r="O2321" s="2">
        <v>7.5268817204299996</v>
      </c>
      <c r="P2321" s="38" t="s">
        <v>66</v>
      </c>
    </row>
    <row r="2322" spans="3:16" x14ac:dyDescent="0.25">
      <c r="C2322" s="112"/>
      <c r="D2322" s="109"/>
      <c r="E2322" s="9" t="s">
        <v>30</v>
      </c>
      <c r="F2322" s="12"/>
      <c r="G2322" s="8">
        <v>52</v>
      </c>
      <c r="H2322" s="43" t="s">
        <v>66</v>
      </c>
      <c r="I2322" s="2">
        <v>3.8461538461539999</v>
      </c>
      <c r="J2322" s="15" t="s">
        <v>66</v>
      </c>
      <c r="K2322" s="2">
        <v>5.7692307692310001</v>
      </c>
      <c r="L2322" s="2">
        <v>42.307692307692001</v>
      </c>
      <c r="M2322" s="2">
        <v>23.076923076922998</v>
      </c>
      <c r="N2322" s="2">
        <v>17.307692307692001</v>
      </c>
      <c r="O2322" s="2">
        <v>5.7692307692310001</v>
      </c>
      <c r="P2322" s="17">
        <v>1.923076923077</v>
      </c>
    </row>
    <row r="2323" spans="3:16" x14ac:dyDescent="0.25">
      <c r="C2323" s="112"/>
      <c r="D2323" s="109"/>
      <c r="E2323" s="9" t="s">
        <v>31</v>
      </c>
      <c r="F2323" s="12"/>
      <c r="G2323" s="8">
        <v>404</v>
      </c>
      <c r="H2323" s="43" t="s">
        <v>66</v>
      </c>
      <c r="I2323" s="2">
        <v>0.74257425742600003</v>
      </c>
      <c r="J2323" s="2">
        <v>1.732673267327</v>
      </c>
      <c r="K2323" s="2">
        <v>17.821782178218001</v>
      </c>
      <c r="L2323" s="2">
        <v>33.910891089109001</v>
      </c>
      <c r="M2323" s="2">
        <v>26.485148514851002</v>
      </c>
      <c r="N2323" s="2">
        <v>7.4257425742569998</v>
      </c>
      <c r="O2323" s="2">
        <v>11.138613861386</v>
      </c>
      <c r="P2323" s="17">
        <v>0.74257425742600003</v>
      </c>
    </row>
    <row r="2324" spans="3:16" x14ac:dyDescent="0.25">
      <c r="C2324" s="112"/>
      <c r="D2324" s="109"/>
      <c r="E2324" s="9" t="s">
        <v>32</v>
      </c>
      <c r="F2324" s="12"/>
      <c r="G2324" s="8">
        <v>145</v>
      </c>
      <c r="H2324" s="43" t="s">
        <v>66</v>
      </c>
      <c r="I2324" s="2">
        <v>1.379310344828</v>
      </c>
      <c r="J2324" s="2">
        <v>1.379310344828</v>
      </c>
      <c r="K2324" s="2">
        <v>12.413793103448</v>
      </c>
      <c r="L2324" s="2">
        <v>31.034482758620999</v>
      </c>
      <c r="M2324" s="2">
        <v>33.793103448276</v>
      </c>
      <c r="N2324" s="2">
        <v>12.413793103448</v>
      </c>
      <c r="O2324" s="2">
        <v>6.8965517241379999</v>
      </c>
      <c r="P2324" s="17">
        <v>0.68965517241399998</v>
      </c>
    </row>
    <row r="2325" spans="3:16" x14ac:dyDescent="0.25">
      <c r="C2325" s="112"/>
      <c r="D2325" s="108" t="s">
        <v>23</v>
      </c>
      <c r="E2325" s="10" t="s">
        <v>26</v>
      </c>
      <c r="F2325" s="11"/>
      <c r="G2325" s="14">
        <v>131</v>
      </c>
      <c r="H2325" s="71" t="s">
        <v>66</v>
      </c>
      <c r="I2325" s="5">
        <v>2.2900763358780001</v>
      </c>
      <c r="J2325" s="5">
        <v>3.8167938931299998</v>
      </c>
      <c r="K2325" s="5">
        <v>20.610687022901001</v>
      </c>
      <c r="L2325" s="5">
        <v>25.954198473281998</v>
      </c>
      <c r="M2325" s="34" t="s">
        <v>66</v>
      </c>
      <c r="N2325" s="34" t="s">
        <v>66</v>
      </c>
      <c r="O2325" s="5">
        <v>42.748091603052998</v>
      </c>
      <c r="P2325" s="29">
        <v>4.5801526717560002</v>
      </c>
    </row>
    <row r="2326" spans="3:16" x14ac:dyDescent="0.25">
      <c r="C2326" s="112"/>
      <c r="D2326" s="109"/>
      <c r="E2326" s="9" t="s">
        <v>27</v>
      </c>
      <c r="F2326" s="12"/>
      <c r="G2326" s="8">
        <v>105</v>
      </c>
      <c r="H2326" s="43" t="s">
        <v>66</v>
      </c>
      <c r="I2326" s="2">
        <v>0.95238095238099996</v>
      </c>
      <c r="J2326" s="2">
        <v>3.8095238095239998</v>
      </c>
      <c r="K2326" s="2">
        <v>20</v>
      </c>
      <c r="L2326" s="2">
        <v>40.952380952380999</v>
      </c>
      <c r="M2326" s="2">
        <v>25.714285714286</v>
      </c>
      <c r="N2326" s="15" t="s">
        <v>66</v>
      </c>
      <c r="O2326" s="2">
        <v>6.666666666667</v>
      </c>
      <c r="P2326" s="17">
        <v>1.9047619047619999</v>
      </c>
    </row>
    <row r="2327" spans="3:16" x14ac:dyDescent="0.25">
      <c r="C2327" s="112"/>
      <c r="D2327" s="109"/>
      <c r="E2327" s="9" t="s">
        <v>28</v>
      </c>
      <c r="F2327" s="12"/>
      <c r="G2327" s="8">
        <v>138</v>
      </c>
      <c r="H2327" s="43" t="s">
        <v>66</v>
      </c>
      <c r="I2327" s="2">
        <v>0.72463768115899996</v>
      </c>
      <c r="J2327" s="2">
        <v>2.1739130434780001</v>
      </c>
      <c r="K2327" s="2">
        <v>15.217391304348</v>
      </c>
      <c r="L2327" s="2">
        <v>42.753623188406003</v>
      </c>
      <c r="M2327" s="2">
        <v>23.913043478260999</v>
      </c>
      <c r="N2327" s="2">
        <v>5.0724637681160001</v>
      </c>
      <c r="O2327" s="2">
        <v>9.4202898550719993</v>
      </c>
      <c r="P2327" s="17">
        <v>0.72463768115899996</v>
      </c>
    </row>
    <row r="2328" spans="3:16" x14ac:dyDescent="0.25">
      <c r="C2328" s="112"/>
      <c r="D2328" s="109"/>
      <c r="E2328" s="9" t="s">
        <v>29</v>
      </c>
      <c r="F2328" s="12"/>
      <c r="G2328" s="8">
        <v>98</v>
      </c>
      <c r="H2328" s="43" t="s">
        <v>66</v>
      </c>
      <c r="I2328" s="15" t="s">
        <v>66</v>
      </c>
      <c r="J2328" s="15" t="s">
        <v>66</v>
      </c>
      <c r="K2328" s="2">
        <v>18.367346938775999</v>
      </c>
      <c r="L2328" s="2">
        <v>33.673469387754999</v>
      </c>
      <c r="M2328" s="2">
        <v>31.632653061224001</v>
      </c>
      <c r="N2328" s="2">
        <v>12.244897959184</v>
      </c>
      <c r="O2328" s="2">
        <v>4.0816326530609999</v>
      </c>
      <c r="P2328" s="38" t="s">
        <v>66</v>
      </c>
    </row>
    <row r="2329" spans="3:16" x14ac:dyDescent="0.25">
      <c r="C2329" s="112"/>
      <c r="D2329" s="109"/>
      <c r="E2329" s="9" t="s">
        <v>30</v>
      </c>
      <c r="F2329" s="12"/>
      <c r="G2329" s="8">
        <v>58</v>
      </c>
      <c r="H2329" s="43" t="s">
        <v>66</v>
      </c>
      <c r="I2329" s="2">
        <v>1.7241379310339999</v>
      </c>
      <c r="J2329" s="15" t="s">
        <v>66</v>
      </c>
      <c r="K2329" s="2">
        <v>10.344827586207</v>
      </c>
      <c r="L2329" s="2">
        <v>37.931034482759003</v>
      </c>
      <c r="M2329" s="2">
        <v>27.586206896552</v>
      </c>
      <c r="N2329" s="2">
        <v>20.689655172414</v>
      </c>
      <c r="O2329" s="2">
        <v>1.7241379310339999</v>
      </c>
      <c r="P2329" s="38" t="s">
        <v>66</v>
      </c>
    </row>
    <row r="2330" spans="3:16" x14ac:dyDescent="0.25">
      <c r="C2330" s="112"/>
      <c r="D2330" s="109"/>
      <c r="E2330" s="9" t="s">
        <v>31</v>
      </c>
      <c r="F2330" s="12"/>
      <c r="G2330" s="8">
        <v>399</v>
      </c>
      <c r="H2330" s="43" t="s">
        <v>66</v>
      </c>
      <c r="I2330" s="2">
        <v>0.75187969924800002</v>
      </c>
      <c r="J2330" s="2">
        <v>1.7543859649119999</v>
      </c>
      <c r="K2330" s="2">
        <v>16.541353383459001</v>
      </c>
      <c r="L2330" s="2">
        <v>39.348370927318001</v>
      </c>
      <c r="M2330" s="2">
        <v>26.817042606516001</v>
      </c>
      <c r="N2330" s="2">
        <v>7.7694235588970004</v>
      </c>
      <c r="O2330" s="2">
        <v>6.2656641604010002</v>
      </c>
      <c r="P2330" s="17">
        <v>0.75187969924800002</v>
      </c>
    </row>
    <row r="2331" spans="3:16" x14ac:dyDescent="0.25">
      <c r="C2331" s="112"/>
      <c r="D2331" s="109"/>
      <c r="E2331" s="9" t="s">
        <v>32</v>
      </c>
      <c r="F2331" s="12"/>
      <c r="G2331" s="8">
        <v>156</v>
      </c>
      <c r="H2331" s="43" t="s">
        <v>66</v>
      </c>
      <c r="I2331" s="2">
        <v>0.64102564102600001</v>
      </c>
      <c r="J2331" s="15" t="s">
        <v>66</v>
      </c>
      <c r="K2331" s="2">
        <v>15.384615384615</v>
      </c>
      <c r="L2331" s="2">
        <v>35.25641025641</v>
      </c>
      <c r="M2331" s="2">
        <v>30.128205128205</v>
      </c>
      <c r="N2331" s="2">
        <v>15.384615384615</v>
      </c>
      <c r="O2331" s="2">
        <v>3.2051282051280001</v>
      </c>
      <c r="P2331" s="38" t="s">
        <v>66</v>
      </c>
    </row>
    <row r="2332" spans="3:16" ht="25.2" x14ac:dyDescent="0.25">
      <c r="C2332" s="108" t="s">
        <v>33</v>
      </c>
      <c r="D2332" s="108" t="s">
        <v>25</v>
      </c>
      <c r="E2332" s="10" t="s">
        <v>34</v>
      </c>
      <c r="F2332" s="11"/>
      <c r="G2332" s="14">
        <v>84</v>
      </c>
      <c r="H2332" s="71" t="s">
        <v>66</v>
      </c>
      <c r="I2332" s="34" t="s">
        <v>66</v>
      </c>
      <c r="J2332" s="5">
        <v>2.3809523809519999</v>
      </c>
      <c r="K2332" s="5">
        <v>23.809523809523998</v>
      </c>
      <c r="L2332" s="5">
        <v>39.285714285714</v>
      </c>
      <c r="M2332" s="5">
        <v>11.904761904761999</v>
      </c>
      <c r="N2332" s="5">
        <v>3.5714285714290002</v>
      </c>
      <c r="O2332" s="5">
        <v>15.47619047619</v>
      </c>
      <c r="P2332" s="29">
        <v>3.5714285714290002</v>
      </c>
    </row>
    <row r="2333" spans="3:16" ht="25.2" x14ac:dyDescent="0.25">
      <c r="C2333" s="112"/>
      <c r="D2333" s="109"/>
      <c r="E2333" s="9" t="s">
        <v>35</v>
      </c>
      <c r="F2333" s="12"/>
      <c r="G2333" s="8">
        <v>600</v>
      </c>
      <c r="H2333" s="43" t="s">
        <v>66</v>
      </c>
      <c r="I2333" s="2">
        <v>1.666666666667</v>
      </c>
      <c r="J2333" s="2">
        <v>2</v>
      </c>
      <c r="K2333" s="2">
        <v>18.166666666666998</v>
      </c>
      <c r="L2333" s="2">
        <v>33.5</v>
      </c>
      <c r="M2333" s="2">
        <v>20.5</v>
      </c>
      <c r="N2333" s="2">
        <v>4.833333333333</v>
      </c>
      <c r="O2333" s="2">
        <v>17</v>
      </c>
      <c r="P2333" s="17">
        <v>2.333333333333</v>
      </c>
    </row>
    <row r="2334" spans="3:16" ht="25.2" x14ac:dyDescent="0.25">
      <c r="C2334" s="112"/>
      <c r="D2334" s="109"/>
      <c r="E2334" s="9" t="s">
        <v>36</v>
      </c>
      <c r="F2334" s="12"/>
      <c r="G2334" s="8">
        <v>197</v>
      </c>
      <c r="H2334" s="43" t="s">
        <v>66</v>
      </c>
      <c r="I2334" s="15" t="s">
        <v>66</v>
      </c>
      <c r="J2334" s="2">
        <v>1.522842639594</v>
      </c>
      <c r="K2334" s="2">
        <v>17.766497461928999</v>
      </c>
      <c r="L2334" s="2">
        <v>28.934010152283999</v>
      </c>
      <c r="M2334" s="2">
        <v>22.335025380710999</v>
      </c>
      <c r="N2334" s="2">
        <v>6.598984771574</v>
      </c>
      <c r="O2334" s="2">
        <v>20.812182741116999</v>
      </c>
      <c r="P2334" s="17">
        <v>2.0304568527920002</v>
      </c>
    </row>
    <row r="2335" spans="3:16" ht="25.2" x14ac:dyDescent="0.25">
      <c r="C2335" s="112"/>
      <c r="D2335" s="109"/>
      <c r="E2335" s="9" t="s">
        <v>37</v>
      </c>
      <c r="F2335" s="12"/>
      <c r="G2335" s="8">
        <v>166</v>
      </c>
      <c r="H2335" s="43" t="s">
        <v>66</v>
      </c>
      <c r="I2335" s="15" t="s">
        <v>66</v>
      </c>
      <c r="J2335" s="2">
        <v>2.409638554217</v>
      </c>
      <c r="K2335" s="2">
        <v>18.072289156627001</v>
      </c>
      <c r="L2335" s="2">
        <v>36.746987951807</v>
      </c>
      <c r="M2335" s="2">
        <v>22.289156626505999</v>
      </c>
      <c r="N2335" s="2">
        <v>9.638554216867</v>
      </c>
      <c r="O2335" s="2">
        <v>10.843373493975999</v>
      </c>
      <c r="P2335" s="38" t="s">
        <v>66</v>
      </c>
    </row>
    <row r="2336" spans="3:16" x14ac:dyDescent="0.25">
      <c r="C2336" s="112"/>
      <c r="D2336" s="109"/>
      <c r="E2336" s="9" t="s">
        <v>38</v>
      </c>
      <c r="F2336" s="12"/>
      <c r="G2336" s="13">
        <v>3</v>
      </c>
      <c r="H2336" s="39" t="s">
        <v>66</v>
      </c>
      <c r="I2336" s="7" t="s">
        <v>66</v>
      </c>
      <c r="J2336" s="7" t="s">
        <v>66</v>
      </c>
      <c r="K2336" s="6">
        <v>33.333333333333002</v>
      </c>
      <c r="L2336" s="6">
        <v>33.333333333333002</v>
      </c>
      <c r="M2336" s="7" t="s">
        <v>66</v>
      </c>
      <c r="N2336" s="7" t="s">
        <v>66</v>
      </c>
      <c r="O2336" s="6">
        <v>33.333333333333002</v>
      </c>
      <c r="P2336" s="37" t="s">
        <v>66</v>
      </c>
    </row>
    <row r="2337" spans="3:16" ht="25.2" x14ac:dyDescent="0.25">
      <c r="C2337" s="112"/>
      <c r="D2337" s="108" t="s">
        <v>22</v>
      </c>
      <c r="E2337" s="10" t="s">
        <v>34</v>
      </c>
      <c r="F2337" s="11"/>
      <c r="G2337" s="40">
        <v>44</v>
      </c>
      <c r="H2337" s="74" t="s">
        <v>66</v>
      </c>
      <c r="I2337" s="41" t="s">
        <v>66</v>
      </c>
      <c r="J2337" s="41" t="s">
        <v>66</v>
      </c>
      <c r="K2337" s="23">
        <v>25</v>
      </c>
      <c r="L2337" s="23">
        <v>36.363636363635997</v>
      </c>
      <c r="M2337" s="23">
        <v>15.909090909091001</v>
      </c>
      <c r="N2337" s="23">
        <v>4.5454545454549997</v>
      </c>
      <c r="O2337" s="23">
        <v>15.909090909091001</v>
      </c>
      <c r="P2337" s="63">
        <v>2.2727272727269998</v>
      </c>
    </row>
    <row r="2338" spans="3:16" ht="25.2" x14ac:dyDescent="0.25">
      <c r="C2338" s="112"/>
      <c r="D2338" s="109"/>
      <c r="E2338" s="9" t="s">
        <v>35</v>
      </c>
      <c r="F2338" s="12"/>
      <c r="G2338" s="8">
        <v>352</v>
      </c>
      <c r="H2338" s="43" t="s">
        <v>66</v>
      </c>
      <c r="I2338" s="2">
        <v>1.136363636364</v>
      </c>
      <c r="J2338" s="2">
        <v>1.988636363636</v>
      </c>
      <c r="K2338" s="2">
        <v>19.034090909090999</v>
      </c>
      <c r="L2338" s="2">
        <v>30.397727272727</v>
      </c>
      <c r="M2338" s="2">
        <v>21.590909090909001</v>
      </c>
      <c r="N2338" s="2">
        <v>5.113636363636</v>
      </c>
      <c r="O2338" s="2">
        <v>18.181818181817999</v>
      </c>
      <c r="P2338" s="17">
        <v>2.556818181818</v>
      </c>
    </row>
    <row r="2339" spans="3:16" ht="25.2" x14ac:dyDescent="0.25">
      <c r="C2339" s="112"/>
      <c r="D2339" s="109"/>
      <c r="E2339" s="9" t="s">
        <v>36</v>
      </c>
      <c r="F2339" s="12"/>
      <c r="G2339" s="8">
        <v>77</v>
      </c>
      <c r="H2339" s="43" t="s">
        <v>66</v>
      </c>
      <c r="I2339" s="15" t="s">
        <v>66</v>
      </c>
      <c r="J2339" s="15" t="s">
        <v>66</v>
      </c>
      <c r="K2339" s="2">
        <v>16.883116883117001</v>
      </c>
      <c r="L2339" s="2">
        <v>31.168831168831002</v>
      </c>
      <c r="M2339" s="2">
        <v>16.883116883117001</v>
      </c>
      <c r="N2339" s="2">
        <v>6.4935064935059996</v>
      </c>
      <c r="O2339" s="2">
        <v>25.974025974025999</v>
      </c>
      <c r="P2339" s="17">
        <v>2.5974025974030002</v>
      </c>
    </row>
    <row r="2340" spans="3:16" ht="25.2" x14ac:dyDescent="0.25">
      <c r="C2340" s="112"/>
      <c r="D2340" s="109"/>
      <c r="E2340" s="9" t="s">
        <v>37</v>
      </c>
      <c r="F2340" s="12"/>
      <c r="G2340" s="13">
        <v>46</v>
      </c>
      <c r="H2340" s="39" t="s">
        <v>66</v>
      </c>
      <c r="I2340" s="7" t="s">
        <v>66</v>
      </c>
      <c r="J2340" s="6">
        <v>4.3478260869570002</v>
      </c>
      <c r="K2340" s="6">
        <v>21.739130434783</v>
      </c>
      <c r="L2340" s="6">
        <v>32.608695652173999</v>
      </c>
      <c r="M2340" s="6">
        <v>23.913043478260999</v>
      </c>
      <c r="N2340" s="6">
        <v>10.869565217390999</v>
      </c>
      <c r="O2340" s="6">
        <v>6.5217391304349999</v>
      </c>
      <c r="P2340" s="37" t="s">
        <v>66</v>
      </c>
    </row>
    <row r="2341" spans="3:16" x14ac:dyDescent="0.25">
      <c r="C2341" s="112"/>
      <c r="D2341" s="109"/>
      <c r="E2341" s="9" t="s">
        <v>38</v>
      </c>
      <c r="F2341" s="12"/>
      <c r="G2341" s="13">
        <v>1</v>
      </c>
      <c r="H2341" s="39" t="s">
        <v>66</v>
      </c>
      <c r="I2341" s="7" t="s">
        <v>66</v>
      </c>
      <c r="J2341" s="7" t="s">
        <v>66</v>
      </c>
      <c r="K2341" s="6">
        <v>100</v>
      </c>
      <c r="L2341" s="7" t="s">
        <v>66</v>
      </c>
      <c r="M2341" s="7" t="s">
        <v>66</v>
      </c>
      <c r="N2341" s="7" t="s">
        <v>66</v>
      </c>
      <c r="O2341" s="7" t="s">
        <v>66</v>
      </c>
      <c r="P2341" s="37" t="s">
        <v>66</v>
      </c>
    </row>
    <row r="2342" spans="3:16" ht="25.2" x14ac:dyDescent="0.25">
      <c r="C2342" s="112"/>
      <c r="D2342" s="108" t="s">
        <v>23</v>
      </c>
      <c r="E2342" s="10" t="s">
        <v>34</v>
      </c>
      <c r="F2342" s="11"/>
      <c r="G2342" s="40">
        <v>40</v>
      </c>
      <c r="H2342" s="74" t="s">
        <v>66</v>
      </c>
      <c r="I2342" s="41" t="s">
        <v>66</v>
      </c>
      <c r="J2342" s="23">
        <v>5</v>
      </c>
      <c r="K2342" s="23">
        <v>22.5</v>
      </c>
      <c r="L2342" s="23">
        <v>42.5</v>
      </c>
      <c r="M2342" s="23">
        <v>7.5</v>
      </c>
      <c r="N2342" s="23">
        <v>2.5</v>
      </c>
      <c r="O2342" s="23">
        <v>15</v>
      </c>
      <c r="P2342" s="63">
        <v>5</v>
      </c>
    </row>
    <row r="2343" spans="3:16" ht="25.2" x14ac:dyDescent="0.25">
      <c r="C2343" s="112"/>
      <c r="D2343" s="109"/>
      <c r="E2343" s="9" t="s">
        <v>35</v>
      </c>
      <c r="F2343" s="12"/>
      <c r="G2343" s="8">
        <v>248</v>
      </c>
      <c r="H2343" s="43" t="s">
        <v>66</v>
      </c>
      <c r="I2343" s="2">
        <v>2.4193548387099999</v>
      </c>
      <c r="J2343" s="2">
        <v>2.0161290322580001</v>
      </c>
      <c r="K2343" s="2">
        <v>16.935483870968</v>
      </c>
      <c r="L2343" s="2">
        <v>37.903225806451999</v>
      </c>
      <c r="M2343" s="2">
        <v>18.951612903226</v>
      </c>
      <c r="N2343" s="2">
        <v>4.4354838709679996</v>
      </c>
      <c r="O2343" s="2">
        <v>15.322580645161</v>
      </c>
      <c r="P2343" s="17">
        <v>2.0161290322580001</v>
      </c>
    </row>
    <row r="2344" spans="3:16" ht="25.2" x14ac:dyDescent="0.25">
      <c r="C2344" s="112"/>
      <c r="D2344" s="109"/>
      <c r="E2344" s="9" t="s">
        <v>36</v>
      </c>
      <c r="F2344" s="12"/>
      <c r="G2344" s="8">
        <v>120</v>
      </c>
      <c r="H2344" s="43" t="s">
        <v>66</v>
      </c>
      <c r="I2344" s="15" t="s">
        <v>66</v>
      </c>
      <c r="J2344" s="2">
        <v>2.5</v>
      </c>
      <c r="K2344" s="2">
        <v>18.333333333333002</v>
      </c>
      <c r="L2344" s="2">
        <v>27.5</v>
      </c>
      <c r="M2344" s="2">
        <v>25.833333333333002</v>
      </c>
      <c r="N2344" s="2">
        <v>6.666666666667</v>
      </c>
      <c r="O2344" s="2">
        <v>17.5</v>
      </c>
      <c r="P2344" s="17">
        <v>1.666666666667</v>
      </c>
    </row>
    <row r="2345" spans="3:16" ht="25.2" x14ac:dyDescent="0.25">
      <c r="C2345" s="112"/>
      <c r="D2345" s="109"/>
      <c r="E2345" s="9" t="s">
        <v>37</v>
      </c>
      <c r="F2345" s="12"/>
      <c r="G2345" s="8">
        <v>120</v>
      </c>
      <c r="H2345" s="43" t="s">
        <v>66</v>
      </c>
      <c r="I2345" s="15" t="s">
        <v>66</v>
      </c>
      <c r="J2345" s="2">
        <v>1.666666666667</v>
      </c>
      <c r="K2345" s="2">
        <v>16.666666666666998</v>
      </c>
      <c r="L2345" s="2">
        <v>38.333333333333002</v>
      </c>
      <c r="M2345" s="2">
        <v>21.666666666666998</v>
      </c>
      <c r="N2345" s="2">
        <v>9.166666666667</v>
      </c>
      <c r="O2345" s="2">
        <v>12.5</v>
      </c>
      <c r="P2345" s="38" t="s">
        <v>66</v>
      </c>
    </row>
    <row r="2346" spans="3:16" x14ac:dyDescent="0.25">
      <c r="C2346" s="112"/>
      <c r="D2346" s="109"/>
      <c r="E2346" s="9" t="s">
        <v>38</v>
      </c>
      <c r="F2346" s="12"/>
      <c r="G2346" s="13">
        <v>2</v>
      </c>
      <c r="H2346" s="39" t="s">
        <v>66</v>
      </c>
      <c r="I2346" s="7" t="s">
        <v>66</v>
      </c>
      <c r="J2346" s="7" t="s">
        <v>66</v>
      </c>
      <c r="K2346" s="7" t="s">
        <v>66</v>
      </c>
      <c r="L2346" s="6">
        <v>50</v>
      </c>
      <c r="M2346" s="7" t="s">
        <v>66</v>
      </c>
      <c r="N2346" s="7" t="s">
        <v>66</v>
      </c>
      <c r="O2346" s="6">
        <v>50</v>
      </c>
      <c r="P2346" s="37" t="s">
        <v>66</v>
      </c>
    </row>
    <row r="2347" spans="3:16" ht="25.2" x14ac:dyDescent="0.25">
      <c r="C2347" s="108" t="s">
        <v>39</v>
      </c>
      <c r="D2347" s="108" t="s">
        <v>25</v>
      </c>
      <c r="E2347" s="10" t="s">
        <v>40</v>
      </c>
      <c r="F2347" s="11"/>
      <c r="G2347" s="14">
        <v>301</v>
      </c>
      <c r="H2347" s="71" t="s">
        <v>66</v>
      </c>
      <c r="I2347" s="34" t="s">
        <v>66</v>
      </c>
      <c r="J2347" s="5">
        <v>1.9933554817279999</v>
      </c>
      <c r="K2347" s="5">
        <v>19.933554817276001</v>
      </c>
      <c r="L2347" s="5">
        <v>33.887043189369003</v>
      </c>
      <c r="M2347" s="5">
        <v>21.594684385381999</v>
      </c>
      <c r="N2347" s="5">
        <v>5.3156146179399997</v>
      </c>
      <c r="O2347" s="5">
        <v>15.282392026578</v>
      </c>
      <c r="P2347" s="29">
        <v>1.9933554817279999</v>
      </c>
    </row>
    <row r="2348" spans="3:16" ht="25.2" x14ac:dyDescent="0.25">
      <c r="C2348" s="112"/>
      <c r="D2348" s="109"/>
      <c r="E2348" s="9" t="s">
        <v>41</v>
      </c>
      <c r="F2348" s="12"/>
      <c r="G2348" s="8">
        <v>583</v>
      </c>
      <c r="H2348" s="43" t="s">
        <v>66</v>
      </c>
      <c r="I2348" s="2">
        <v>1.5437392795880001</v>
      </c>
      <c r="J2348" s="2">
        <v>1.88679245283</v>
      </c>
      <c r="K2348" s="2">
        <v>17.838765008576001</v>
      </c>
      <c r="L2348" s="2">
        <v>33.619210977701997</v>
      </c>
      <c r="M2348" s="2">
        <v>21.097770154374</v>
      </c>
      <c r="N2348" s="2">
        <v>5.3173241852490003</v>
      </c>
      <c r="O2348" s="2">
        <v>16.295025728988001</v>
      </c>
      <c r="P2348" s="17">
        <v>2.4013722126929999</v>
      </c>
    </row>
    <row r="2349" spans="3:16" x14ac:dyDescent="0.25">
      <c r="C2349" s="112"/>
      <c r="D2349" s="109"/>
      <c r="E2349" s="9" t="s">
        <v>42</v>
      </c>
      <c r="F2349" s="12"/>
      <c r="G2349" s="13">
        <v>19</v>
      </c>
      <c r="H2349" s="39" t="s">
        <v>66</v>
      </c>
      <c r="I2349" s="7" t="s">
        <v>66</v>
      </c>
      <c r="J2349" s="6">
        <v>10.526315789473999</v>
      </c>
      <c r="K2349" s="6">
        <v>15.789473684211</v>
      </c>
      <c r="L2349" s="6">
        <v>36.842105263157997</v>
      </c>
      <c r="M2349" s="6">
        <v>10.526315789473999</v>
      </c>
      <c r="N2349" s="7" t="s">
        <v>66</v>
      </c>
      <c r="O2349" s="6">
        <v>26.315789473683999</v>
      </c>
      <c r="P2349" s="37" t="s">
        <v>66</v>
      </c>
    </row>
    <row r="2350" spans="3:16" x14ac:dyDescent="0.25">
      <c r="C2350" s="112"/>
      <c r="D2350" s="109"/>
      <c r="E2350" s="9" t="s">
        <v>43</v>
      </c>
      <c r="F2350" s="12"/>
      <c r="G2350" s="8">
        <v>153</v>
      </c>
      <c r="H2350" s="43" t="s">
        <v>66</v>
      </c>
      <c r="I2350" s="2">
        <v>1.3071895424840001</v>
      </c>
      <c r="J2350" s="2">
        <v>1.9607843137250001</v>
      </c>
      <c r="K2350" s="2">
        <v>15.686274509804001</v>
      </c>
      <c r="L2350" s="2">
        <v>32.02614379085</v>
      </c>
      <c r="M2350" s="2">
        <v>14.379084967320001</v>
      </c>
      <c r="N2350" s="2">
        <v>7.8431372549020004</v>
      </c>
      <c r="O2350" s="2">
        <v>26.143790849673</v>
      </c>
      <c r="P2350" s="17">
        <v>0.65359477124200005</v>
      </c>
    </row>
    <row r="2351" spans="3:16" x14ac:dyDescent="0.25">
      <c r="C2351" s="112"/>
      <c r="D2351" s="109"/>
      <c r="E2351" s="9" t="s">
        <v>44</v>
      </c>
      <c r="F2351" s="12"/>
      <c r="G2351" s="13">
        <v>49</v>
      </c>
      <c r="H2351" s="39" t="s">
        <v>66</v>
      </c>
      <c r="I2351" s="7" t="s">
        <v>66</v>
      </c>
      <c r="J2351" s="6">
        <v>2.040816326531</v>
      </c>
      <c r="K2351" s="6">
        <v>16.326530612245001</v>
      </c>
      <c r="L2351" s="6">
        <v>22.448979591836999</v>
      </c>
      <c r="M2351" s="6">
        <v>28.571428571428999</v>
      </c>
      <c r="N2351" s="6">
        <v>6.1224489795919999</v>
      </c>
      <c r="O2351" s="6">
        <v>24.489795918367001</v>
      </c>
      <c r="P2351" s="37" t="s">
        <v>66</v>
      </c>
    </row>
    <row r="2352" spans="3:16" ht="25.2" x14ac:dyDescent="0.25">
      <c r="C2352" s="112"/>
      <c r="D2352" s="109"/>
      <c r="E2352" s="9" t="s">
        <v>45</v>
      </c>
      <c r="F2352" s="12"/>
      <c r="G2352" s="13">
        <v>47</v>
      </c>
      <c r="H2352" s="39" t="s">
        <v>66</v>
      </c>
      <c r="I2352" s="7" t="s">
        <v>66</v>
      </c>
      <c r="J2352" s="6">
        <v>2.1276595744679998</v>
      </c>
      <c r="K2352" s="6">
        <v>27.659574468085001</v>
      </c>
      <c r="L2352" s="6">
        <v>31.914893617021001</v>
      </c>
      <c r="M2352" s="6">
        <v>14.893617021277</v>
      </c>
      <c r="N2352" s="6">
        <v>4.2553191489359996</v>
      </c>
      <c r="O2352" s="6">
        <v>17.021276595745</v>
      </c>
      <c r="P2352" s="33">
        <v>2.1276595744679998</v>
      </c>
    </row>
    <row r="2353" spans="3:16" x14ac:dyDescent="0.25">
      <c r="C2353" s="112"/>
      <c r="D2353" s="109"/>
      <c r="E2353" s="9" t="s">
        <v>38</v>
      </c>
      <c r="F2353" s="12"/>
      <c r="G2353" s="13">
        <v>35</v>
      </c>
      <c r="H2353" s="39" t="s">
        <v>66</v>
      </c>
      <c r="I2353" s="6">
        <v>2.8571428571430002</v>
      </c>
      <c r="J2353" s="6">
        <v>2.8571428571430002</v>
      </c>
      <c r="K2353" s="6">
        <v>25.714285714286</v>
      </c>
      <c r="L2353" s="6">
        <v>37.142857142856997</v>
      </c>
      <c r="M2353" s="6">
        <v>8.5714285714289993</v>
      </c>
      <c r="N2353" s="7" t="s">
        <v>66</v>
      </c>
      <c r="O2353" s="6">
        <v>22.857142857143</v>
      </c>
      <c r="P2353" s="37" t="s">
        <v>66</v>
      </c>
    </row>
    <row r="2354" spans="3:16" ht="25.2" x14ac:dyDescent="0.25">
      <c r="C2354" s="112"/>
      <c r="D2354" s="108" t="s">
        <v>22</v>
      </c>
      <c r="E2354" s="10" t="s">
        <v>40</v>
      </c>
      <c r="F2354" s="11"/>
      <c r="G2354" s="14">
        <v>113</v>
      </c>
      <c r="H2354" s="71" t="s">
        <v>66</v>
      </c>
      <c r="I2354" s="34" t="s">
        <v>66</v>
      </c>
      <c r="J2354" s="5">
        <v>0.88495575221199996</v>
      </c>
      <c r="K2354" s="5">
        <v>23.893805309735001</v>
      </c>
      <c r="L2354" s="5">
        <v>30.973451327433999</v>
      </c>
      <c r="M2354" s="5">
        <v>20.353982300885001</v>
      </c>
      <c r="N2354" s="5">
        <v>3.53982300885</v>
      </c>
      <c r="O2354" s="5">
        <v>17.699115044248</v>
      </c>
      <c r="P2354" s="29">
        <v>2.654867256637</v>
      </c>
    </row>
    <row r="2355" spans="3:16" ht="25.2" x14ac:dyDescent="0.25">
      <c r="C2355" s="112"/>
      <c r="D2355" s="109"/>
      <c r="E2355" s="9" t="s">
        <v>41</v>
      </c>
      <c r="F2355" s="12"/>
      <c r="G2355" s="8">
        <v>340</v>
      </c>
      <c r="H2355" s="43" t="s">
        <v>66</v>
      </c>
      <c r="I2355" s="2">
        <v>0.88235294117600005</v>
      </c>
      <c r="J2355" s="2">
        <v>2.0588235294119999</v>
      </c>
      <c r="K2355" s="2">
        <v>18.235294117647001</v>
      </c>
      <c r="L2355" s="2">
        <v>30</v>
      </c>
      <c r="M2355" s="2">
        <v>22.941176470588001</v>
      </c>
      <c r="N2355" s="2">
        <v>6.1764705882350004</v>
      </c>
      <c r="O2355" s="2">
        <v>17.058823529411999</v>
      </c>
      <c r="P2355" s="17">
        <v>2.647058823529</v>
      </c>
    </row>
    <row r="2356" spans="3:16" x14ac:dyDescent="0.25">
      <c r="C2356" s="112"/>
      <c r="D2356" s="109"/>
      <c r="E2356" s="9" t="s">
        <v>42</v>
      </c>
      <c r="F2356" s="12"/>
      <c r="G2356" s="13">
        <v>9</v>
      </c>
      <c r="H2356" s="39" t="s">
        <v>66</v>
      </c>
      <c r="I2356" s="7" t="s">
        <v>66</v>
      </c>
      <c r="J2356" s="6">
        <v>11.111111111111001</v>
      </c>
      <c r="K2356" s="6">
        <v>11.111111111111001</v>
      </c>
      <c r="L2356" s="6">
        <v>44.444444444444002</v>
      </c>
      <c r="M2356" s="6">
        <v>11.111111111111001</v>
      </c>
      <c r="N2356" s="7" t="s">
        <v>66</v>
      </c>
      <c r="O2356" s="6">
        <v>22.222222222222001</v>
      </c>
      <c r="P2356" s="37" t="s">
        <v>66</v>
      </c>
    </row>
    <row r="2357" spans="3:16" x14ac:dyDescent="0.25">
      <c r="C2357" s="112"/>
      <c r="D2357" s="109"/>
      <c r="E2357" s="9" t="s">
        <v>43</v>
      </c>
      <c r="F2357" s="12"/>
      <c r="G2357" s="8">
        <v>61</v>
      </c>
      <c r="H2357" s="43" t="s">
        <v>66</v>
      </c>
      <c r="I2357" s="15" t="s">
        <v>66</v>
      </c>
      <c r="J2357" s="2">
        <v>1.6393442622950001</v>
      </c>
      <c r="K2357" s="2">
        <v>14.754098360656</v>
      </c>
      <c r="L2357" s="2">
        <v>31.147540983607001</v>
      </c>
      <c r="M2357" s="2">
        <v>9.83606557377</v>
      </c>
      <c r="N2357" s="2">
        <v>6.5573770491800003</v>
      </c>
      <c r="O2357" s="2">
        <v>34.426229508196997</v>
      </c>
      <c r="P2357" s="17">
        <v>1.6393442622950001</v>
      </c>
    </row>
    <row r="2358" spans="3:16" x14ac:dyDescent="0.25">
      <c r="C2358" s="112"/>
      <c r="D2358" s="109"/>
      <c r="E2358" s="9" t="s">
        <v>44</v>
      </c>
      <c r="F2358" s="12"/>
      <c r="G2358" s="13">
        <v>19</v>
      </c>
      <c r="H2358" s="39" t="s">
        <v>66</v>
      </c>
      <c r="I2358" s="7" t="s">
        <v>66</v>
      </c>
      <c r="J2358" s="7" t="s">
        <v>66</v>
      </c>
      <c r="K2358" s="6">
        <v>10.526315789473999</v>
      </c>
      <c r="L2358" s="6">
        <v>15.789473684211</v>
      </c>
      <c r="M2358" s="6">
        <v>31.578947368421002</v>
      </c>
      <c r="N2358" s="6">
        <v>10.526315789473999</v>
      </c>
      <c r="O2358" s="6">
        <v>31.578947368421002</v>
      </c>
      <c r="P2358" s="37" t="s">
        <v>66</v>
      </c>
    </row>
    <row r="2359" spans="3:16" ht="25.2" x14ac:dyDescent="0.25">
      <c r="C2359" s="112"/>
      <c r="D2359" s="109"/>
      <c r="E2359" s="9" t="s">
        <v>45</v>
      </c>
      <c r="F2359" s="12"/>
      <c r="G2359" s="13">
        <v>26</v>
      </c>
      <c r="H2359" s="39" t="s">
        <v>66</v>
      </c>
      <c r="I2359" s="7" t="s">
        <v>66</v>
      </c>
      <c r="J2359" s="7" t="s">
        <v>66</v>
      </c>
      <c r="K2359" s="6">
        <v>19.230769230768999</v>
      </c>
      <c r="L2359" s="6">
        <v>34.615384615384997</v>
      </c>
      <c r="M2359" s="6">
        <v>15.384615384615</v>
      </c>
      <c r="N2359" s="6">
        <v>3.8461538461539999</v>
      </c>
      <c r="O2359" s="6">
        <v>26.923076923077002</v>
      </c>
      <c r="P2359" s="37" t="s">
        <v>66</v>
      </c>
    </row>
    <row r="2360" spans="3:16" x14ac:dyDescent="0.25">
      <c r="C2360" s="112"/>
      <c r="D2360" s="109"/>
      <c r="E2360" s="9" t="s">
        <v>38</v>
      </c>
      <c r="F2360" s="12"/>
      <c r="G2360" s="13">
        <v>22</v>
      </c>
      <c r="H2360" s="39" t="s">
        <v>66</v>
      </c>
      <c r="I2360" s="6">
        <v>4.5454545454549997</v>
      </c>
      <c r="J2360" s="7" t="s">
        <v>66</v>
      </c>
      <c r="K2360" s="6">
        <v>31.818181818182001</v>
      </c>
      <c r="L2360" s="6">
        <v>36.363636363635997</v>
      </c>
      <c r="M2360" s="7" t="s">
        <v>66</v>
      </c>
      <c r="N2360" s="7" t="s">
        <v>66</v>
      </c>
      <c r="O2360" s="6">
        <v>27.272727272727</v>
      </c>
      <c r="P2360" s="37" t="s">
        <v>66</v>
      </c>
    </row>
    <row r="2361" spans="3:16" ht="25.2" x14ac:dyDescent="0.25">
      <c r="C2361" s="112"/>
      <c r="D2361" s="108" t="s">
        <v>23</v>
      </c>
      <c r="E2361" s="10" t="s">
        <v>40</v>
      </c>
      <c r="F2361" s="11"/>
      <c r="G2361" s="14">
        <v>188</v>
      </c>
      <c r="H2361" s="71" t="s">
        <v>66</v>
      </c>
      <c r="I2361" s="34" t="s">
        <v>66</v>
      </c>
      <c r="J2361" s="5">
        <v>2.6595744680850002</v>
      </c>
      <c r="K2361" s="5">
        <v>17.553191489362</v>
      </c>
      <c r="L2361" s="5">
        <v>35.638297872339997</v>
      </c>
      <c r="M2361" s="5">
        <v>22.340425531914999</v>
      </c>
      <c r="N2361" s="5">
        <v>6.3829787234040003</v>
      </c>
      <c r="O2361" s="5">
        <v>13.829787234043</v>
      </c>
      <c r="P2361" s="29">
        <v>1.5957446808510001</v>
      </c>
    </row>
    <row r="2362" spans="3:16" ht="25.2" x14ac:dyDescent="0.25">
      <c r="C2362" s="112"/>
      <c r="D2362" s="109"/>
      <c r="E2362" s="9" t="s">
        <v>41</v>
      </c>
      <c r="F2362" s="12"/>
      <c r="G2362" s="8">
        <v>243</v>
      </c>
      <c r="H2362" s="43" t="s">
        <v>66</v>
      </c>
      <c r="I2362" s="2">
        <v>2.4691358024690002</v>
      </c>
      <c r="J2362" s="2">
        <v>1.646090534979</v>
      </c>
      <c r="K2362" s="2">
        <v>17.283950617283999</v>
      </c>
      <c r="L2362" s="2">
        <v>38.683127572015998</v>
      </c>
      <c r="M2362" s="2">
        <v>18.518518518518999</v>
      </c>
      <c r="N2362" s="2">
        <v>4.1152263374490001</v>
      </c>
      <c r="O2362" s="2">
        <v>15.226337448560001</v>
      </c>
      <c r="P2362" s="17">
        <v>2.057613168724</v>
      </c>
    </row>
    <row r="2363" spans="3:16" x14ac:dyDescent="0.25">
      <c r="C2363" s="112"/>
      <c r="D2363" s="109"/>
      <c r="E2363" s="9" t="s">
        <v>42</v>
      </c>
      <c r="F2363" s="12"/>
      <c r="G2363" s="13">
        <v>10</v>
      </c>
      <c r="H2363" s="39" t="s">
        <v>66</v>
      </c>
      <c r="I2363" s="7" t="s">
        <v>66</v>
      </c>
      <c r="J2363" s="6">
        <v>10</v>
      </c>
      <c r="K2363" s="6">
        <v>20</v>
      </c>
      <c r="L2363" s="6">
        <v>30</v>
      </c>
      <c r="M2363" s="6">
        <v>10</v>
      </c>
      <c r="N2363" s="7" t="s">
        <v>66</v>
      </c>
      <c r="O2363" s="6">
        <v>30</v>
      </c>
      <c r="P2363" s="37" t="s">
        <v>66</v>
      </c>
    </row>
    <row r="2364" spans="3:16" x14ac:dyDescent="0.25">
      <c r="C2364" s="112"/>
      <c r="D2364" s="109"/>
      <c r="E2364" s="9" t="s">
        <v>43</v>
      </c>
      <c r="F2364" s="12"/>
      <c r="G2364" s="8">
        <v>92</v>
      </c>
      <c r="H2364" s="43" t="s">
        <v>66</v>
      </c>
      <c r="I2364" s="2">
        <v>2.1739130434780001</v>
      </c>
      <c r="J2364" s="2">
        <v>2.1739130434780001</v>
      </c>
      <c r="K2364" s="2">
        <v>16.304347826087</v>
      </c>
      <c r="L2364" s="2">
        <v>32.608695652173999</v>
      </c>
      <c r="M2364" s="2">
        <v>17.391304347826001</v>
      </c>
      <c r="N2364" s="2">
        <v>8.6956521739130004</v>
      </c>
      <c r="O2364" s="2">
        <v>20.652173913043001</v>
      </c>
      <c r="P2364" s="38" t="s">
        <v>66</v>
      </c>
    </row>
    <row r="2365" spans="3:16" x14ac:dyDescent="0.25">
      <c r="C2365" s="112"/>
      <c r="D2365" s="109"/>
      <c r="E2365" s="9" t="s">
        <v>44</v>
      </c>
      <c r="F2365" s="12"/>
      <c r="G2365" s="13">
        <v>30</v>
      </c>
      <c r="H2365" s="39" t="s">
        <v>66</v>
      </c>
      <c r="I2365" s="7" t="s">
        <v>66</v>
      </c>
      <c r="J2365" s="6">
        <v>3.333333333333</v>
      </c>
      <c r="K2365" s="6">
        <v>20</v>
      </c>
      <c r="L2365" s="6">
        <v>26.666666666666998</v>
      </c>
      <c r="M2365" s="6">
        <v>26.666666666666998</v>
      </c>
      <c r="N2365" s="6">
        <v>3.333333333333</v>
      </c>
      <c r="O2365" s="6">
        <v>20</v>
      </c>
      <c r="P2365" s="37" t="s">
        <v>66</v>
      </c>
    </row>
    <row r="2366" spans="3:16" ht="25.2" x14ac:dyDescent="0.25">
      <c r="C2366" s="112"/>
      <c r="D2366" s="109"/>
      <c r="E2366" s="9" t="s">
        <v>45</v>
      </c>
      <c r="F2366" s="12"/>
      <c r="G2366" s="13">
        <v>21</v>
      </c>
      <c r="H2366" s="39" t="s">
        <v>66</v>
      </c>
      <c r="I2366" s="7" t="s">
        <v>66</v>
      </c>
      <c r="J2366" s="6">
        <v>4.7619047619049999</v>
      </c>
      <c r="K2366" s="6">
        <v>38.095238095238003</v>
      </c>
      <c r="L2366" s="6">
        <v>28.571428571428999</v>
      </c>
      <c r="M2366" s="6">
        <v>14.285714285714</v>
      </c>
      <c r="N2366" s="6">
        <v>4.7619047619049999</v>
      </c>
      <c r="O2366" s="6">
        <v>4.7619047619049999</v>
      </c>
      <c r="P2366" s="33">
        <v>4.7619047619049999</v>
      </c>
    </row>
    <row r="2367" spans="3:16" x14ac:dyDescent="0.25">
      <c r="C2367" s="112"/>
      <c r="D2367" s="109"/>
      <c r="E2367" s="9" t="s">
        <v>38</v>
      </c>
      <c r="F2367" s="12"/>
      <c r="G2367" s="13">
        <v>13</v>
      </c>
      <c r="H2367" s="39" t="s">
        <v>66</v>
      </c>
      <c r="I2367" s="7" t="s">
        <v>66</v>
      </c>
      <c r="J2367" s="6">
        <v>7.6923076923079998</v>
      </c>
      <c r="K2367" s="6">
        <v>15.384615384615</v>
      </c>
      <c r="L2367" s="6">
        <v>38.461538461537998</v>
      </c>
      <c r="M2367" s="6">
        <v>23.076923076922998</v>
      </c>
      <c r="N2367" s="7" t="s">
        <v>66</v>
      </c>
      <c r="O2367" s="6">
        <v>15.384615384615</v>
      </c>
      <c r="P2367" s="37" t="s">
        <v>66</v>
      </c>
    </row>
    <row r="2368" spans="3:16" x14ac:dyDescent="0.25">
      <c r="C2368" s="108" t="s">
        <v>46</v>
      </c>
      <c r="D2368" s="106" t="s">
        <v>21</v>
      </c>
      <c r="E2368" s="10" t="s">
        <v>47</v>
      </c>
      <c r="F2368" s="11"/>
      <c r="G2368" s="14">
        <v>789</v>
      </c>
      <c r="H2368" s="71" t="s">
        <v>66</v>
      </c>
      <c r="I2368" s="5">
        <v>0.88719898605799996</v>
      </c>
      <c r="J2368" s="5">
        <v>1.9011406844109999</v>
      </c>
      <c r="K2368" s="5">
        <v>18.757921419517999</v>
      </c>
      <c r="L2368" s="5">
        <v>33.967046894804</v>
      </c>
      <c r="M2368" s="5">
        <v>20.025348542459</v>
      </c>
      <c r="N2368" s="5">
        <v>5.7034220532319999</v>
      </c>
      <c r="O2368" s="5">
        <v>16.476552598226</v>
      </c>
      <c r="P2368" s="29">
        <v>2.2813688212929999</v>
      </c>
    </row>
    <row r="2369" spans="3:16" ht="25.2" x14ac:dyDescent="0.25">
      <c r="C2369" s="112"/>
      <c r="D2369" s="107"/>
      <c r="E2369" s="9" t="s">
        <v>48</v>
      </c>
      <c r="F2369" s="12"/>
      <c r="G2369" s="8">
        <v>81</v>
      </c>
      <c r="H2369" s="43" t="s">
        <v>66</v>
      </c>
      <c r="I2369" s="2">
        <v>2.4691358024690002</v>
      </c>
      <c r="J2369" s="2">
        <v>1.2345679012349999</v>
      </c>
      <c r="K2369" s="2">
        <v>17.283950617283999</v>
      </c>
      <c r="L2369" s="2">
        <v>29.629629629629999</v>
      </c>
      <c r="M2369" s="2">
        <v>24.691358024690999</v>
      </c>
      <c r="N2369" s="2">
        <v>8.6419753086419995</v>
      </c>
      <c r="O2369" s="2">
        <v>16.049382716048999</v>
      </c>
      <c r="P2369" s="38" t="s">
        <v>66</v>
      </c>
    </row>
    <row r="2370" spans="3:16" x14ac:dyDescent="0.25">
      <c r="C2370" s="112"/>
      <c r="D2370" s="107"/>
      <c r="E2370" s="9" t="s">
        <v>49</v>
      </c>
      <c r="F2370" s="12"/>
      <c r="G2370" s="13">
        <v>43</v>
      </c>
      <c r="H2370" s="39" t="s">
        <v>66</v>
      </c>
      <c r="I2370" s="6">
        <v>2.3255813953489999</v>
      </c>
      <c r="J2370" s="6">
        <v>2.3255813953489999</v>
      </c>
      <c r="K2370" s="6">
        <v>16.279069767442</v>
      </c>
      <c r="L2370" s="6">
        <v>27.906976744186</v>
      </c>
      <c r="M2370" s="6">
        <v>16.279069767442</v>
      </c>
      <c r="N2370" s="6">
        <v>6.9767441860470001</v>
      </c>
      <c r="O2370" s="6">
        <v>25.581395348836999</v>
      </c>
      <c r="P2370" s="33">
        <v>2.3255813953489999</v>
      </c>
    </row>
    <row r="2371" spans="3:16" ht="25.2" x14ac:dyDescent="0.25">
      <c r="C2371" s="112"/>
      <c r="D2371" s="107"/>
      <c r="E2371" s="9" t="s">
        <v>50</v>
      </c>
      <c r="F2371" s="12"/>
      <c r="G2371" s="8">
        <v>85</v>
      </c>
      <c r="H2371" s="43" t="s">
        <v>66</v>
      </c>
      <c r="I2371" s="15" t="s">
        <v>66</v>
      </c>
      <c r="J2371" s="2">
        <v>1.1764705882349999</v>
      </c>
      <c r="K2371" s="2">
        <v>14.117647058824</v>
      </c>
      <c r="L2371" s="2">
        <v>34.117647058823998</v>
      </c>
      <c r="M2371" s="2">
        <v>23.529411764706001</v>
      </c>
      <c r="N2371" s="2">
        <v>7.0588235294119999</v>
      </c>
      <c r="O2371" s="2">
        <v>17.647058823529001</v>
      </c>
      <c r="P2371" s="17">
        <v>2.352941176471</v>
      </c>
    </row>
    <row r="2372" spans="3:16" ht="25.2" x14ac:dyDescent="0.25">
      <c r="C2372" s="112"/>
      <c r="D2372" s="107"/>
      <c r="E2372" s="9" t="s">
        <v>51</v>
      </c>
      <c r="F2372" s="12"/>
      <c r="G2372" s="13">
        <v>22</v>
      </c>
      <c r="H2372" s="39" t="s">
        <v>66</v>
      </c>
      <c r="I2372" s="7" t="s">
        <v>66</v>
      </c>
      <c r="J2372" s="6">
        <v>13.636363636364001</v>
      </c>
      <c r="K2372" s="6">
        <v>13.636363636364001</v>
      </c>
      <c r="L2372" s="6">
        <v>45.454545454544999</v>
      </c>
      <c r="M2372" s="6">
        <v>13.636363636364001</v>
      </c>
      <c r="N2372" s="7" t="s">
        <v>66</v>
      </c>
      <c r="O2372" s="6">
        <v>13.636363636364001</v>
      </c>
      <c r="P2372" s="37" t="s">
        <v>66</v>
      </c>
    </row>
    <row r="2373" spans="3:16" x14ac:dyDescent="0.25">
      <c r="C2373" s="112"/>
      <c r="D2373" s="107"/>
      <c r="E2373" s="9" t="s">
        <v>52</v>
      </c>
      <c r="F2373" s="12"/>
      <c r="G2373" s="13">
        <v>7</v>
      </c>
      <c r="H2373" s="39" t="s">
        <v>66</v>
      </c>
      <c r="I2373" s="7" t="s">
        <v>66</v>
      </c>
      <c r="J2373" s="7" t="s">
        <v>66</v>
      </c>
      <c r="K2373" s="6">
        <v>57.142857142856997</v>
      </c>
      <c r="L2373" s="6">
        <v>28.571428571428999</v>
      </c>
      <c r="M2373" s="7" t="s">
        <v>66</v>
      </c>
      <c r="N2373" s="7" t="s">
        <v>66</v>
      </c>
      <c r="O2373" s="6">
        <v>14.285714285714</v>
      </c>
      <c r="P2373" s="37" t="s">
        <v>66</v>
      </c>
    </row>
    <row r="2374" spans="3:16" x14ac:dyDescent="0.25">
      <c r="C2374" s="112"/>
      <c r="D2374" s="107"/>
      <c r="E2374" s="9" t="s">
        <v>53</v>
      </c>
      <c r="F2374" s="12"/>
      <c r="G2374" s="13">
        <v>22</v>
      </c>
      <c r="H2374" s="39" t="s">
        <v>66</v>
      </c>
      <c r="I2374" s="7" t="s">
        <v>66</v>
      </c>
      <c r="J2374" s="7" t="s">
        <v>66</v>
      </c>
      <c r="K2374" s="6">
        <v>27.272727272727</v>
      </c>
      <c r="L2374" s="6">
        <v>36.363636363635997</v>
      </c>
      <c r="M2374" s="6">
        <v>27.272727272727</v>
      </c>
      <c r="N2374" s="7" t="s">
        <v>66</v>
      </c>
      <c r="O2374" s="6">
        <v>9.0909090909089993</v>
      </c>
      <c r="P2374" s="37" t="s">
        <v>66</v>
      </c>
    </row>
    <row r="2375" spans="3:16" x14ac:dyDescent="0.25">
      <c r="C2375" s="112"/>
      <c r="D2375" s="107"/>
      <c r="E2375" s="9" t="s">
        <v>38</v>
      </c>
      <c r="F2375" s="12"/>
      <c r="G2375" s="13">
        <v>1</v>
      </c>
      <c r="H2375" s="39" t="s">
        <v>66</v>
      </c>
      <c r="I2375" s="7" t="s">
        <v>66</v>
      </c>
      <c r="J2375" s="7" t="s">
        <v>66</v>
      </c>
      <c r="K2375" s="6">
        <v>100</v>
      </c>
      <c r="L2375" s="7" t="s">
        <v>66</v>
      </c>
      <c r="M2375" s="7" t="s">
        <v>66</v>
      </c>
      <c r="N2375" s="7" t="s">
        <v>66</v>
      </c>
      <c r="O2375" s="7" t="s">
        <v>66</v>
      </c>
      <c r="P2375" s="37" t="s">
        <v>66</v>
      </c>
    </row>
    <row r="2376" spans="3:16" x14ac:dyDescent="0.25">
      <c r="C2376" s="112"/>
      <c r="D2376" s="107"/>
      <c r="E2376" s="9" t="s">
        <v>54</v>
      </c>
      <c r="F2376" s="12"/>
      <c r="G2376" s="8">
        <v>870</v>
      </c>
      <c r="H2376" s="43" t="s">
        <v>66</v>
      </c>
      <c r="I2376" s="2">
        <v>1.0344827586209999</v>
      </c>
      <c r="J2376" s="2">
        <v>1.8390804597699999</v>
      </c>
      <c r="K2376" s="2">
        <v>18.620689655172001</v>
      </c>
      <c r="L2376" s="2">
        <v>33.563218390804998</v>
      </c>
      <c r="M2376" s="2">
        <v>20.459770114943002</v>
      </c>
      <c r="N2376" s="2">
        <v>5.9770114942530004</v>
      </c>
      <c r="O2376" s="2">
        <v>16.436781609194998</v>
      </c>
      <c r="P2376" s="17">
        <v>2.0689655172410002</v>
      </c>
    </row>
    <row r="2377" spans="3:16" x14ac:dyDescent="0.25">
      <c r="C2377" s="112"/>
      <c r="D2377" s="107"/>
      <c r="E2377" s="9" t="s">
        <v>55</v>
      </c>
      <c r="F2377" s="12"/>
      <c r="G2377" s="8">
        <v>150</v>
      </c>
      <c r="H2377" s="43" t="s">
        <v>66</v>
      </c>
      <c r="I2377" s="2">
        <v>0.66666666666700003</v>
      </c>
      <c r="J2377" s="2">
        <v>3.333333333333</v>
      </c>
      <c r="K2377" s="2">
        <v>14.666666666667</v>
      </c>
      <c r="L2377" s="2">
        <v>34</v>
      </c>
      <c r="M2377" s="2">
        <v>20</v>
      </c>
      <c r="N2377" s="2">
        <v>6</v>
      </c>
      <c r="O2377" s="2">
        <v>19.333333333333002</v>
      </c>
      <c r="P2377" s="17">
        <v>2</v>
      </c>
    </row>
    <row r="2378" spans="3:16" x14ac:dyDescent="0.25">
      <c r="C2378" s="108" t="s">
        <v>56</v>
      </c>
      <c r="D2378" s="106" t="s">
        <v>21</v>
      </c>
      <c r="E2378" s="10" t="s">
        <v>57</v>
      </c>
      <c r="F2378" s="11"/>
      <c r="G2378" s="14">
        <v>440</v>
      </c>
      <c r="H2378" s="71" t="s">
        <v>66</v>
      </c>
      <c r="I2378" s="5">
        <v>1.136363636364</v>
      </c>
      <c r="J2378" s="5">
        <v>2.5</v>
      </c>
      <c r="K2378" s="5">
        <v>18.409090909090999</v>
      </c>
      <c r="L2378" s="5">
        <v>31.136363636363999</v>
      </c>
      <c r="M2378" s="5">
        <v>20.454545454544999</v>
      </c>
      <c r="N2378" s="5">
        <v>7.7272727272730002</v>
      </c>
      <c r="O2378" s="5">
        <v>16.363636363636001</v>
      </c>
      <c r="P2378" s="29">
        <v>2.2727272727269998</v>
      </c>
    </row>
    <row r="2379" spans="3:16" x14ac:dyDescent="0.25">
      <c r="C2379" s="112"/>
      <c r="D2379" s="107"/>
      <c r="E2379" s="9" t="s">
        <v>58</v>
      </c>
      <c r="F2379" s="12"/>
      <c r="G2379" s="8">
        <v>381</v>
      </c>
      <c r="H2379" s="43" t="s">
        <v>66</v>
      </c>
      <c r="I2379" s="2">
        <v>1.0498687664040001</v>
      </c>
      <c r="J2379" s="2">
        <v>1.312335958005</v>
      </c>
      <c r="K2379" s="2">
        <v>17.060367454068</v>
      </c>
      <c r="L2379" s="2">
        <v>35.170603674540999</v>
      </c>
      <c r="M2379" s="2">
        <v>19.947506561680001</v>
      </c>
      <c r="N2379" s="2">
        <v>5.5118110236220001</v>
      </c>
      <c r="O2379" s="2">
        <v>17.847769028870999</v>
      </c>
      <c r="P2379" s="17">
        <v>2.0997375328080001</v>
      </c>
    </row>
    <row r="2380" spans="3:16" x14ac:dyDescent="0.25">
      <c r="C2380" s="112"/>
      <c r="D2380" s="107"/>
      <c r="E2380" s="9" t="s">
        <v>59</v>
      </c>
      <c r="F2380" s="12"/>
      <c r="G2380" s="8">
        <v>86</v>
      </c>
      <c r="H2380" s="43" t="s">
        <v>66</v>
      </c>
      <c r="I2380" s="15" t="s">
        <v>66</v>
      </c>
      <c r="J2380" s="2">
        <v>1.1627906976739999</v>
      </c>
      <c r="K2380" s="2">
        <v>19.767441860464999</v>
      </c>
      <c r="L2380" s="2">
        <v>43.023255813953</v>
      </c>
      <c r="M2380" s="2">
        <v>22.093023255814</v>
      </c>
      <c r="N2380" s="2">
        <v>1.1627906976739999</v>
      </c>
      <c r="O2380" s="2">
        <v>11.627906976744001</v>
      </c>
      <c r="P2380" s="17">
        <v>1.1627906976739999</v>
      </c>
    </row>
    <row r="2381" spans="3:16" x14ac:dyDescent="0.25">
      <c r="C2381" s="112"/>
      <c r="D2381" s="107"/>
      <c r="E2381" s="9" t="s">
        <v>60</v>
      </c>
      <c r="F2381" s="12"/>
      <c r="G2381" s="8">
        <v>143</v>
      </c>
      <c r="H2381" s="43" t="s">
        <v>66</v>
      </c>
      <c r="I2381" s="2">
        <v>0.69930069930100003</v>
      </c>
      <c r="J2381" s="2">
        <v>2.797202797203</v>
      </c>
      <c r="K2381" s="2">
        <v>22.377622377622</v>
      </c>
      <c r="L2381" s="2">
        <v>31.468531468531001</v>
      </c>
      <c r="M2381" s="2">
        <v>20.279720279719999</v>
      </c>
      <c r="N2381" s="2">
        <v>3.4965034965030002</v>
      </c>
      <c r="O2381" s="2">
        <v>17.482517482517</v>
      </c>
      <c r="P2381" s="17">
        <v>1.398601398601</v>
      </c>
    </row>
    <row r="2382" spans="3:16" x14ac:dyDescent="0.25">
      <c r="C2382" s="108" t="s">
        <v>61</v>
      </c>
      <c r="D2382" s="106" t="s">
        <v>21</v>
      </c>
      <c r="E2382" s="10" t="s">
        <v>62</v>
      </c>
      <c r="F2382" s="11"/>
      <c r="G2382" s="14">
        <v>193</v>
      </c>
      <c r="H2382" s="71" t="s">
        <v>66</v>
      </c>
      <c r="I2382" s="5">
        <v>1.0362694300519999</v>
      </c>
      <c r="J2382" s="5">
        <v>1.0362694300519999</v>
      </c>
      <c r="K2382" s="5">
        <v>20.725388601035998</v>
      </c>
      <c r="L2382" s="5">
        <v>31.60621761658</v>
      </c>
      <c r="M2382" s="5">
        <v>15.544041450777</v>
      </c>
      <c r="N2382" s="5">
        <v>7.7720207253889999</v>
      </c>
      <c r="O2382" s="5">
        <v>21.243523316061999</v>
      </c>
      <c r="P2382" s="29">
        <v>1.0362694300519999</v>
      </c>
    </row>
    <row r="2383" spans="3:16" x14ac:dyDescent="0.25">
      <c r="C2383" s="109"/>
      <c r="D2383" s="107"/>
      <c r="E2383" s="9" t="s">
        <v>63</v>
      </c>
      <c r="F2383" s="12"/>
      <c r="G2383" s="8">
        <v>242</v>
      </c>
      <c r="H2383" s="43" t="s">
        <v>66</v>
      </c>
      <c r="I2383" s="15" t="s">
        <v>66</v>
      </c>
      <c r="J2383" s="2">
        <v>2.0661157024789998</v>
      </c>
      <c r="K2383" s="2">
        <v>15.702479338843</v>
      </c>
      <c r="L2383" s="2">
        <v>33.057851239668999</v>
      </c>
      <c r="M2383" s="2">
        <v>25.619834710744001</v>
      </c>
      <c r="N2383" s="2">
        <v>4.9586776859499997</v>
      </c>
      <c r="O2383" s="2">
        <v>15.289256198346999</v>
      </c>
      <c r="P2383" s="17">
        <v>3.305785123967</v>
      </c>
    </row>
    <row r="2384" spans="3:16" x14ac:dyDescent="0.25">
      <c r="C2384" s="109"/>
      <c r="D2384" s="107"/>
      <c r="E2384" s="9" t="s">
        <v>64</v>
      </c>
      <c r="F2384" s="12"/>
      <c r="G2384" s="8">
        <v>387</v>
      </c>
      <c r="H2384" s="43" t="s">
        <v>66</v>
      </c>
      <c r="I2384" s="2">
        <v>1.550387596899</v>
      </c>
      <c r="J2384" s="2">
        <v>1.808785529716</v>
      </c>
      <c r="K2384" s="2">
        <v>16.537467700257999</v>
      </c>
      <c r="L2384" s="2">
        <v>35.917312661498997</v>
      </c>
      <c r="M2384" s="2">
        <v>21.447028423772998</v>
      </c>
      <c r="N2384" s="2">
        <v>4.9095607235139997</v>
      </c>
      <c r="O2384" s="2">
        <v>16.020671834624999</v>
      </c>
      <c r="P2384" s="17">
        <v>1.808785529716</v>
      </c>
    </row>
    <row r="2385" spans="2:16" x14ac:dyDescent="0.25">
      <c r="C2385" s="113"/>
      <c r="D2385" s="110"/>
      <c r="E2385" s="56" t="s">
        <v>65</v>
      </c>
      <c r="F2385" s="48"/>
      <c r="G2385" s="61">
        <v>228</v>
      </c>
      <c r="H2385" s="82" t="s">
        <v>66</v>
      </c>
      <c r="I2385" s="36">
        <v>0.87719298245599997</v>
      </c>
      <c r="J2385" s="36">
        <v>3.0701754385959998</v>
      </c>
      <c r="K2385" s="36">
        <v>23.245614035088</v>
      </c>
      <c r="L2385" s="36">
        <v>32.017543859649003</v>
      </c>
      <c r="M2385" s="36">
        <v>17.105263157894999</v>
      </c>
      <c r="N2385" s="36">
        <v>6.5789473684209998</v>
      </c>
      <c r="O2385" s="36">
        <v>15.350877192982001</v>
      </c>
      <c r="P2385" s="68">
        <v>1.7543859649119999</v>
      </c>
    </row>
    <row r="2387" spans="2:16" x14ac:dyDescent="0.25">
      <c r="B2387" s="54" t="str">
        <f xml:space="preserve"> HYPERLINK("#'目次'!B35", "[29]")</f>
        <v>[29]</v>
      </c>
      <c r="C2387" s="42" t="s">
        <v>377</v>
      </c>
    </row>
    <row r="2390" spans="2:16" x14ac:dyDescent="0.25">
      <c r="C2390" s="42" t="s">
        <v>14</v>
      </c>
    </row>
    <row r="2391" spans="2:16" ht="50.4" x14ac:dyDescent="0.25">
      <c r="C2391" s="102"/>
      <c r="D2391" s="103"/>
      <c r="E2391" s="103"/>
      <c r="F2391" s="103"/>
      <c r="G2391" s="53" t="s">
        <v>15</v>
      </c>
      <c r="H2391" s="50" t="s">
        <v>378</v>
      </c>
      <c r="I2391" s="21" t="s">
        <v>379</v>
      </c>
      <c r="J2391" s="57" t="s">
        <v>38</v>
      </c>
    </row>
    <row r="2392" spans="2:16" x14ac:dyDescent="0.25">
      <c r="C2392" s="104"/>
      <c r="D2392" s="105"/>
      <c r="E2392" s="105"/>
      <c r="F2392" s="105"/>
      <c r="G2392" s="47"/>
      <c r="H2392" s="60"/>
      <c r="I2392" s="22"/>
      <c r="J2392" s="55"/>
    </row>
    <row r="2393" spans="2:16" x14ac:dyDescent="0.25">
      <c r="C2393" s="52"/>
      <c r="D2393" s="49"/>
      <c r="E2393" s="46" t="s">
        <v>15</v>
      </c>
      <c r="F2393" s="51"/>
      <c r="G2393" s="59">
        <v>1104</v>
      </c>
      <c r="H2393" s="32">
        <v>32.155797101448997</v>
      </c>
      <c r="I2393" s="32">
        <v>67.663043478261002</v>
      </c>
      <c r="J2393" s="64">
        <v>0.18115942029000001</v>
      </c>
    </row>
    <row r="2394" spans="2:16" x14ac:dyDescent="0.25">
      <c r="C2394" s="111" t="s">
        <v>20</v>
      </c>
      <c r="D2394" s="106" t="s">
        <v>21</v>
      </c>
      <c r="E2394" s="10" t="s">
        <v>22</v>
      </c>
      <c r="F2394" s="11"/>
      <c r="G2394" s="14">
        <v>543</v>
      </c>
      <c r="H2394" s="28">
        <v>34.254143646408998</v>
      </c>
      <c r="I2394" s="5">
        <v>65.745856353590995</v>
      </c>
      <c r="J2394" s="62" t="s">
        <v>66</v>
      </c>
    </row>
    <row r="2395" spans="2:16" x14ac:dyDescent="0.25">
      <c r="C2395" s="112"/>
      <c r="D2395" s="107"/>
      <c r="E2395" s="9" t="s">
        <v>23</v>
      </c>
      <c r="F2395" s="12"/>
      <c r="G2395" s="8">
        <v>561</v>
      </c>
      <c r="H2395" s="20">
        <v>30.124777183601001</v>
      </c>
      <c r="I2395" s="2">
        <v>69.518716577540005</v>
      </c>
      <c r="J2395" s="17">
        <v>0.35650623885900001</v>
      </c>
    </row>
    <row r="2396" spans="2:16" x14ac:dyDescent="0.25">
      <c r="C2396" s="108" t="s">
        <v>24</v>
      </c>
      <c r="D2396" s="108" t="s">
        <v>25</v>
      </c>
      <c r="E2396" s="10" t="s">
        <v>26</v>
      </c>
      <c r="F2396" s="11"/>
      <c r="G2396" s="14">
        <v>261</v>
      </c>
      <c r="H2396" s="28">
        <v>57.471264367815998</v>
      </c>
      <c r="I2396" s="5">
        <v>42.145593869731997</v>
      </c>
      <c r="J2396" s="29">
        <v>0.38314176245199999</v>
      </c>
    </row>
    <row r="2397" spans="2:16" x14ac:dyDescent="0.25">
      <c r="C2397" s="112"/>
      <c r="D2397" s="109"/>
      <c r="E2397" s="9" t="s">
        <v>27</v>
      </c>
      <c r="F2397" s="12"/>
      <c r="G2397" s="8">
        <v>267</v>
      </c>
      <c r="H2397" s="20">
        <v>36.704119850186999</v>
      </c>
      <c r="I2397" s="2">
        <v>63.295880149813001</v>
      </c>
      <c r="J2397" s="38" t="s">
        <v>66</v>
      </c>
    </row>
    <row r="2398" spans="2:16" x14ac:dyDescent="0.25">
      <c r="C2398" s="112"/>
      <c r="D2398" s="109"/>
      <c r="E2398" s="9" t="s">
        <v>28</v>
      </c>
      <c r="F2398" s="12"/>
      <c r="G2398" s="8">
        <v>261</v>
      </c>
      <c r="H2398" s="20">
        <v>24.521072796935002</v>
      </c>
      <c r="I2398" s="2">
        <v>75.095785440613</v>
      </c>
      <c r="J2398" s="17">
        <v>0.38314176245199999</v>
      </c>
    </row>
    <row r="2399" spans="2:16" x14ac:dyDescent="0.25">
      <c r="C2399" s="112"/>
      <c r="D2399" s="109"/>
      <c r="E2399" s="9" t="s">
        <v>29</v>
      </c>
      <c r="F2399" s="12"/>
      <c r="G2399" s="8">
        <v>195</v>
      </c>
      <c r="H2399" s="20">
        <v>15.384615384615</v>
      </c>
      <c r="I2399" s="2">
        <v>84.615384615384997</v>
      </c>
      <c r="J2399" s="38" t="s">
        <v>66</v>
      </c>
    </row>
    <row r="2400" spans="2:16" x14ac:dyDescent="0.25">
      <c r="C2400" s="112"/>
      <c r="D2400" s="109"/>
      <c r="E2400" s="9" t="s">
        <v>30</v>
      </c>
      <c r="F2400" s="12"/>
      <c r="G2400" s="8">
        <v>120</v>
      </c>
      <c r="H2400" s="20">
        <v>10.833333333333</v>
      </c>
      <c r="I2400" s="2">
        <v>89.166666666666998</v>
      </c>
      <c r="J2400" s="38" t="s">
        <v>66</v>
      </c>
    </row>
    <row r="2401" spans="3:10" x14ac:dyDescent="0.25">
      <c r="C2401" s="112"/>
      <c r="D2401" s="109"/>
      <c r="E2401" s="9" t="s">
        <v>31</v>
      </c>
      <c r="F2401" s="12"/>
      <c r="G2401" s="8">
        <v>843</v>
      </c>
      <c r="H2401" s="20">
        <v>24.317912218267999</v>
      </c>
      <c r="I2401" s="2">
        <v>75.563463819692004</v>
      </c>
      <c r="J2401" s="17">
        <v>0.11862396204</v>
      </c>
    </row>
    <row r="2402" spans="3:10" x14ac:dyDescent="0.25">
      <c r="C2402" s="112"/>
      <c r="D2402" s="109"/>
      <c r="E2402" s="9" t="s">
        <v>32</v>
      </c>
      <c r="F2402" s="12"/>
      <c r="G2402" s="8">
        <v>315</v>
      </c>
      <c r="H2402" s="20">
        <v>13.650793650794</v>
      </c>
      <c r="I2402" s="2">
        <v>86.349206349206</v>
      </c>
      <c r="J2402" s="38" t="s">
        <v>66</v>
      </c>
    </row>
    <row r="2403" spans="3:10" x14ac:dyDescent="0.25">
      <c r="C2403" s="112"/>
      <c r="D2403" s="108" t="s">
        <v>22</v>
      </c>
      <c r="E2403" s="10" t="s">
        <v>26</v>
      </c>
      <c r="F2403" s="11"/>
      <c r="G2403" s="14">
        <v>120</v>
      </c>
      <c r="H2403" s="28">
        <v>58.333333333333002</v>
      </c>
      <c r="I2403" s="5">
        <v>41.666666666666998</v>
      </c>
      <c r="J2403" s="62" t="s">
        <v>66</v>
      </c>
    </row>
    <row r="2404" spans="3:10" x14ac:dyDescent="0.25">
      <c r="C2404" s="112"/>
      <c r="D2404" s="109"/>
      <c r="E2404" s="9" t="s">
        <v>27</v>
      </c>
      <c r="F2404" s="12"/>
      <c r="G2404" s="8">
        <v>159</v>
      </c>
      <c r="H2404" s="20">
        <v>39.622641509433997</v>
      </c>
      <c r="I2404" s="2">
        <v>60.377358490566003</v>
      </c>
      <c r="J2404" s="38" t="s">
        <v>66</v>
      </c>
    </row>
    <row r="2405" spans="3:10" x14ac:dyDescent="0.25">
      <c r="C2405" s="112"/>
      <c r="D2405" s="109"/>
      <c r="E2405" s="9" t="s">
        <v>28</v>
      </c>
      <c r="F2405" s="12"/>
      <c r="G2405" s="8">
        <v>113</v>
      </c>
      <c r="H2405" s="20">
        <v>26.548672566372002</v>
      </c>
      <c r="I2405" s="2">
        <v>73.451327433627995</v>
      </c>
      <c r="J2405" s="38" t="s">
        <v>66</v>
      </c>
    </row>
    <row r="2406" spans="3:10" x14ac:dyDescent="0.25">
      <c r="C2406" s="112"/>
      <c r="D2406" s="109"/>
      <c r="E2406" s="9" t="s">
        <v>29</v>
      </c>
      <c r="F2406" s="12"/>
      <c r="G2406" s="8">
        <v>94</v>
      </c>
      <c r="H2406" s="20">
        <v>17.021276595745</v>
      </c>
      <c r="I2406" s="2">
        <v>82.978723404255007</v>
      </c>
      <c r="J2406" s="38" t="s">
        <v>66</v>
      </c>
    </row>
    <row r="2407" spans="3:10" x14ac:dyDescent="0.25">
      <c r="C2407" s="112"/>
      <c r="D2407" s="109"/>
      <c r="E2407" s="9" t="s">
        <v>30</v>
      </c>
      <c r="F2407" s="12"/>
      <c r="G2407" s="8">
        <v>57</v>
      </c>
      <c r="H2407" s="20">
        <v>12.280701754386</v>
      </c>
      <c r="I2407" s="2">
        <v>87.719298245613999</v>
      </c>
      <c r="J2407" s="38" t="s">
        <v>66</v>
      </c>
    </row>
    <row r="2408" spans="3:10" x14ac:dyDescent="0.25">
      <c r="C2408" s="112"/>
      <c r="D2408" s="109"/>
      <c r="E2408" s="9" t="s">
        <v>31</v>
      </c>
      <c r="F2408" s="12"/>
      <c r="G2408" s="8">
        <v>423</v>
      </c>
      <c r="H2408" s="20">
        <v>27.4231678487</v>
      </c>
      <c r="I2408" s="2">
        <v>72.576832151299996</v>
      </c>
      <c r="J2408" s="38" t="s">
        <v>66</v>
      </c>
    </row>
    <row r="2409" spans="3:10" x14ac:dyDescent="0.25">
      <c r="C2409" s="112"/>
      <c r="D2409" s="109"/>
      <c r="E2409" s="9" t="s">
        <v>32</v>
      </c>
      <c r="F2409" s="12"/>
      <c r="G2409" s="8">
        <v>151</v>
      </c>
      <c r="H2409" s="20">
        <v>15.23178807947</v>
      </c>
      <c r="I2409" s="2">
        <v>84.768211920530007</v>
      </c>
      <c r="J2409" s="38" t="s">
        <v>66</v>
      </c>
    </row>
    <row r="2410" spans="3:10" x14ac:dyDescent="0.25">
      <c r="C2410" s="112"/>
      <c r="D2410" s="108" t="s">
        <v>23</v>
      </c>
      <c r="E2410" s="10" t="s">
        <v>26</v>
      </c>
      <c r="F2410" s="11"/>
      <c r="G2410" s="14">
        <v>141</v>
      </c>
      <c r="H2410" s="28">
        <v>56.737588652482003</v>
      </c>
      <c r="I2410" s="5">
        <v>42.553191489362</v>
      </c>
      <c r="J2410" s="29">
        <v>0.70921985815599997</v>
      </c>
    </row>
    <row r="2411" spans="3:10" x14ac:dyDescent="0.25">
      <c r="C2411" s="112"/>
      <c r="D2411" s="109"/>
      <c r="E2411" s="9" t="s">
        <v>27</v>
      </c>
      <c r="F2411" s="12"/>
      <c r="G2411" s="8">
        <v>108</v>
      </c>
      <c r="H2411" s="20">
        <v>32.407407407407</v>
      </c>
      <c r="I2411" s="2">
        <v>67.592592592592993</v>
      </c>
      <c r="J2411" s="38" t="s">
        <v>66</v>
      </c>
    </row>
    <row r="2412" spans="3:10" x14ac:dyDescent="0.25">
      <c r="C2412" s="112"/>
      <c r="D2412" s="109"/>
      <c r="E2412" s="9" t="s">
        <v>28</v>
      </c>
      <c r="F2412" s="12"/>
      <c r="G2412" s="8">
        <v>148</v>
      </c>
      <c r="H2412" s="20">
        <v>22.972972972973</v>
      </c>
      <c r="I2412" s="2">
        <v>76.351351351350999</v>
      </c>
      <c r="J2412" s="17">
        <v>0.67567567567599995</v>
      </c>
    </row>
    <row r="2413" spans="3:10" x14ac:dyDescent="0.25">
      <c r="C2413" s="112"/>
      <c r="D2413" s="109"/>
      <c r="E2413" s="9" t="s">
        <v>29</v>
      </c>
      <c r="F2413" s="12"/>
      <c r="G2413" s="8">
        <v>101</v>
      </c>
      <c r="H2413" s="20">
        <v>13.861386138614</v>
      </c>
      <c r="I2413" s="2">
        <v>86.138613861386006</v>
      </c>
      <c r="J2413" s="38" t="s">
        <v>66</v>
      </c>
    </row>
    <row r="2414" spans="3:10" x14ac:dyDescent="0.25">
      <c r="C2414" s="112"/>
      <c r="D2414" s="109"/>
      <c r="E2414" s="9" t="s">
        <v>30</v>
      </c>
      <c r="F2414" s="12"/>
      <c r="G2414" s="8">
        <v>63</v>
      </c>
      <c r="H2414" s="20">
        <v>9.5238095238099998</v>
      </c>
      <c r="I2414" s="2">
        <v>90.476190476189998</v>
      </c>
      <c r="J2414" s="38" t="s">
        <v>66</v>
      </c>
    </row>
    <row r="2415" spans="3:10" x14ac:dyDescent="0.25">
      <c r="C2415" s="112"/>
      <c r="D2415" s="109"/>
      <c r="E2415" s="9" t="s">
        <v>31</v>
      </c>
      <c r="F2415" s="12"/>
      <c r="G2415" s="8">
        <v>420</v>
      </c>
      <c r="H2415" s="20">
        <v>21.190476190476002</v>
      </c>
      <c r="I2415" s="2">
        <v>78.571428571428996</v>
      </c>
      <c r="J2415" s="17">
        <v>0.23809523809499999</v>
      </c>
    </row>
    <row r="2416" spans="3:10" x14ac:dyDescent="0.25">
      <c r="C2416" s="112"/>
      <c r="D2416" s="109"/>
      <c r="E2416" s="9" t="s">
        <v>32</v>
      </c>
      <c r="F2416" s="12"/>
      <c r="G2416" s="8">
        <v>164</v>
      </c>
      <c r="H2416" s="20">
        <v>12.195121951220001</v>
      </c>
      <c r="I2416" s="2">
        <v>87.804878048779997</v>
      </c>
      <c r="J2416" s="38" t="s">
        <v>66</v>
      </c>
    </row>
    <row r="2417" spans="3:10" ht="25.2" x14ac:dyDescent="0.25">
      <c r="C2417" s="108" t="s">
        <v>33</v>
      </c>
      <c r="D2417" s="108" t="s">
        <v>25</v>
      </c>
      <c r="E2417" s="10" t="s">
        <v>34</v>
      </c>
      <c r="F2417" s="11"/>
      <c r="G2417" s="14">
        <v>93</v>
      </c>
      <c r="H2417" s="28">
        <v>44.086021505376003</v>
      </c>
      <c r="I2417" s="5">
        <v>54.838709677418997</v>
      </c>
      <c r="J2417" s="29">
        <v>1.0752688172039999</v>
      </c>
    </row>
    <row r="2418" spans="3:10" ht="25.2" x14ac:dyDescent="0.25">
      <c r="C2418" s="112"/>
      <c r="D2418" s="109"/>
      <c r="E2418" s="9" t="s">
        <v>35</v>
      </c>
      <c r="F2418" s="12"/>
      <c r="G2418" s="8">
        <v>623</v>
      </c>
      <c r="H2418" s="20">
        <v>30.497592295345001</v>
      </c>
      <c r="I2418" s="2">
        <v>69.502407704654999</v>
      </c>
      <c r="J2418" s="38" t="s">
        <v>66</v>
      </c>
    </row>
    <row r="2419" spans="3:10" ht="25.2" x14ac:dyDescent="0.25">
      <c r="C2419" s="112"/>
      <c r="D2419" s="109"/>
      <c r="E2419" s="9" t="s">
        <v>36</v>
      </c>
      <c r="F2419" s="12"/>
      <c r="G2419" s="8">
        <v>207</v>
      </c>
      <c r="H2419" s="20">
        <v>40.579710144928001</v>
      </c>
      <c r="I2419" s="2">
        <v>59.420289855071999</v>
      </c>
      <c r="J2419" s="38" t="s">
        <v>66</v>
      </c>
    </row>
    <row r="2420" spans="3:10" ht="25.2" x14ac:dyDescent="0.25">
      <c r="C2420" s="112"/>
      <c r="D2420" s="109"/>
      <c r="E2420" s="9" t="s">
        <v>37</v>
      </c>
      <c r="F2420" s="12"/>
      <c r="G2420" s="8">
        <v>178</v>
      </c>
      <c r="H2420" s="20">
        <v>21.348314606742001</v>
      </c>
      <c r="I2420" s="2">
        <v>78.651685393258006</v>
      </c>
      <c r="J2420" s="38" t="s">
        <v>66</v>
      </c>
    </row>
    <row r="2421" spans="3:10" x14ac:dyDescent="0.25">
      <c r="C2421" s="112"/>
      <c r="D2421" s="109"/>
      <c r="E2421" s="9" t="s">
        <v>38</v>
      </c>
      <c r="F2421" s="12"/>
      <c r="G2421" s="13">
        <v>3</v>
      </c>
      <c r="H2421" s="30">
        <v>66.666666666666998</v>
      </c>
      <c r="I2421" s="7" t="s">
        <v>66</v>
      </c>
      <c r="J2421" s="33">
        <v>33.333333333333002</v>
      </c>
    </row>
    <row r="2422" spans="3:10" ht="25.2" x14ac:dyDescent="0.25">
      <c r="C2422" s="112"/>
      <c r="D2422" s="108" t="s">
        <v>22</v>
      </c>
      <c r="E2422" s="10" t="s">
        <v>34</v>
      </c>
      <c r="F2422" s="11"/>
      <c r="G2422" s="40">
        <v>48</v>
      </c>
      <c r="H2422" s="58">
        <v>41.666666666666998</v>
      </c>
      <c r="I2422" s="23">
        <v>58.333333333333002</v>
      </c>
      <c r="J2422" s="70" t="s">
        <v>66</v>
      </c>
    </row>
    <row r="2423" spans="3:10" ht="25.2" x14ac:dyDescent="0.25">
      <c r="C2423" s="112"/>
      <c r="D2423" s="109"/>
      <c r="E2423" s="9" t="s">
        <v>35</v>
      </c>
      <c r="F2423" s="12"/>
      <c r="G2423" s="8">
        <v>365</v>
      </c>
      <c r="H2423" s="20">
        <v>32.602739726027004</v>
      </c>
      <c r="I2423" s="2">
        <v>67.397260273973004</v>
      </c>
      <c r="J2423" s="38" t="s">
        <v>66</v>
      </c>
    </row>
    <row r="2424" spans="3:10" ht="25.2" x14ac:dyDescent="0.25">
      <c r="C2424" s="112"/>
      <c r="D2424" s="109"/>
      <c r="E2424" s="9" t="s">
        <v>36</v>
      </c>
      <c r="F2424" s="12"/>
      <c r="G2424" s="8">
        <v>80</v>
      </c>
      <c r="H2424" s="20">
        <v>47.5</v>
      </c>
      <c r="I2424" s="2">
        <v>52.5</v>
      </c>
      <c r="J2424" s="38" t="s">
        <v>66</v>
      </c>
    </row>
    <row r="2425" spans="3:10" ht="25.2" x14ac:dyDescent="0.25">
      <c r="C2425" s="112"/>
      <c r="D2425" s="109"/>
      <c r="E2425" s="9" t="s">
        <v>37</v>
      </c>
      <c r="F2425" s="12"/>
      <c r="G2425" s="13">
        <v>49</v>
      </c>
      <c r="H2425" s="30">
        <v>16.326530612245001</v>
      </c>
      <c r="I2425" s="6">
        <v>83.673469387755006</v>
      </c>
      <c r="J2425" s="37" t="s">
        <v>66</v>
      </c>
    </row>
    <row r="2426" spans="3:10" x14ac:dyDescent="0.25">
      <c r="C2426" s="112"/>
      <c r="D2426" s="109"/>
      <c r="E2426" s="9" t="s">
        <v>38</v>
      </c>
      <c r="F2426" s="12"/>
      <c r="G2426" s="13">
        <v>1</v>
      </c>
      <c r="H2426" s="30">
        <v>100</v>
      </c>
      <c r="I2426" s="7" t="s">
        <v>66</v>
      </c>
      <c r="J2426" s="37" t="s">
        <v>66</v>
      </c>
    </row>
    <row r="2427" spans="3:10" ht="25.2" x14ac:dyDescent="0.25">
      <c r="C2427" s="112"/>
      <c r="D2427" s="108" t="s">
        <v>23</v>
      </c>
      <c r="E2427" s="10" t="s">
        <v>34</v>
      </c>
      <c r="F2427" s="11"/>
      <c r="G2427" s="40">
        <v>45</v>
      </c>
      <c r="H2427" s="58">
        <v>46.666666666666998</v>
      </c>
      <c r="I2427" s="23">
        <v>51.111111111111001</v>
      </c>
      <c r="J2427" s="63">
        <v>2.2222222222219998</v>
      </c>
    </row>
    <row r="2428" spans="3:10" ht="25.2" x14ac:dyDescent="0.25">
      <c r="C2428" s="112"/>
      <c r="D2428" s="109"/>
      <c r="E2428" s="9" t="s">
        <v>35</v>
      </c>
      <c r="F2428" s="12"/>
      <c r="G2428" s="8">
        <v>258</v>
      </c>
      <c r="H2428" s="20">
        <v>27.519379844961001</v>
      </c>
      <c r="I2428" s="2">
        <v>72.480620155039006</v>
      </c>
      <c r="J2428" s="38" t="s">
        <v>66</v>
      </c>
    </row>
    <row r="2429" spans="3:10" ht="25.2" x14ac:dyDescent="0.25">
      <c r="C2429" s="112"/>
      <c r="D2429" s="109"/>
      <c r="E2429" s="9" t="s">
        <v>36</v>
      </c>
      <c r="F2429" s="12"/>
      <c r="G2429" s="8">
        <v>127</v>
      </c>
      <c r="H2429" s="20">
        <v>36.220472440945002</v>
      </c>
      <c r="I2429" s="2">
        <v>63.779527559054998</v>
      </c>
      <c r="J2429" s="38" t="s">
        <v>66</v>
      </c>
    </row>
    <row r="2430" spans="3:10" ht="25.2" x14ac:dyDescent="0.25">
      <c r="C2430" s="112"/>
      <c r="D2430" s="109"/>
      <c r="E2430" s="9" t="s">
        <v>37</v>
      </c>
      <c r="F2430" s="12"/>
      <c r="G2430" s="8">
        <v>129</v>
      </c>
      <c r="H2430" s="20">
        <v>23.255813953488001</v>
      </c>
      <c r="I2430" s="2">
        <v>76.744186046511999</v>
      </c>
      <c r="J2430" s="38" t="s">
        <v>66</v>
      </c>
    </row>
    <row r="2431" spans="3:10" x14ac:dyDescent="0.25">
      <c r="C2431" s="112"/>
      <c r="D2431" s="109"/>
      <c r="E2431" s="9" t="s">
        <v>38</v>
      </c>
      <c r="F2431" s="12"/>
      <c r="G2431" s="13">
        <v>2</v>
      </c>
      <c r="H2431" s="30">
        <v>50</v>
      </c>
      <c r="I2431" s="7" t="s">
        <v>66</v>
      </c>
      <c r="J2431" s="33">
        <v>50</v>
      </c>
    </row>
    <row r="2432" spans="3:10" ht="25.2" x14ac:dyDescent="0.25">
      <c r="C2432" s="108" t="s">
        <v>39</v>
      </c>
      <c r="D2432" s="108" t="s">
        <v>25</v>
      </c>
      <c r="E2432" s="10" t="s">
        <v>40</v>
      </c>
      <c r="F2432" s="11"/>
      <c r="G2432" s="14">
        <v>320</v>
      </c>
      <c r="H2432" s="28">
        <v>30.625</v>
      </c>
      <c r="I2432" s="5">
        <v>69.0625</v>
      </c>
      <c r="J2432" s="29">
        <v>0.3125</v>
      </c>
    </row>
    <row r="2433" spans="3:10" ht="25.2" x14ac:dyDescent="0.25">
      <c r="C2433" s="112"/>
      <c r="D2433" s="109"/>
      <c r="E2433" s="9" t="s">
        <v>41</v>
      </c>
      <c r="F2433" s="12"/>
      <c r="G2433" s="8">
        <v>604</v>
      </c>
      <c r="H2433" s="20">
        <v>29.635761589404002</v>
      </c>
      <c r="I2433" s="2">
        <v>70.364238410596002</v>
      </c>
      <c r="J2433" s="38" t="s">
        <v>66</v>
      </c>
    </row>
    <row r="2434" spans="3:10" x14ac:dyDescent="0.25">
      <c r="C2434" s="112"/>
      <c r="D2434" s="109"/>
      <c r="E2434" s="9" t="s">
        <v>42</v>
      </c>
      <c r="F2434" s="12"/>
      <c r="G2434" s="13">
        <v>20</v>
      </c>
      <c r="H2434" s="30">
        <v>45</v>
      </c>
      <c r="I2434" s="6">
        <v>55</v>
      </c>
      <c r="J2434" s="37" t="s">
        <v>66</v>
      </c>
    </row>
    <row r="2435" spans="3:10" x14ac:dyDescent="0.25">
      <c r="C2435" s="112"/>
      <c r="D2435" s="109"/>
      <c r="E2435" s="9" t="s">
        <v>43</v>
      </c>
      <c r="F2435" s="12"/>
      <c r="G2435" s="8">
        <v>162</v>
      </c>
      <c r="H2435" s="20">
        <v>45.679012345678998</v>
      </c>
      <c r="I2435" s="2">
        <v>54.320987654321002</v>
      </c>
      <c r="J2435" s="38" t="s">
        <v>66</v>
      </c>
    </row>
    <row r="2436" spans="3:10" x14ac:dyDescent="0.25">
      <c r="C2436" s="112"/>
      <c r="D2436" s="109"/>
      <c r="E2436" s="9" t="s">
        <v>44</v>
      </c>
      <c r="F2436" s="12"/>
      <c r="G2436" s="8">
        <v>50</v>
      </c>
      <c r="H2436" s="20">
        <v>52</v>
      </c>
      <c r="I2436" s="2">
        <v>48</v>
      </c>
      <c r="J2436" s="38" t="s">
        <v>66</v>
      </c>
    </row>
    <row r="2437" spans="3:10" ht="25.2" x14ac:dyDescent="0.25">
      <c r="C2437" s="112"/>
      <c r="D2437" s="109"/>
      <c r="E2437" s="9" t="s">
        <v>45</v>
      </c>
      <c r="F2437" s="12"/>
      <c r="G2437" s="8">
        <v>53</v>
      </c>
      <c r="H2437" s="20">
        <v>43.396226415093999</v>
      </c>
      <c r="I2437" s="2">
        <v>56.603773584906001</v>
      </c>
      <c r="J2437" s="38" t="s">
        <v>66</v>
      </c>
    </row>
    <row r="2438" spans="3:10" x14ac:dyDescent="0.25">
      <c r="C2438" s="112"/>
      <c r="D2438" s="109"/>
      <c r="E2438" s="9" t="s">
        <v>38</v>
      </c>
      <c r="F2438" s="12"/>
      <c r="G2438" s="13">
        <v>37</v>
      </c>
      <c r="H2438" s="30">
        <v>45.945945945946001</v>
      </c>
      <c r="I2438" s="6">
        <v>51.351351351350999</v>
      </c>
      <c r="J2438" s="33">
        <v>2.7027027027030002</v>
      </c>
    </row>
    <row r="2439" spans="3:10" ht="25.2" x14ac:dyDescent="0.25">
      <c r="C2439" s="112"/>
      <c r="D2439" s="108" t="s">
        <v>22</v>
      </c>
      <c r="E2439" s="10" t="s">
        <v>40</v>
      </c>
      <c r="F2439" s="11"/>
      <c r="G2439" s="14">
        <v>118</v>
      </c>
      <c r="H2439" s="28">
        <v>36.440677966102001</v>
      </c>
      <c r="I2439" s="5">
        <v>63.559322033897999</v>
      </c>
      <c r="J2439" s="62" t="s">
        <v>66</v>
      </c>
    </row>
    <row r="2440" spans="3:10" ht="25.2" x14ac:dyDescent="0.25">
      <c r="C2440" s="112"/>
      <c r="D2440" s="109"/>
      <c r="E2440" s="9" t="s">
        <v>41</v>
      </c>
      <c r="F2440" s="12"/>
      <c r="G2440" s="8">
        <v>351</v>
      </c>
      <c r="H2440" s="20">
        <v>31.339031339030999</v>
      </c>
      <c r="I2440" s="2">
        <v>68.660968660969004</v>
      </c>
      <c r="J2440" s="38" t="s">
        <v>66</v>
      </c>
    </row>
    <row r="2441" spans="3:10" x14ac:dyDescent="0.25">
      <c r="C2441" s="112"/>
      <c r="D2441" s="109"/>
      <c r="E2441" s="9" t="s">
        <v>42</v>
      </c>
      <c r="F2441" s="12"/>
      <c r="G2441" s="13">
        <v>9</v>
      </c>
      <c r="H2441" s="30">
        <v>22.222222222222001</v>
      </c>
      <c r="I2441" s="6">
        <v>77.777777777777999</v>
      </c>
      <c r="J2441" s="37" t="s">
        <v>66</v>
      </c>
    </row>
    <row r="2442" spans="3:10" x14ac:dyDescent="0.25">
      <c r="C2442" s="112"/>
      <c r="D2442" s="109"/>
      <c r="E2442" s="9" t="s">
        <v>43</v>
      </c>
      <c r="F2442" s="12"/>
      <c r="G2442" s="8">
        <v>64</v>
      </c>
      <c r="H2442" s="20">
        <v>48.4375</v>
      </c>
      <c r="I2442" s="2">
        <v>51.5625</v>
      </c>
      <c r="J2442" s="38" t="s">
        <v>66</v>
      </c>
    </row>
    <row r="2443" spans="3:10" x14ac:dyDescent="0.25">
      <c r="C2443" s="112"/>
      <c r="D2443" s="109"/>
      <c r="E2443" s="9" t="s">
        <v>44</v>
      </c>
      <c r="F2443" s="12"/>
      <c r="G2443" s="13">
        <v>19</v>
      </c>
      <c r="H2443" s="30">
        <v>57.894736842104997</v>
      </c>
      <c r="I2443" s="6">
        <v>42.105263157895003</v>
      </c>
      <c r="J2443" s="37" t="s">
        <v>66</v>
      </c>
    </row>
    <row r="2444" spans="3:10" ht="25.2" x14ac:dyDescent="0.25">
      <c r="C2444" s="112"/>
      <c r="D2444" s="109"/>
      <c r="E2444" s="9" t="s">
        <v>45</v>
      </c>
      <c r="F2444" s="12"/>
      <c r="G2444" s="13">
        <v>30</v>
      </c>
      <c r="H2444" s="30">
        <v>50</v>
      </c>
      <c r="I2444" s="6">
        <v>50</v>
      </c>
      <c r="J2444" s="37" t="s">
        <v>66</v>
      </c>
    </row>
    <row r="2445" spans="3:10" x14ac:dyDescent="0.25">
      <c r="C2445" s="112"/>
      <c r="D2445" s="109"/>
      <c r="E2445" s="9" t="s">
        <v>38</v>
      </c>
      <c r="F2445" s="12"/>
      <c r="G2445" s="13">
        <v>23</v>
      </c>
      <c r="H2445" s="30">
        <v>47.826086956521998</v>
      </c>
      <c r="I2445" s="6">
        <v>52.173913043478002</v>
      </c>
      <c r="J2445" s="37" t="s">
        <v>66</v>
      </c>
    </row>
    <row r="2446" spans="3:10" ht="25.2" x14ac:dyDescent="0.25">
      <c r="C2446" s="112"/>
      <c r="D2446" s="108" t="s">
        <v>23</v>
      </c>
      <c r="E2446" s="10" t="s">
        <v>40</v>
      </c>
      <c r="F2446" s="11"/>
      <c r="G2446" s="14">
        <v>202</v>
      </c>
      <c r="H2446" s="28">
        <v>27.227722772277001</v>
      </c>
      <c r="I2446" s="5">
        <v>72.277227722771997</v>
      </c>
      <c r="J2446" s="29">
        <v>0.49504950495</v>
      </c>
    </row>
    <row r="2447" spans="3:10" ht="25.2" x14ac:dyDescent="0.25">
      <c r="C2447" s="112"/>
      <c r="D2447" s="109"/>
      <c r="E2447" s="9" t="s">
        <v>41</v>
      </c>
      <c r="F2447" s="12"/>
      <c r="G2447" s="8">
        <v>253</v>
      </c>
      <c r="H2447" s="20">
        <v>27.272727272727</v>
      </c>
      <c r="I2447" s="2">
        <v>72.727272727273004</v>
      </c>
      <c r="J2447" s="38" t="s">
        <v>66</v>
      </c>
    </row>
    <row r="2448" spans="3:10" x14ac:dyDescent="0.25">
      <c r="C2448" s="112"/>
      <c r="D2448" s="109"/>
      <c r="E2448" s="9" t="s">
        <v>42</v>
      </c>
      <c r="F2448" s="12"/>
      <c r="G2448" s="13">
        <v>11</v>
      </c>
      <c r="H2448" s="30">
        <v>63.636363636364003</v>
      </c>
      <c r="I2448" s="6">
        <v>36.363636363635997</v>
      </c>
      <c r="J2448" s="37" t="s">
        <v>66</v>
      </c>
    </row>
    <row r="2449" spans="3:10" x14ac:dyDescent="0.25">
      <c r="C2449" s="112"/>
      <c r="D2449" s="109"/>
      <c r="E2449" s="9" t="s">
        <v>43</v>
      </c>
      <c r="F2449" s="12"/>
      <c r="G2449" s="8">
        <v>98</v>
      </c>
      <c r="H2449" s="20">
        <v>43.877551020407999</v>
      </c>
      <c r="I2449" s="2">
        <v>56.122448979592001</v>
      </c>
      <c r="J2449" s="38" t="s">
        <v>66</v>
      </c>
    </row>
    <row r="2450" spans="3:10" x14ac:dyDescent="0.25">
      <c r="C2450" s="112"/>
      <c r="D2450" s="109"/>
      <c r="E2450" s="9" t="s">
        <v>44</v>
      </c>
      <c r="F2450" s="12"/>
      <c r="G2450" s="13">
        <v>31</v>
      </c>
      <c r="H2450" s="30">
        <v>48.387096774193999</v>
      </c>
      <c r="I2450" s="6">
        <v>51.612903225806001</v>
      </c>
      <c r="J2450" s="37" t="s">
        <v>66</v>
      </c>
    </row>
    <row r="2451" spans="3:10" ht="25.2" x14ac:dyDescent="0.25">
      <c r="C2451" s="112"/>
      <c r="D2451" s="109"/>
      <c r="E2451" s="9" t="s">
        <v>45</v>
      </c>
      <c r="F2451" s="12"/>
      <c r="G2451" s="13">
        <v>23</v>
      </c>
      <c r="H2451" s="30">
        <v>34.782608695652002</v>
      </c>
      <c r="I2451" s="6">
        <v>65.217391304347998</v>
      </c>
      <c r="J2451" s="37" t="s">
        <v>66</v>
      </c>
    </row>
    <row r="2452" spans="3:10" x14ac:dyDescent="0.25">
      <c r="C2452" s="112"/>
      <c r="D2452" s="109"/>
      <c r="E2452" s="9" t="s">
        <v>38</v>
      </c>
      <c r="F2452" s="12"/>
      <c r="G2452" s="13">
        <v>14</v>
      </c>
      <c r="H2452" s="30">
        <v>42.857142857143003</v>
      </c>
      <c r="I2452" s="6">
        <v>50</v>
      </c>
      <c r="J2452" s="33">
        <v>7.1428571428570002</v>
      </c>
    </row>
    <row r="2453" spans="3:10" x14ac:dyDescent="0.25">
      <c r="C2453" s="108" t="s">
        <v>46</v>
      </c>
      <c r="D2453" s="106" t="s">
        <v>21</v>
      </c>
      <c r="E2453" s="10" t="s">
        <v>47</v>
      </c>
      <c r="F2453" s="11"/>
      <c r="G2453" s="14">
        <v>815</v>
      </c>
      <c r="H2453" s="28">
        <v>30.674846625767</v>
      </c>
      <c r="I2453" s="5">
        <v>69.325153374232997</v>
      </c>
      <c r="J2453" s="62" t="s">
        <v>66</v>
      </c>
    </row>
    <row r="2454" spans="3:10" ht="25.2" x14ac:dyDescent="0.25">
      <c r="C2454" s="112"/>
      <c r="D2454" s="107"/>
      <c r="E2454" s="9" t="s">
        <v>48</v>
      </c>
      <c r="F2454" s="12"/>
      <c r="G2454" s="8">
        <v>86</v>
      </c>
      <c r="H2454" s="20">
        <v>27.906976744186</v>
      </c>
      <c r="I2454" s="2">
        <v>70.930232558140005</v>
      </c>
      <c r="J2454" s="17">
        <v>1.1627906976739999</v>
      </c>
    </row>
    <row r="2455" spans="3:10" x14ac:dyDescent="0.25">
      <c r="C2455" s="112"/>
      <c r="D2455" s="107"/>
      <c r="E2455" s="9" t="s">
        <v>49</v>
      </c>
      <c r="F2455" s="12"/>
      <c r="G2455" s="13">
        <v>46</v>
      </c>
      <c r="H2455" s="30">
        <v>52.173913043478002</v>
      </c>
      <c r="I2455" s="6">
        <v>47.826086956521998</v>
      </c>
      <c r="J2455" s="37" t="s">
        <v>66</v>
      </c>
    </row>
    <row r="2456" spans="3:10" ht="25.2" x14ac:dyDescent="0.25">
      <c r="C2456" s="112"/>
      <c r="D2456" s="107"/>
      <c r="E2456" s="9" t="s">
        <v>50</v>
      </c>
      <c r="F2456" s="12"/>
      <c r="G2456" s="8">
        <v>95</v>
      </c>
      <c r="H2456" s="20">
        <v>38.947368421053</v>
      </c>
      <c r="I2456" s="2">
        <v>61.052631578947</v>
      </c>
      <c r="J2456" s="38" t="s">
        <v>66</v>
      </c>
    </row>
    <row r="2457" spans="3:10" ht="25.2" x14ac:dyDescent="0.25">
      <c r="C2457" s="112"/>
      <c r="D2457" s="107"/>
      <c r="E2457" s="9" t="s">
        <v>51</v>
      </c>
      <c r="F2457" s="12"/>
      <c r="G2457" s="13">
        <v>30</v>
      </c>
      <c r="H2457" s="30">
        <v>43.333333333333002</v>
      </c>
      <c r="I2457" s="6">
        <v>56.666666666666998</v>
      </c>
      <c r="J2457" s="37" t="s">
        <v>66</v>
      </c>
    </row>
    <row r="2458" spans="3:10" x14ac:dyDescent="0.25">
      <c r="C2458" s="112"/>
      <c r="D2458" s="107"/>
      <c r="E2458" s="9" t="s">
        <v>52</v>
      </c>
      <c r="F2458" s="12"/>
      <c r="G2458" s="13">
        <v>8</v>
      </c>
      <c r="H2458" s="30">
        <v>25</v>
      </c>
      <c r="I2458" s="6">
        <v>62.5</v>
      </c>
      <c r="J2458" s="33">
        <v>12.5</v>
      </c>
    </row>
    <row r="2459" spans="3:10" x14ac:dyDescent="0.25">
      <c r="C2459" s="112"/>
      <c r="D2459" s="107"/>
      <c r="E2459" s="9" t="s">
        <v>53</v>
      </c>
      <c r="F2459" s="12"/>
      <c r="G2459" s="13">
        <v>23</v>
      </c>
      <c r="H2459" s="30">
        <v>21.739130434783</v>
      </c>
      <c r="I2459" s="6">
        <v>78.260869565217007</v>
      </c>
      <c r="J2459" s="37" t="s">
        <v>66</v>
      </c>
    </row>
    <row r="2460" spans="3:10" x14ac:dyDescent="0.25">
      <c r="C2460" s="112"/>
      <c r="D2460" s="107"/>
      <c r="E2460" s="9" t="s">
        <v>38</v>
      </c>
      <c r="F2460" s="12"/>
      <c r="G2460" s="13">
        <v>1</v>
      </c>
      <c r="H2460" s="39" t="s">
        <v>66</v>
      </c>
      <c r="I2460" s="6">
        <v>100</v>
      </c>
      <c r="J2460" s="37" t="s">
        <v>66</v>
      </c>
    </row>
    <row r="2461" spans="3:10" x14ac:dyDescent="0.25">
      <c r="C2461" s="112"/>
      <c r="D2461" s="107"/>
      <c r="E2461" s="9" t="s">
        <v>54</v>
      </c>
      <c r="F2461" s="12"/>
      <c r="G2461" s="8">
        <v>901</v>
      </c>
      <c r="H2461" s="20">
        <v>30.410654827969001</v>
      </c>
      <c r="I2461" s="2">
        <v>69.478357380687996</v>
      </c>
      <c r="J2461" s="17">
        <v>0.11098779134300001</v>
      </c>
    </row>
    <row r="2462" spans="3:10" x14ac:dyDescent="0.25">
      <c r="C2462" s="112"/>
      <c r="D2462" s="107"/>
      <c r="E2462" s="9" t="s">
        <v>55</v>
      </c>
      <c r="F2462" s="12"/>
      <c r="G2462" s="8">
        <v>171</v>
      </c>
      <c r="H2462" s="20">
        <v>43.274853801170003</v>
      </c>
      <c r="I2462" s="2">
        <v>56.725146198829997</v>
      </c>
      <c r="J2462" s="38" t="s">
        <v>66</v>
      </c>
    </row>
    <row r="2463" spans="3:10" x14ac:dyDescent="0.25">
      <c r="C2463" s="108" t="s">
        <v>56</v>
      </c>
      <c r="D2463" s="106" t="s">
        <v>21</v>
      </c>
      <c r="E2463" s="10" t="s">
        <v>57</v>
      </c>
      <c r="F2463" s="11"/>
      <c r="G2463" s="14">
        <v>465</v>
      </c>
      <c r="H2463" s="28">
        <v>31.612903225806001</v>
      </c>
      <c r="I2463" s="5">
        <v>68.172043010753001</v>
      </c>
      <c r="J2463" s="29">
        <v>0.215053763441</v>
      </c>
    </row>
    <row r="2464" spans="3:10" x14ac:dyDescent="0.25">
      <c r="C2464" s="112"/>
      <c r="D2464" s="107"/>
      <c r="E2464" s="9" t="s">
        <v>58</v>
      </c>
      <c r="F2464" s="12"/>
      <c r="G2464" s="8">
        <v>396</v>
      </c>
      <c r="H2464" s="20">
        <v>34.090909090909001</v>
      </c>
      <c r="I2464" s="2">
        <v>65.656565656566002</v>
      </c>
      <c r="J2464" s="17">
        <v>0.25252525252500002</v>
      </c>
    </row>
    <row r="2465" spans="2:14" x14ac:dyDescent="0.25">
      <c r="C2465" s="112"/>
      <c r="D2465" s="107"/>
      <c r="E2465" s="9" t="s">
        <v>59</v>
      </c>
      <c r="F2465" s="12"/>
      <c r="G2465" s="8">
        <v>90</v>
      </c>
      <c r="H2465" s="20">
        <v>27.777777777777999</v>
      </c>
      <c r="I2465" s="2">
        <v>72.222222222222001</v>
      </c>
      <c r="J2465" s="38" t="s">
        <v>66</v>
      </c>
    </row>
    <row r="2466" spans="2:14" x14ac:dyDescent="0.25">
      <c r="C2466" s="112"/>
      <c r="D2466" s="107"/>
      <c r="E2466" s="9" t="s">
        <v>60</v>
      </c>
      <c r="F2466" s="12"/>
      <c r="G2466" s="8">
        <v>153</v>
      </c>
      <c r="H2466" s="20">
        <v>31.372549019608002</v>
      </c>
      <c r="I2466" s="2">
        <v>68.627450980391998</v>
      </c>
      <c r="J2466" s="38" t="s">
        <v>66</v>
      </c>
    </row>
    <row r="2467" spans="2:14" x14ac:dyDescent="0.25">
      <c r="C2467" s="108" t="s">
        <v>61</v>
      </c>
      <c r="D2467" s="106" t="s">
        <v>21</v>
      </c>
      <c r="E2467" s="10" t="s">
        <v>62</v>
      </c>
      <c r="F2467" s="11"/>
      <c r="G2467" s="14">
        <v>205</v>
      </c>
      <c r="H2467" s="28">
        <v>33.658536585366001</v>
      </c>
      <c r="I2467" s="5">
        <v>66.341463414634006</v>
      </c>
      <c r="J2467" s="62" t="s">
        <v>66</v>
      </c>
    </row>
    <row r="2468" spans="2:14" x14ac:dyDescent="0.25">
      <c r="C2468" s="109"/>
      <c r="D2468" s="107"/>
      <c r="E2468" s="9" t="s">
        <v>63</v>
      </c>
      <c r="F2468" s="12"/>
      <c r="G2468" s="8">
        <v>256</v>
      </c>
      <c r="H2468" s="20">
        <v>31.640625</v>
      </c>
      <c r="I2468" s="2">
        <v>68.359375</v>
      </c>
      <c r="J2468" s="38" t="s">
        <v>66</v>
      </c>
    </row>
    <row r="2469" spans="2:14" x14ac:dyDescent="0.25">
      <c r="C2469" s="109"/>
      <c r="D2469" s="107"/>
      <c r="E2469" s="9" t="s">
        <v>64</v>
      </c>
      <c r="F2469" s="12"/>
      <c r="G2469" s="8">
        <v>404</v>
      </c>
      <c r="H2469" s="20">
        <v>32.178217821781999</v>
      </c>
      <c r="I2469" s="2">
        <v>67.326732673267003</v>
      </c>
      <c r="J2469" s="17">
        <v>0.49504950495</v>
      </c>
    </row>
    <row r="2470" spans="2:14" x14ac:dyDescent="0.25">
      <c r="C2470" s="113"/>
      <c r="D2470" s="110"/>
      <c r="E2470" s="56" t="s">
        <v>65</v>
      </c>
      <c r="F2470" s="48"/>
      <c r="G2470" s="61">
        <v>239</v>
      </c>
      <c r="H2470" s="69">
        <v>31.380753138075001</v>
      </c>
      <c r="I2470" s="36">
        <v>68.619246861925006</v>
      </c>
      <c r="J2470" s="80" t="s">
        <v>66</v>
      </c>
    </row>
    <row r="2472" spans="2:14" x14ac:dyDescent="0.25">
      <c r="B2472" s="54" t="str">
        <f xml:space="preserve"> HYPERLINK("#'目次'!B36", "[30]")</f>
        <v>[30]</v>
      </c>
      <c r="C2472" s="42" t="s">
        <v>382</v>
      </c>
    </row>
    <row r="2473" spans="2:14" x14ac:dyDescent="0.25">
      <c r="C2473" s="42" t="s">
        <v>383</v>
      </c>
    </row>
    <row r="2475" spans="2:14" x14ac:dyDescent="0.25">
      <c r="C2475" s="42" t="s">
        <v>14</v>
      </c>
    </row>
    <row r="2476" spans="2:14" ht="50.4" x14ac:dyDescent="0.25">
      <c r="C2476" s="102"/>
      <c r="D2476" s="103"/>
      <c r="E2476" s="103"/>
      <c r="F2476" s="103"/>
      <c r="G2476" s="53" t="s">
        <v>15</v>
      </c>
      <c r="H2476" s="50" t="s">
        <v>384</v>
      </c>
      <c r="I2476" s="21" t="s">
        <v>385</v>
      </c>
      <c r="J2476" s="21" t="s">
        <v>386</v>
      </c>
      <c r="K2476" s="21" t="s">
        <v>387</v>
      </c>
      <c r="L2476" s="21" t="s">
        <v>388</v>
      </c>
      <c r="M2476" s="21" t="s">
        <v>53</v>
      </c>
      <c r="N2476" s="57" t="s">
        <v>38</v>
      </c>
    </row>
    <row r="2477" spans="2:14" x14ac:dyDescent="0.25">
      <c r="C2477" s="104"/>
      <c r="D2477" s="105"/>
      <c r="E2477" s="105"/>
      <c r="F2477" s="105"/>
      <c r="G2477" s="47"/>
      <c r="H2477" s="60"/>
      <c r="I2477" s="22"/>
      <c r="J2477" s="22"/>
      <c r="K2477" s="22"/>
      <c r="L2477" s="22"/>
      <c r="M2477" s="22"/>
      <c r="N2477" s="55"/>
    </row>
    <row r="2478" spans="2:14" x14ac:dyDescent="0.25">
      <c r="C2478" s="52"/>
      <c r="D2478" s="49"/>
      <c r="E2478" s="46" t="s">
        <v>15</v>
      </c>
      <c r="F2478" s="51"/>
      <c r="G2478" s="59">
        <v>355</v>
      </c>
      <c r="H2478" s="32">
        <v>41.408450704224997</v>
      </c>
      <c r="I2478" s="32">
        <v>23.380281690141</v>
      </c>
      <c r="J2478" s="32">
        <v>1.12676056338</v>
      </c>
      <c r="K2478" s="32">
        <v>20.281690140845001</v>
      </c>
      <c r="L2478" s="32">
        <v>9.8591549295770005</v>
      </c>
      <c r="M2478" s="32">
        <v>3.0985915492960001</v>
      </c>
      <c r="N2478" s="64">
        <v>0.84507042253499998</v>
      </c>
    </row>
    <row r="2479" spans="2:14" x14ac:dyDescent="0.25">
      <c r="C2479" s="111" t="s">
        <v>20</v>
      </c>
      <c r="D2479" s="106" t="s">
        <v>21</v>
      </c>
      <c r="E2479" s="10" t="s">
        <v>22</v>
      </c>
      <c r="F2479" s="11"/>
      <c r="G2479" s="14">
        <v>186</v>
      </c>
      <c r="H2479" s="28">
        <v>38.172043010753001</v>
      </c>
      <c r="I2479" s="5">
        <v>20.967741935484</v>
      </c>
      <c r="J2479" s="5">
        <v>2.1505376344089999</v>
      </c>
      <c r="K2479" s="5">
        <v>24.731182795698999</v>
      </c>
      <c r="L2479" s="5">
        <v>10.752688172042999</v>
      </c>
      <c r="M2479" s="5">
        <v>2.6881720430109999</v>
      </c>
      <c r="N2479" s="29">
        <v>0.53763440860199996</v>
      </c>
    </row>
    <row r="2480" spans="2:14" x14ac:dyDescent="0.25">
      <c r="C2480" s="112"/>
      <c r="D2480" s="107"/>
      <c r="E2480" s="9" t="s">
        <v>23</v>
      </c>
      <c r="F2480" s="12"/>
      <c r="G2480" s="8">
        <v>169</v>
      </c>
      <c r="H2480" s="20">
        <v>44.970414201182997</v>
      </c>
      <c r="I2480" s="2">
        <v>26.03550295858</v>
      </c>
      <c r="J2480" s="15" t="s">
        <v>66</v>
      </c>
      <c r="K2480" s="2">
        <v>15.384615384615</v>
      </c>
      <c r="L2480" s="2">
        <v>8.8757396449700003</v>
      </c>
      <c r="M2480" s="2">
        <v>3.550295857988</v>
      </c>
      <c r="N2480" s="17">
        <v>1.1834319526629999</v>
      </c>
    </row>
    <row r="2481" spans="3:14" x14ac:dyDescent="0.25">
      <c r="C2481" s="108" t="s">
        <v>24</v>
      </c>
      <c r="D2481" s="108" t="s">
        <v>25</v>
      </c>
      <c r="E2481" s="10" t="s">
        <v>26</v>
      </c>
      <c r="F2481" s="11"/>
      <c r="G2481" s="14">
        <v>150</v>
      </c>
      <c r="H2481" s="28">
        <v>50.666666666666998</v>
      </c>
      <c r="I2481" s="5">
        <v>22</v>
      </c>
      <c r="J2481" s="5">
        <v>1.333333333333</v>
      </c>
      <c r="K2481" s="5">
        <v>12.666666666667</v>
      </c>
      <c r="L2481" s="5">
        <v>10</v>
      </c>
      <c r="M2481" s="5">
        <v>2</v>
      </c>
      <c r="N2481" s="29">
        <v>1.333333333333</v>
      </c>
    </row>
    <row r="2482" spans="3:14" x14ac:dyDescent="0.25">
      <c r="C2482" s="112"/>
      <c r="D2482" s="109"/>
      <c r="E2482" s="9" t="s">
        <v>27</v>
      </c>
      <c r="F2482" s="12"/>
      <c r="G2482" s="8">
        <v>98</v>
      </c>
      <c r="H2482" s="20">
        <v>30.612244897958998</v>
      </c>
      <c r="I2482" s="2">
        <v>25.510204081632999</v>
      </c>
      <c r="J2482" s="2">
        <v>1.0204081632649999</v>
      </c>
      <c r="K2482" s="2">
        <v>28.571428571428999</v>
      </c>
      <c r="L2482" s="2">
        <v>10.204081632653001</v>
      </c>
      <c r="M2482" s="2">
        <v>3.0612244897959999</v>
      </c>
      <c r="N2482" s="17">
        <v>1.0204081632649999</v>
      </c>
    </row>
    <row r="2483" spans="3:14" x14ac:dyDescent="0.25">
      <c r="C2483" s="112"/>
      <c r="D2483" s="109"/>
      <c r="E2483" s="9" t="s">
        <v>28</v>
      </c>
      <c r="F2483" s="12"/>
      <c r="G2483" s="8">
        <v>64</v>
      </c>
      <c r="H2483" s="20">
        <v>35.9375</v>
      </c>
      <c r="I2483" s="2">
        <v>23.4375</v>
      </c>
      <c r="J2483" s="2">
        <v>1.5625</v>
      </c>
      <c r="K2483" s="2">
        <v>26.5625</v>
      </c>
      <c r="L2483" s="2">
        <v>6.25</v>
      </c>
      <c r="M2483" s="2">
        <v>6.25</v>
      </c>
      <c r="N2483" s="38" t="s">
        <v>66</v>
      </c>
    </row>
    <row r="2484" spans="3:14" x14ac:dyDescent="0.25">
      <c r="C2484" s="112"/>
      <c r="D2484" s="109"/>
      <c r="E2484" s="9" t="s">
        <v>29</v>
      </c>
      <c r="F2484" s="12"/>
      <c r="G2484" s="13">
        <v>30</v>
      </c>
      <c r="H2484" s="30">
        <v>43.333333333333002</v>
      </c>
      <c r="I2484" s="6">
        <v>16.666666666666998</v>
      </c>
      <c r="J2484" s="7" t="s">
        <v>66</v>
      </c>
      <c r="K2484" s="6">
        <v>20</v>
      </c>
      <c r="L2484" s="6">
        <v>16.666666666666998</v>
      </c>
      <c r="M2484" s="6">
        <v>3.333333333333</v>
      </c>
      <c r="N2484" s="37" t="s">
        <v>66</v>
      </c>
    </row>
    <row r="2485" spans="3:14" x14ac:dyDescent="0.25">
      <c r="C2485" s="112"/>
      <c r="D2485" s="109"/>
      <c r="E2485" s="9" t="s">
        <v>30</v>
      </c>
      <c r="F2485" s="12"/>
      <c r="G2485" s="13">
        <v>13</v>
      </c>
      <c r="H2485" s="30">
        <v>38.461538461537998</v>
      </c>
      <c r="I2485" s="6">
        <v>38.461538461537998</v>
      </c>
      <c r="J2485" s="7" t="s">
        <v>66</v>
      </c>
      <c r="K2485" s="6">
        <v>15.384615384615</v>
      </c>
      <c r="L2485" s="6">
        <v>7.6923076923079998</v>
      </c>
      <c r="M2485" s="7" t="s">
        <v>66</v>
      </c>
      <c r="N2485" s="37" t="s">
        <v>66</v>
      </c>
    </row>
    <row r="2486" spans="3:14" x14ac:dyDescent="0.25">
      <c r="C2486" s="112"/>
      <c r="D2486" s="109"/>
      <c r="E2486" s="9" t="s">
        <v>31</v>
      </c>
      <c r="F2486" s="12"/>
      <c r="G2486" s="8">
        <v>205</v>
      </c>
      <c r="H2486" s="20">
        <v>34.634146341463001</v>
      </c>
      <c r="I2486" s="2">
        <v>24.390243902439</v>
      </c>
      <c r="J2486" s="2">
        <v>0.97560975609800005</v>
      </c>
      <c r="K2486" s="2">
        <v>25.853658536585002</v>
      </c>
      <c r="L2486" s="2">
        <v>9.7560975609760003</v>
      </c>
      <c r="M2486" s="2">
        <v>3.90243902439</v>
      </c>
      <c r="N2486" s="17">
        <v>0.48780487804900002</v>
      </c>
    </row>
    <row r="2487" spans="3:14" x14ac:dyDescent="0.25">
      <c r="C2487" s="112"/>
      <c r="D2487" s="109"/>
      <c r="E2487" s="9" t="s">
        <v>32</v>
      </c>
      <c r="F2487" s="12"/>
      <c r="G2487" s="13">
        <v>43</v>
      </c>
      <c r="H2487" s="30">
        <v>41.860465116279002</v>
      </c>
      <c r="I2487" s="6">
        <v>23.255813953488001</v>
      </c>
      <c r="J2487" s="7" t="s">
        <v>66</v>
      </c>
      <c r="K2487" s="6">
        <v>18.604651162791001</v>
      </c>
      <c r="L2487" s="6">
        <v>13.953488372093</v>
      </c>
      <c r="M2487" s="6">
        <v>2.3255813953489999</v>
      </c>
      <c r="N2487" s="37" t="s">
        <v>66</v>
      </c>
    </row>
    <row r="2488" spans="3:14" x14ac:dyDescent="0.25">
      <c r="C2488" s="112"/>
      <c r="D2488" s="108" t="s">
        <v>22</v>
      </c>
      <c r="E2488" s="10" t="s">
        <v>26</v>
      </c>
      <c r="F2488" s="11"/>
      <c r="G2488" s="14">
        <v>70</v>
      </c>
      <c r="H2488" s="28">
        <v>45.714285714286</v>
      </c>
      <c r="I2488" s="5">
        <v>22.857142857143</v>
      </c>
      <c r="J2488" s="5">
        <v>2.8571428571430002</v>
      </c>
      <c r="K2488" s="5">
        <v>17.142857142857</v>
      </c>
      <c r="L2488" s="5">
        <v>10</v>
      </c>
      <c r="M2488" s="5">
        <v>1.4285714285710001</v>
      </c>
      <c r="N2488" s="62" t="s">
        <v>66</v>
      </c>
    </row>
    <row r="2489" spans="3:14" x14ac:dyDescent="0.25">
      <c r="C2489" s="112"/>
      <c r="D2489" s="109"/>
      <c r="E2489" s="9" t="s">
        <v>27</v>
      </c>
      <c r="F2489" s="12"/>
      <c r="G2489" s="8">
        <v>63</v>
      </c>
      <c r="H2489" s="20">
        <v>30.158730158729998</v>
      </c>
      <c r="I2489" s="2">
        <v>20.634920634920999</v>
      </c>
      <c r="J2489" s="2">
        <v>1.587301587302</v>
      </c>
      <c r="K2489" s="2">
        <v>30.158730158729998</v>
      </c>
      <c r="L2489" s="2">
        <v>11.111111111111001</v>
      </c>
      <c r="M2489" s="2">
        <v>4.7619047619049999</v>
      </c>
      <c r="N2489" s="17">
        <v>1.587301587302</v>
      </c>
    </row>
    <row r="2490" spans="3:14" x14ac:dyDescent="0.25">
      <c r="C2490" s="112"/>
      <c r="D2490" s="109"/>
      <c r="E2490" s="9" t="s">
        <v>28</v>
      </c>
      <c r="F2490" s="12"/>
      <c r="G2490" s="13">
        <v>30</v>
      </c>
      <c r="H2490" s="30">
        <v>36.666666666666998</v>
      </c>
      <c r="I2490" s="6">
        <v>20</v>
      </c>
      <c r="J2490" s="6">
        <v>3.333333333333</v>
      </c>
      <c r="K2490" s="6">
        <v>33.333333333333002</v>
      </c>
      <c r="L2490" s="6">
        <v>6.666666666667</v>
      </c>
      <c r="M2490" s="7" t="s">
        <v>66</v>
      </c>
      <c r="N2490" s="37" t="s">
        <v>66</v>
      </c>
    </row>
    <row r="2491" spans="3:14" x14ac:dyDescent="0.25">
      <c r="C2491" s="112"/>
      <c r="D2491" s="109"/>
      <c r="E2491" s="9" t="s">
        <v>29</v>
      </c>
      <c r="F2491" s="12"/>
      <c r="G2491" s="13">
        <v>16</v>
      </c>
      <c r="H2491" s="30">
        <v>37.5</v>
      </c>
      <c r="I2491" s="6">
        <v>12.5</v>
      </c>
      <c r="J2491" s="7" t="s">
        <v>66</v>
      </c>
      <c r="K2491" s="6">
        <v>18.75</v>
      </c>
      <c r="L2491" s="6">
        <v>25</v>
      </c>
      <c r="M2491" s="6">
        <v>6.25</v>
      </c>
      <c r="N2491" s="37" t="s">
        <v>66</v>
      </c>
    </row>
    <row r="2492" spans="3:14" x14ac:dyDescent="0.25">
      <c r="C2492" s="112"/>
      <c r="D2492" s="109"/>
      <c r="E2492" s="9" t="s">
        <v>30</v>
      </c>
      <c r="F2492" s="12"/>
      <c r="G2492" s="13">
        <v>7</v>
      </c>
      <c r="H2492" s="30">
        <v>42.857142857143003</v>
      </c>
      <c r="I2492" s="6">
        <v>28.571428571428999</v>
      </c>
      <c r="J2492" s="7" t="s">
        <v>66</v>
      </c>
      <c r="K2492" s="6">
        <v>28.571428571428999</v>
      </c>
      <c r="L2492" s="7" t="s">
        <v>66</v>
      </c>
      <c r="M2492" s="7" t="s">
        <v>66</v>
      </c>
      <c r="N2492" s="37" t="s">
        <v>66</v>
      </c>
    </row>
    <row r="2493" spans="3:14" x14ac:dyDescent="0.25">
      <c r="C2493" s="112"/>
      <c r="D2493" s="109"/>
      <c r="E2493" s="9" t="s">
        <v>31</v>
      </c>
      <c r="F2493" s="12"/>
      <c r="G2493" s="8">
        <v>116</v>
      </c>
      <c r="H2493" s="20">
        <v>33.620689655172001</v>
      </c>
      <c r="I2493" s="2">
        <v>19.827586206896999</v>
      </c>
      <c r="J2493" s="2">
        <v>1.7241379310339999</v>
      </c>
      <c r="K2493" s="2">
        <v>29.310344827586</v>
      </c>
      <c r="L2493" s="2">
        <v>11.206896551724</v>
      </c>
      <c r="M2493" s="2">
        <v>3.4482758620689999</v>
      </c>
      <c r="N2493" s="17">
        <v>0.86206896551699996</v>
      </c>
    </row>
    <row r="2494" spans="3:14" x14ac:dyDescent="0.25">
      <c r="C2494" s="112"/>
      <c r="D2494" s="109"/>
      <c r="E2494" s="9" t="s">
        <v>32</v>
      </c>
      <c r="F2494" s="12"/>
      <c r="G2494" s="13">
        <v>23</v>
      </c>
      <c r="H2494" s="30">
        <v>39.130434782609001</v>
      </c>
      <c r="I2494" s="6">
        <v>17.391304347826001</v>
      </c>
      <c r="J2494" s="7" t="s">
        <v>66</v>
      </c>
      <c r="K2494" s="6">
        <v>21.739130434783</v>
      </c>
      <c r="L2494" s="6">
        <v>17.391304347826001</v>
      </c>
      <c r="M2494" s="6">
        <v>4.3478260869570002</v>
      </c>
      <c r="N2494" s="37" t="s">
        <v>66</v>
      </c>
    </row>
    <row r="2495" spans="3:14" x14ac:dyDescent="0.25">
      <c r="C2495" s="112"/>
      <c r="D2495" s="108" t="s">
        <v>23</v>
      </c>
      <c r="E2495" s="10" t="s">
        <v>26</v>
      </c>
      <c r="F2495" s="11"/>
      <c r="G2495" s="14">
        <v>80</v>
      </c>
      <c r="H2495" s="28">
        <v>55</v>
      </c>
      <c r="I2495" s="5">
        <v>21.25</v>
      </c>
      <c r="J2495" s="34" t="s">
        <v>66</v>
      </c>
      <c r="K2495" s="5">
        <v>8.75</v>
      </c>
      <c r="L2495" s="5">
        <v>10</v>
      </c>
      <c r="M2495" s="5">
        <v>2.5</v>
      </c>
      <c r="N2495" s="29">
        <v>2.5</v>
      </c>
    </row>
    <row r="2496" spans="3:14" x14ac:dyDescent="0.25">
      <c r="C2496" s="112"/>
      <c r="D2496" s="109"/>
      <c r="E2496" s="9" t="s">
        <v>27</v>
      </c>
      <c r="F2496" s="12"/>
      <c r="G2496" s="13">
        <v>35</v>
      </c>
      <c r="H2496" s="30">
        <v>31.428571428571001</v>
      </c>
      <c r="I2496" s="6">
        <v>34.285714285714</v>
      </c>
      <c r="J2496" s="7" t="s">
        <v>66</v>
      </c>
      <c r="K2496" s="6">
        <v>25.714285714286</v>
      </c>
      <c r="L2496" s="6">
        <v>8.5714285714289993</v>
      </c>
      <c r="M2496" s="7" t="s">
        <v>66</v>
      </c>
      <c r="N2496" s="37" t="s">
        <v>66</v>
      </c>
    </row>
    <row r="2497" spans="3:14" x14ac:dyDescent="0.25">
      <c r="C2497" s="112"/>
      <c r="D2497" s="109"/>
      <c r="E2497" s="9" t="s">
        <v>28</v>
      </c>
      <c r="F2497" s="12"/>
      <c r="G2497" s="13">
        <v>34</v>
      </c>
      <c r="H2497" s="30">
        <v>35.294117647058997</v>
      </c>
      <c r="I2497" s="6">
        <v>26.470588235293999</v>
      </c>
      <c r="J2497" s="7" t="s">
        <v>66</v>
      </c>
      <c r="K2497" s="6">
        <v>20.588235294118</v>
      </c>
      <c r="L2497" s="6">
        <v>5.8823529411760003</v>
      </c>
      <c r="M2497" s="6">
        <v>11.764705882353001</v>
      </c>
      <c r="N2497" s="37" t="s">
        <v>66</v>
      </c>
    </row>
    <row r="2498" spans="3:14" x14ac:dyDescent="0.25">
      <c r="C2498" s="112"/>
      <c r="D2498" s="109"/>
      <c r="E2498" s="9" t="s">
        <v>29</v>
      </c>
      <c r="F2498" s="12"/>
      <c r="G2498" s="13">
        <v>14</v>
      </c>
      <c r="H2498" s="30">
        <v>50</v>
      </c>
      <c r="I2498" s="6">
        <v>21.428571428571001</v>
      </c>
      <c r="J2498" s="7" t="s">
        <v>66</v>
      </c>
      <c r="K2498" s="6">
        <v>21.428571428571001</v>
      </c>
      <c r="L2498" s="6">
        <v>7.1428571428570002</v>
      </c>
      <c r="M2498" s="7" t="s">
        <v>66</v>
      </c>
      <c r="N2498" s="37" t="s">
        <v>66</v>
      </c>
    </row>
    <row r="2499" spans="3:14" x14ac:dyDescent="0.25">
      <c r="C2499" s="112"/>
      <c r="D2499" s="109"/>
      <c r="E2499" s="9" t="s">
        <v>30</v>
      </c>
      <c r="F2499" s="12"/>
      <c r="G2499" s="13">
        <v>6</v>
      </c>
      <c r="H2499" s="30">
        <v>33.333333333333002</v>
      </c>
      <c r="I2499" s="6">
        <v>50</v>
      </c>
      <c r="J2499" s="7" t="s">
        <v>66</v>
      </c>
      <c r="K2499" s="7" t="s">
        <v>66</v>
      </c>
      <c r="L2499" s="6">
        <v>16.666666666666998</v>
      </c>
      <c r="M2499" s="7" t="s">
        <v>66</v>
      </c>
      <c r="N2499" s="37" t="s">
        <v>66</v>
      </c>
    </row>
    <row r="2500" spans="3:14" x14ac:dyDescent="0.25">
      <c r="C2500" s="112"/>
      <c r="D2500" s="109"/>
      <c r="E2500" s="9" t="s">
        <v>31</v>
      </c>
      <c r="F2500" s="12"/>
      <c r="G2500" s="8">
        <v>89</v>
      </c>
      <c r="H2500" s="20">
        <v>35.955056179774999</v>
      </c>
      <c r="I2500" s="2">
        <v>30.337078651685001</v>
      </c>
      <c r="J2500" s="15" t="s">
        <v>66</v>
      </c>
      <c r="K2500" s="2">
        <v>21.348314606742001</v>
      </c>
      <c r="L2500" s="2">
        <v>7.8651685393259996</v>
      </c>
      <c r="M2500" s="2">
        <v>4.4943820224720001</v>
      </c>
      <c r="N2500" s="38" t="s">
        <v>66</v>
      </c>
    </row>
    <row r="2501" spans="3:14" x14ac:dyDescent="0.25">
      <c r="C2501" s="112"/>
      <c r="D2501" s="109"/>
      <c r="E2501" s="9" t="s">
        <v>32</v>
      </c>
      <c r="F2501" s="12"/>
      <c r="G2501" s="13">
        <v>20</v>
      </c>
      <c r="H2501" s="30">
        <v>45</v>
      </c>
      <c r="I2501" s="6">
        <v>30</v>
      </c>
      <c r="J2501" s="7" t="s">
        <v>66</v>
      </c>
      <c r="K2501" s="6">
        <v>15</v>
      </c>
      <c r="L2501" s="6">
        <v>10</v>
      </c>
      <c r="M2501" s="7" t="s">
        <v>66</v>
      </c>
      <c r="N2501" s="37" t="s">
        <v>66</v>
      </c>
    </row>
    <row r="2502" spans="3:14" ht="25.2" x14ac:dyDescent="0.25">
      <c r="C2502" s="108" t="s">
        <v>33</v>
      </c>
      <c r="D2502" s="108" t="s">
        <v>25</v>
      </c>
      <c r="E2502" s="10" t="s">
        <v>34</v>
      </c>
      <c r="F2502" s="11"/>
      <c r="G2502" s="40">
        <v>41</v>
      </c>
      <c r="H2502" s="58">
        <v>36.585365853658999</v>
      </c>
      <c r="I2502" s="23">
        <v>21.951219512194999</v>
      </c>
      <c r="J2502" s="23">
        <v>2.4390243902440001</v>
      </c>
      <c r="K2502" s="23">
        <v>17.073170731706998</v>
      </c>
      <c r="L2502" s="23">
        <v>17.073170731706998</v>
      </c>
      <c r="M2502" s="23">
        <v>2.4390243902440001</v>
      </c>
      <c r="N2502" s="63">
        <v>2.4390243902440001</v>
      </c>
    </row>
    <row r="2503" spans="3:14" ht="25.2" x14ac:dyDescent="0.25">
      <c r="C2503" s="112"/>
      <c r="D2503" s="109"/>
      <c r="E2503" s="9" t="s">
        <v>35</v>
      </c>
      <c r="F2503" s="12"/>
      <c r="G2503" s="8">
        <v>190</v>
      </c>
      <c r="H2503" s="20">
        <v>40</v>
      </c>
      <c r="I2503" s="2">
        <v>22.631578947367998</v>
      </c>
      <c r="J2503" s="2">
        <v>1.578947368421</v>
      </c>
      <c r="K2503" s="2">
        <v>22.631578947367998</v>
      </c>
      <c r="L2503" s="2">
        <v>10.526315789473999</v>
      </c>
      <c r="M2503" s="2">
        <v>2.1052631578950001</v>
      </c>
      <c r="N2503" s="17">
        <v>0.52631578947400004</v>
      </c>
    </row>
    <row r="2504" spans="3:14" ht="25.2" x14ac:dyDescent="0.25">
      <c r="C2504" s="112"/>
      <c r="D2504" s="109"/>
      <c r="E2504" s="9" t="s">
        <v>36</v>
      </c>
      <c r="F2504" s="12"/>
      <c r="G2504" s="8">
        <v>84</v>
      </c>
      <c r="H2504" s="20">
        <v>53.571428571429003</v>
      </c>
      <c r="I2504" s="2">
        <v>20.238095238094999</v>
      </c>
      <c r="J2504" s="15" t="s">
        <v>66</v>
      </c>
      <c r="K2504" s="2">
        <v>17.857142857143</v>
      </c>
      <c r="L2504" s="2">
        <v>4.7619047619049999</v>
      </c>
      <c r="M2504" s="2">
        <v>2.3809523809519999</v>
      </c>
      <c r="N2504" s="17">
        <v>1.190476190476</v>
      </c>
    </row>
    <row r="2505" spans="3:14" ht="25.2" x14ac:dyDescent="0.25">
      <c r="C2505" s="112"/>
      <c r="D2505" s="109"/>
      <c r="E2505" s="9" t="s">
        <v>37</v>
      </c>
      <c r="F2505" s="12"/>
      <c r="G2505" s="13">
        <v>38</v>
      </c>
      <c r="H2505" s="30">
        <v>26.315789473683999</v>
      </c>
      <c r="I2505" s="6">
        <v>36.842105263157997</v>
      </c>
      <c r="J2505" s="7" t="s">
        <v>66</v>
      </c>
      <c r="K2505" s="6">
        <v>18.421052631578998</v>
      </c>
      <c r="L2505" s="6">
        <v>7.8947368421049999</v>
      </c>
      <c r="M2505" s="6">
        <v>10.526315789473999</v>
      </c>
      <c r="N2505" s="37" t="s">
        <v>66</v>
      </c>
    </row>
    <row r="2506" spans="3:14" x14ac:dyDescent="0.25">
      <c r="C2506" s="112"/>
      <c r="D2506" s="109"/>
      <c r="E2506" s="9" t="s">
        <v>38</v>
      </c>
      <c r="F2506" s="12"/>
      <c r="G2506" s="13">
        <v>2</v>
      </c>
      <c r="H2506" s="30">
        <v>50</v>
      </c>
      <c r="I2506" s="7" t="s">
        <v>66</v>
      </c>
      <c r="J2506" s="7" t="s">
        <v>66</v>
      </c>
      <c r="K2506" s="7" t="s">
        <v>66</v>
      </c>
      <c r="L2506" s="6">
        <v>50</v>
      </c>
      <c r="M2506" s="7" t="s">
        <v>66</v>
      </c>
      <c r="N2506" s="37" t="s">
        <v>66</v>
      </c>
    </row>
    <row r="2507" spans="3:14" ht="25.2" x14ac:dyDescent="0.25">
      <c r="C2507" s="112"/>
      <c r="D2507" s="108" t="s">
        <v>22</v>
      </c>
      <c r="E2507" s="10" t="s">
        <v>34</v>
      </c>
      <c r="F2507" s="11"/>
      <c r="G2507" s="40">
        <v>20</v>
      </c>
      <c r="H2507" s="58">
        <v>40</v>
      </c>
      <c r="I2507" s="23">
        <v>15</v>
      </c>
      <c r="J2507" s="23">
        <v>5</v>
      </c>
      <c r="K2507" s="23">
        <v>30</v>
      </c>
      <c r="L2507" s="23">
        <v>10</v>
      </c>
      <c r="M2507" s="41" t="s">
        <v>66</v>
      </c>
      <c r="N2507" s="70" t="s">
        <v>66</v>
      </c>
    </row>
    <row r="2508" spans="3:14" ht="25.2" x14ac:dyDescent="0.25">
      <c r="C2508" s="112"/>
      <c r="D2508" s="109"/>
      <c r="E2508" s="9" t="s">
        <v>35</v>
      </c>
      <c r="F2508" s="12"/>
      <c r="G2508" s="8">
        <v>119</v>
      </c>
      <c r="H2508" s="20">
        <v>36.974789915965999</v>
      </c>
      <c r="I2508" s="2">
        <v>18.487394957983</v>
      </c>
      <c r="J2508" s="2">
        <v>2.5210084033609998</v>
      </c>
      <c r="K2508" s="2">
        <v>26.050420168066999</v>
      </c>
      <c r="L2508" s="2">
        <v>12.605042016806999</v>
      </c>
      <c r="M2508" s="2">
        <v>2.5210084033609998</v>
      </c>
      <c r="N2508" s="17">
        <v>0.84033613445400002</v>
      </c>
    </row>
    <row r="2509" spans="3:14" ht="25.2" x14ac:dyDescent="0.25">
      <c r="C2509" s="112"/>
      <c r="D2509" s="109"/>
      <c r="E2509" s="9" t="s">
        <v>36</v>
      </c>
      <c r="F2509" s="12"/>
      <c r="G2509" s="13">
        <v>38</v>
      </c>
      <c r="H2509" s="30">
        <v>50</v>
      </c>
      <c r="I2509" s="6">
        <v>28.947368421053</v>
      </c>
      <c r="J2509" s="7" t="s">
        <v>66</v>
      </c>
      <c r="K2509" s="6">
        <v>18.421052631578998</v>
      </c>
      <c r="L2509" s="6">
        <v>2.6315789473679998</v>
      </c>
      <c r="M2509" s="7" t="s">
        <v>66</v>
      </c>
      <c r="N2509" s="37" t="s">
        <v>66</v>
      </c>
    </row>
    <row r="2510" spans="3:14" ht="25.2" x14ac:dyDescent="0.25">
      <c r="C2510" s="112"/>
      <c r="D2510" s="109"/>
      <c r="E2510" s="9" t="s">
        <v>37</v>
      </c>
      <c r="F2510" s="12"/>
      <c r="G2510" s="13">
        <v>8</v>
      </c>
      <c r="H2510" s="39" t="s">
        <v>66</v>
      </c>
      <c r="I2510" s="6">
        <v>37.5</v>
      </c>
      <c r="J2510" s="7" t="s">
        <v>66</v>
      </c>
      <c r="K2510" s="6">
        <v>25</v>
      </c>
      <c r="L2510" s="6">
        <v>12.5</v>
      </c>
      <c r="M2510" s="6">
        <v>25</v>
      </c>
      <c r="N2510" s="37" t="s">
        <v>66</v>
      </c>
    </row>
    <row r="2511" spans="3:14" x14ac:dyDescent="0.25">
      <c r="C2511" s="112"/>
      <c r="D2511" s="109"/>
      <c r="E2511" s="9" t="s">
        <v>38</v>
      </c>
      <c r="F2511" s="12"/>
      <c r="G2511" s="13">
        <v>1</v>
      </c>
      <c r="H2511" s="39" t="s">
        <v>66</v>
      </c>
      <c r="I2511" s="7" t="s">
        <v>66</v>
      </c>
      <c r="J2511" s="7" t="s">
        <v>66</v>
      </c>
      <c r="K2511" s="7" t="s">
        <v>66</v>
      </c>
      <c r="L2511" s="6">
        <v>100</v>
      </c>
      <c r="M2511" s="7" t="s">
        <v>66</v>
      </c>
      <c r="N2511" s="37" t="s">
        <v>66</v>
      </c>
    </row>
    <row r="2512" spans="3:14" ht="25.2" x14ac:dyDescent="0.25">
      <c r="C2512" s="112"/>
      <c r="D2512" s="108" t="s">
        <v>23</v>
      </c>
      <c r="E2512" s="10" t="s">
        <v>34</v>
      </c>
      <c r="F2512" s="11"/>
      <c r="G2512" s="40">
        <v>21</v>
      </c>
      <c r="H2512" s="58">
        <v>33.333333333333002</v>
      </c>
      <c r="I2512" s="23">
        <v>28.571428571428999</v>
      </c>
      <c r="J2512" s="41" t="s">
        <v>66</v>
      </c>
      <c r="K2512" s="23">
        <v>4.7619047619049999</v>
      </c>
      <c r="L2512" s="23">
        <v>23.809523809523998</v>
      </c>
      <c r="M2512" s="23">
        <v>4.7619047619049999</v>
      </c>
      <c r="N2512" s="63">
        <v>4.7619047619049999</v>
      </c>
    </row>
    <row r="2513" spans="3:14" ht="25.2" x14ac:dyDescent="0.25">
      <c r="C2513" s="112"/>
      <c r="D2513" s="109"/>
      <c r="E2513" s="9" t="s">
        <v>35</v>
      </c>
      <c r="F2513" s="12"/>
      <c r="G2513" s="8">
        <v>71</v>
      </c>
      <c r="H2513" s="20">
        <v>45.070422535211002</v>
      </c>
      <c r="I2513" s="2">
        <v>29.577464788732001</v>
      </c>
      <c r="J2513" s="15" t="s">
        <v>66</v>
      </c>
      <c r="K2513" s="2">
        <v>16.901408450704</v>
      </c>
      <c r="L2513" s="2">
        <v>7.0422535211269999</v>
      </c>
      <c r="M2513" s="2">
        <v>1.4084507042250001</v>
      </c>
      <c r="N2513" s="38" t="s">
        <v>66</v>
      </c>
    </row>
    <row r="2514" spans="3:14" ht="25.2" x14ac:dyDescent="0.25">
      <c r="C2514" s="112"/>
      <c r="D2514" s="109"/>
      <c r="E2514" s="9" t="s">
        <v>36</v>
      </c>
      <c r="F2514" s="12"/>
      <c r="G2514" s="13">
        <v>46</v>
      </c>
      <c r="H2514" s="30">
        <v>56.521739130435002</v>
      </c>
      <c r="I2514" s="6">
        <v>13.04347826087</v>
      </c>
      <c r="J2514" s="7" t="s">
        <v>66</v>
      </c>
      <c r="K2514" s="6">
        <v>17.391304347826001</v>
      </c>
      <c r="L2514" s="6">
        <v>6.5217391304349999</v>
      </c>
      <c r="M2514" s="6">
        <v>4.3478260869570002</v>
      </c>
      <c r="N2514" s="33">
        <v>2.1739130434780001</v>
      </c>
    </row>
    <row r="2515" spans="3:14" ht="25.2" x14ac:dyDescent="0.25">
      <c r="C2515" s="112"/>
      <c r="D2515" s="109"/>
      <c r="E2515" s="9" t="s">
        <v>37</v>
      </c>
      <c r="F2515" s="12"/>
      <c r="G2515" s="13">
        <v>30</v>
      </c>
      <c r="H2515" s="30">
        <v>33.333333333333002</v>
      </c>
      <c r="I2515" s="6">
        <v>36.666666666666998</v>
      </c>
      <c r="J2515" s="7" t="s">
        <v>66</v>
      </c>
      <c r="K2515" s="6">
        <v>16.666666666666998</v>
      </c>
      <c r="L2515" s="6">
        <v>6.666666666667</v>
      </c>
      <c r="M2515" s="6">
        <v>6.666666666667</v>
      </c>
      <c r="N2515" s="37" t="s">
        <v>66</v>
      </c>
    </row>
    <row r="2516" spans="3:14" x14ac:dyDescent="0.25">
      <c r="C2516" s="112"/>
      <c r="D2516" s="109"/>
      <c r="E2516" s="9" t="s">
        <v>38</v>
      </c>
      <c r="F2516" s="12"/>
      <c r="G2516" s="13">
        <v>1</v>
      </c>
      <c r="H2516" s="30">
        <v>100</v>
      </c>
      <c r="I2516" s="7" t="s">
        <v>66</v>
      </c>
      <c r="J2516" s="7" t="s">
        <v>66</v>
      </c>
      <c r="K2516" s="7" t="s">
        <v>66</v>
      </c>
      <c r="L2516" s="7" t="s">
        <v>66</v>
      </c>
      <c r="M2516" s="7" t="s">
        <v>66</v>
      </c>
      <c r="N2516" s="37" t="s">
        <v>66</v>
      </c>
    </row>
    <row r="2517" spans="3:14" ht="25.2" x14ac:dyDescent="0.25">
      <c r="C2517" s="108" t="s">
        <v>39</v>
      </c>
      <c r="D2517" s="108" t="s">
        <v>25</v>
      </c>
      <c r="E2517" s="10" t="s">
        <v>40</v>
      </c>
      <c r="F2517" s="11"/>
      <c r="G2517" s="14">
        <v>98</v>
      </c>
      <c r="H2517" s="28">
        <v>42.857142857143003</v>
      </c>
      <c r="I2517" s="5">
        <v>22.448979591836999</v>
      </c>
      <c r="J2517" s="5">
        <v>1.0204081632649999</v>
      </c>
      <c r="K2517" s="5">
        <v>21.428571428571001</v>
      </c>
      <c r="L2517" s="5">
        <v>8.1632653061219997</v>
      </c>
      <c r="M2517" s="5">
        <v>3.0612244897959999</v>
      </c>
      <c r="N2517" s="29">
        <v>1.0204081632649999</v>
      </c>
    </row>
    <row r="2518" spans="3:14" ht="25.2" x14ac:dyDescent="0.25">
      <c r="C2518" s="112"/>
      <c r="D2518" s="109"/>
      <c r="E2518" s="9" t="s">
        <v>41</v>
      </c>
      <c r="F2518" s="12"/>
      <c r="G2518" s="8">
        <v>179</v>
      </c>
      <c r="H2518" s="20">
        <v>39.106145251397002</v>
      </c>
      <c r="I2518" s="2">
        <v>22.905027932961001</v>
      </c>
      <c r="J2518" s="2">
        <v>1.675977653631</v>
      </c>
      <c r="K2518" s="2">
        <v>22.346368715084001</v>
      </c>
      <c r="L2518" s="2">
        <v>11.173184357542</v>
      </c>
      <c r="M2518" s="2">
        <v>2.2346368715080001</v>
      </c>
      <c r="N2518" s="17">
        <v>0.55865921787700001</v>
      </c>
    </row>
    <row r="2519" spans="3:14" x14ac:dyDescent="0.25">
      <c r="C2519" s="112"/>
      <c r="D2519" s="109"/>
      <c r="E2519" s="9" t="s">
        <v>42</v>
      </c>
      <c r="F2519" s="12"/>
      <c r="G2519" s="13">
        <v>9</v>
      </c>
      <c r="H2519" s="30">
        <v>33.333333333333002</v>
      </c>
      <c r="I2519" s="6">
        <v>22.222222222222001</v>
      </c>
      <c r="J2519" s="7" t="s">
        <v>66</v>
      </c>
      <c r="K2519" s="6">
        <v>11.111111111111001</v>
      </c>
      <c r="L2519" s="6">
        <v>33.333333333333002</v>
      </c>
      <c r="M2519" s="7" t="s">
        <v>66</v>
      </c>
      <c r="N2519" s="37" t="s">
        <v>66</v>
      </c>
    </row>
    <row r="2520" spans="3:14" x14ac:dyDescent="0.25">
      <c r="C2520" s="112"/>
      <c r="D2520" s="109"/>
      <c r="E2520" s="9" t="s">
        <v>43</v>
      </c>
      <c r="F2520" s="12"/>
      <c r="G2520" s="8">
        <v>74</v>
      </c>
      <c r="H2520" s="20">
        <v>43.243243243243001</v>
      </c>
      <c r="I2520" s="2">
        <v>22.972972972973</v>
      </c>
      <c r="J2520" s="2">
        <v>1.351351351351</v>
      </c>
      <c r="K2520" s="2">
        <v>13.513513513514001</v>
      </c>
      <c r="L2520" s="2">
        <v>12.162162162162</v>
      </c>
      <c r="M2520" s="2">
        <v>5.4054054054050003</v>
      </c>
      <c r="N2520" s="17">
        <v>1.351351351351</v>
      </c>
    </row>
    <row r="2521" spans="3:14" x14ac:dyDescent="0.25">
      <c r="C2521" s="112"/>
      <c r="D2521" s="109"/>
      <c r="E2521" s="9" t="s">
        <v>44</v>
      </c>
      <c r="F2521" s="12"/>
      <c r="G2521" s="13">
        <v>26</v>
      </c>
      <c r="H2521" s="30">
        <v>34.615384615384997</v>
      </c>
      <c r="I2521" s="6">
        <v>34.615384615384997</v>
      </c>
      <c r="J2521" s="7" t="s">
        <v>66</v>
      </c>
      <c r="K2521" s="6">
        <v>15.384615384615</v>
      </c>
      <c r="L2521" s="6">
        <v>7.6923076923079998</v>
      </c>
      <c r="M2521" s="6">
        <v>7.6923076923079998</v>
      </c>
      <c r="N2521" s="37" t="s">
        <v>66</v>
      </c>
    </row>
    <row r="2522" spans="3:14" ht="25.2" x14ac:dyDescent="0.25">
      <c r="C2522" s="112"/>
      <c r="D2522" s="109"/>
      <c r="E2522" s="9" t="s">
        <v>45</v>
      </c>
      <c r="F2522" s="12"/>
      <c r="G2522" s="13">
        <v>23</v>
      </c>
      <c r="H2522" s="30">
        <v>43.478260869564998</v>
      </c>
      <c r="I2522" s="6">
        <v>26.086956521739001</v>
      </c>
      <c r="J2522" s="7" t="s">
        <v>66</v>
      </c>
      <c r="K2522" s="6">
        <v>21.739130434783</v>
      </c>
      <c r="L2522" s="6">
        <v>4.3478260869570002</v>
      </c>
      <c r="M2522" s="6">
        <v>4.3478260869570002</v>
      </c>
      <c r="N2522" s="37" t="s">
        <v>66</v>
      </c>
    </row>
    <row r="2523" spans="3:14" x14ac:dyDescent="0.25">
      <c r="C2523" s="112"/>
      <c r="D2523" s="109"/>
      <c r="E2523" s="9" t="s">
        <v>38</v>
      </c>
      <c r="F2523" s="12"/>
      <c r="G2523" s="13">
        <v>17</v>
      </c>
      <c r="H2523" s="30">
        <v>58.823529411765001</v>
      </c>
      <c r="I2523" s="6">
        <v>23.529411764706001</v>
      </c>
      <c r="J2523" s="7" t="s">
        <v>66</v>
      </c>
      <c r="K2523" s="6">
        <v>5.8823529411760003</v>
      </c>
      <c r="L2523" s="6">
        <v>11.764705882353001</v>
      </c>
      <c r="M2523" s="7" t="s">
        <v>66</v>
      </c>
      <c r="N2523" s="37" t="s">
        <v>66</v>
      </c>
    </row>
    <row r="2524" spans="3:14" ht="25.2" x14ac:dyDescent="0.25">
      <c r="C2524" s="112"/>
      <c r="D2524" s="108" t="s">
        <v>22</v>
      </c>
      <c r="E2524" s="10" t="s">
        <v>40</v>
      </c>
      <c r="F2524" s="11"/>
      <c r="G2524" s="40">
        <v>43</v>
      </c>
      <c r="H2524" s="58">
        <v>39.534883720929997</v>
      </c>
      <c r="I2524" s="23">
        <v>20.930232558139998</v>
      </c>
      <c r="J2524" s="23">
        <v>2.3255813953489999</v>
      </c>
      <c r="K2524" s="23">
        <v>27.906976744186</v>
      </c>
      <c r="L2524" s="23">
        <v>4.6511627906979998</v>
      </c>
      <c r="M2524" s="23">
        <v>4.6511627906979998</v>
      </c>
      <c r="N2524" s="70" t="s">
        <v>66</v>
      </c>
    </row>
    <row r="2525" spans="3:14" ht="25.2" x14ac:dyDescent="0.25">
      <c r="C2525" s="112"/>
      <c r="D2525" s="109"/>
      <c r="E2525" s="9" t="s">
        <v>41</v>
      </c>
      <c r="F2525" s="12"/>
      <c r="G2525" s="8">
        <v>110</v>
      </c>
      <c r="H2525" s="20">
        <v>34.545454545455001</v>
      </c>
      <c r="I2525" s="2">
        <v>19.090909090909001</v>
      </c>
      <c r="J2525" s="2">
        <v>2.7272727272730002</v>
      </c>
      <c r="K2525" s="2">
        <v>26.363636363636001</v>
      </c>
      <c r="L2525" s="2">
        <v>13.636363636364001</v>
      </c>
      <c r="M2525" s="2">
        <v>2.7272727272730002</v>
      </c>
      <c r="N2525" s="17">
        <v>0.90909090909099999</v>
      </c>
    </row>
    <row r="2526" spans="3:14" x14ac:dyDescent="0.25">
      <c r="C2526" s="112"/>
      <c r="D2526" s="109"/>
      <c r="E2526" s="9" t="s">
        <v>42</v>
      </c>
      <c r="F2526" s="12"/>
      <c r="G2526" s="13">
        <v>2</v>
      </c>
      <c r="H2526" s="39" t="s">
        <v>66</v>
      </c>
      <c r="I2526" s="6">
        <v>50</v>
      </c>
      <c r="J2526" s="7" t="s">
        <v>66</v>
      </c>
      <c r="K2526" s="7" t="s">
        <v>66</v>
      </c>
      <c r="L2526" s="6">
        <v>50</v>
      </c>
      <c r="M2526" s="7" t="s">
        <v>66</v>
      </c>
      <c r="N2526" s="37" t="s">
        <v>66</v>
      </c>
    </row>
    <row r="2527" spans="3:14" x14ac:dyDescent="0.25">
      <c r="C2527" s="112"/>
      <c r="D2527" s="109"/>
      <c r="E2527" s="9" t="s">
        <v>43</v>
      </c>
      <c r="F2527" s="12"/>
      <c r="G2527" s="13">
        <v>31</v>
      </c>
      <c r="H2527" s="30">
        <v>45.161290322581003</v>
      </c>
      <c r="I2527" s="6">
        <v>19.354838709677001</v>
      </c>
      <c r="J2527" s="6">
        <v>3.2258064516129998</v>
      </c>
      <c r="K2527" s="6">
        <v>25.806451612903</v>
      </c>
      <c r="L2527" s="6">
        <v>6.4516129032259997</v>
      </c>
      <c r="M2527" s="7" t="s">
        <v>66</v>
      </c>
      <c r="N2527" s="37" t="s">
        <v>66</v>
      </c>
    </row>
    <row r="2528" spans="3:14" x14ac:dyDescent="0.25">
      <c r="C2528" s="112"/>
      <c r="D2528" s="109"/>
      <c r="E2528" s="9" t="s">
        <v>44</v>
      </c>
      <c r="F2528" s="12"/>
      <c r="G2528" s="13">
        <v>11</v>
      </c>
      <c r="H2528" s="30">
        <v>27.272727272727</v>
      </c>
      <c r="I2528" s="6">
        <v>36.363636363635997</v>
      </c>
      <c r="J2528" s="7" t="s">
        <v>66</v>
      </c>
      <c r="K2528" s="6">
        <v>18.181818181817999</v>
      </c>
      <c r="L2528" s="6">
        <v>18.181818181817999</v>
      </c>
      <c r="M2528" s="7" t="s">
        <v>66</v>
      </c>
      <c r="N2528" s="37" t="s">
        <v>66</v>
      </c>
    </row>
    <row r="2529" spans="3:14" ht="25.2" x14ac:dyDescent="0.25">
      <c r="C2529" s="112"/>
      <c r="D2529" s="109"/>
      <c r="E2529" s="9" t="s">
        <v>45</v>
      </c>
      <c r="F2529" s="12"/>
      <c r="G2529" s="13">
        <v>15</v>
      </c>
      <c r="H2529" s="30">
        <v>46.666666666666998</v>
      </c>
      <c r="I2529" s="6">
        <v>26.666666666666998</v>
      </c>
      <c r="J2529" s="7" t="s">
        <v>66</v>
      </c>
      <c r="K2529" s="6">
        <v>20</v>
      </c>
      <c r="L2529" s="6">
        <v>6.666666666667</v>
      </c>
      <c r="M2529" s="7" t="s">
        <v>66</v>
      </c>
      <c r="N2529" s="37" t="s">
        <v>66</v>
      </c>
    </row>
    <row r="2530" spans="3:14" x14ac:dyDescent="0.25">
      <c r="C2530" s="112"/>
      <c r="D2530" s="109"/>
      <c r="E2530" s="9" t="s">
        <v>38</v>
      </c>
      <c r="F2530" s="12"/>
      <c r="G2530" s="13">
        <v>11</v>
      </c>
      <c r="H2530" s="30">
        <v>63.636363636364003</v>
      </c>
      <c r="I2530" s="6">
        <v>18.181818181817999</v>
      </c>
      <c r="J2530" s="7" t="s">
        <v>66</v>
      </c>
      <c r="K2530" s="7" t="s">
        <v>66</v>
      </c>
      <c r="L2530" s="6">
        <v>18.181818181817999</v>
      </c>
      <c r="M2530" s="7" t="s">
        <v>66</v>
      </c>
      <c r="N2530" s="37" t="s">
        <v>66</v>
      </c>
    </row>
    <row r="2531" spans="3:14" ht="25.2" x14ac:dyDescent="0.25">
      <c r="C2531" s="112"/>
      <c r="D2531" s="108" t="s">
        <v>23</v>
      </c>
      <c r="E2531" s="10" t="s">
        <v>40</v>
      </c>
      <c r="F2531" s="11"/>
      <c r="G2531" s="14">
        <v>55</v>
      </c>
      <c r="H2531" s="28">
        <v>45.454545454544999</v>
      </c>
      <c r="I2531" s="5">
        <v>23.636363636363999</v>
      </c>
      <c r="J2531" s="34" t="s">
        <v>66</v>
      </c>
      <c r="K2531" s="5">
        <v>16.363636363636001</v>
      </c>
      <c r="L2531" s="5">
        <v>10.909090909091001</v>
      </c>
      <c r="M2531" s="5">
        <v>1.818181818182</v>
      </c>
      <c r="N2531" s="29">
        <v>1.818181818182</v>
      </c>
    </row>
    <row r="2532" spans="3:14" ht="25.2" x14ac:dyDescent="0.25">
      <c r="C2532" s="112"/>
      <c r="D2532" s="109"/>
      <c r="E2532" s="9" t="s">
        <v>41</v>
      </c>
      <c r="F2532" s="12"/>
      <c r="G2532" s="8">
        <v>69</v>
      </c>
      <c r="H2532" s="20">
        <v>46.376811594202998</v>
      </c>
      <c r="I2532" s="2">
        <v>28.985507246377001</v>
      </c>
      <c r="J2532" s="15" t="s">
        <v>66</v>
      </c>
      <c r="K2532" s="2">
        <v>15.942028985506999</v>
      </c>
      <c r="L2532" s="2">
        <v>7.2463768115939997</v>
      </c>
      <c r="M2532" s="2">
        <v>1.449275362319</v>
      </c>
      <c r="N2532" s="38" t="s">
        <v>66</v>
      </c>
    </row>
    <row r="2533" spans="3:14" x14ac:dyDescent="0.25">
      <c r="C2533" s="112"/>
      <c r="D2533" s="109"/>
      <c r="E2533" s="9" t="s">
        <v>42</v>
      </c>
      <c r="F2533" s="12"/>
      <c r="G2533" s="13">
        <v>7</v>
      </c>
      <c r="H2533" s="30">
        <v>42.857142857143003</v>
      </c>
      <c r="I2533" s="6">
        <v>14.285714285714</v>
      </c>
      <c r="J2533" s="7" t="s">
        <v>66</v>
      </c>
      <c r="K2533" s="6">
        <v>14.285714285714</v>
      </c>
      <c r="L2533" s="6">
        <v>28.571428571428999</v>
      </c>
      <c r="M2533" s="7" t="s">
        <v>66</v>
      </c>
      <c r="N2533" s="37" t="s">
        <v>66</v>
      </c>
    </row>
    <row r="2534" spans="3:14" x14ac:dyDescent="0.25">
      <c r="C2534" s="112"/>
      <c r="D2534" s="109"/>
      <c r="E2534" s="9" t="s">
        <v>43</v>
      </c>
      <c r="F2534" s="12"/>
      <c r="G2534" s="13">
        <v>43</v>
      </c>
      <c r="H2534" s="30">
        <v>41.860465116279002</v>
      </c>
      <c r="I2534" s="6">
        <v>25.581395348836999</v>
      </c>
      <c r="J2534" s="7" t="s">
        <v>66</v>
      </c>
      <c r="K2534" s="6">
        <v>4.6511627906979998</v>
      </c>
      <c r="L2534" s="6">
        <v>16.279069767442</v>
      </c>
      <c r="M2534" s="6">
        <v>9.3023255813949994</v>
      </c>
      <c r="N2534" s="33">
        <v>2.3255813953489999</v>
      </c>
    </row>
    <row r="2535" spans="3:14" x14ac:dyDescent="0.25">
      <c r="C2535" s="112"/>
      <c r="D2535" s="109"/>
      <c r="E2535" s="9" t="s">
        <v>44</v>
      </c>
      <c r="F2535" s="12"/>
      <c r="G2535" s="13">
        <v>15</v>
      </c>
      <c r="H2535" s="30">
        <v>40</v>
      </c>
      <c r="I2535" s="6">
        <v>33.333333333333002</v>
      </c>
      <c r="J2535" s="7" t="s">
        <v>66</v>
      </c>
      <c r="K2535" s="6">
        <v>13.333333333333</v>
      </c>
      <c r="L2535" s="7" t="s">
        <v>66</v>
      </c>
      <c r="M2535" s="6">
        <v>13.333333333333</v>
      </c>
      <c r="N2535" s="37" t="s">
        <v>66</v>
      </c>
    </row>
    <row r="2536" spans="3:14" ht="25.2" x14ac:dyDescent="0.25">
      <c r="C2536" s="112"/>
      <c r="D2536" s="109"/>
      <c r="E2536" s="9" t="s">
        <v>45</v>
      </c>
      <c r="F2536" s="12"/>
      <c r="G2536" s="13">
        <v>8</v>
      </c>
      <c r="H2536" s="30">
        <v>37.5</v>
      </c>
      <c r="I2536" s="6">
        <v>25</v>
      </c>
      <c r="J2536" s="7" t="s">
        <v>66</v>
      </c>
      <c r="K2536" s="6">
        <v>25</v>
      </c>
      <c r="L2536" s="7" t="s">
        <v>66</v>
      </c>
      <c r="M2536" s="6">
        <v>12.5</v>
      </c>
      <c r="N2536" s="37" t="s">
        <v>66</v>
      </c>
    </row>
    <row r="2537" spans="3:14" x14ac:dyDescent="0.25">
      <c r="C2537" s="112"/>
      <c r="D2537" s="109"/>
      <c r="E2537" s="9" t="s">
        <v>38</v>
      </c>
      <c r="F2537" s="12"/>
      <c r="G2537" s="13">
        <v>6</v>
      </c>
      <c r="H2537" s="30">
        <v>50</v>
      </c>
      <c r="I2537" s="6">
        <v>33.333333333333002</v>
      </c>
      <c r="J2537" s="7" t="s">
        <v>66</v>
      </c>
      <c r="K2537" s="6">
        <v>16.666666666666998</v>
      </c>
      <c r="L2537" s="7" t="s">
        <v>66</v>
      </c>
      <c r="M2537" s="7" t="s">
        <v>66</v>
      </c>
      <c r="N2537" s="37" t="s">
        <v>66</v>
      </c>
    </row>
    <row r="2538" spans="3:14" x14ac:dyDescent="0.25">
      <c r="C2538" s="108" t="s">
        <v>46</v>
      </c>
      <c r="D2538" s="106" t="s">
        <v>21</v>
      </c>
      <c r="E2538" s="10" t="s">
        <v>47</v>
      </c>
      <c r="F2538" s="11"/>
      <c r="G2538" s="14">
        <v>250</v>
      </c>
      <c r="H2538" s="28">
        <v>37.200000000000003</v>
      </c>
      <c r="I2538" s="5">
        <v>27.6</v>
      </c>
      <c r="J2538" s="5">
        <v>0.8</v>
      </c>
      <c r="K2538" s="5">
        <v>22.4</v>
      </c>
      <c r="L2538" s="5">
        <v>8.8000000000000007</v>
      </c>
      <c r="M2538" s="5">
        <v>2.4</v>
      </c>
      <c r="N2538" s="29">
        <v>0.8</v>
      </c>
    </row>
    <row r="2539" spans="3:14" ht="25.2" x14ac:dyDescent="0.25">
      <c r="C2539" s="112"/>
      <c r="D2539" s="107"/>
      <c r="E2539" s="9" t="s">
        <v>48</v>
      </c>
      <c r="F2539" s="12"/>
      <c r="G2539" s="13">
        <v>24</v>
      </c>
      <c r="H2539" s="30">
        <v>45.833333333333002</v>
      </c>
      <c r="I2539" s="6">
        <v>16.666666666666998</v>
      </c>
      <c r="J2539" s="6">
        <v>4.166666666667</v>
      </c>
      <c r="K2539" s="6">
        <v>16.666666666666998</v>
      </c>
      <c r="L2539" s="6">
        <v>12.5</v>
      </c>
      <c r="M2539" s="6">
        <v>4.166666666667</v>
      </c>
      <c r="N2539" s="37" t="s">
        <v>66</v>
      </c>
    </row>
    <row r="2540" spans="3:14" x14ac:dyDescent="0.25">
      <c r="C2540" s="112"/>
      <c r="D2540" s="107"/>
      <c r="E2540" s="9" t="s">
        <v>49</v>
      </c>
      <c r="F2540" s="12"/>
      <c r="G2540" s="13">
        <v>24</v>
      </c>
      <c r="H2540" s="30">
        <v>62.5</v>
      </c>
      <c r="I2540" s="6">
        <v>12.5</v>
      </c>
      <c r="J2540" s="7" t="s">
        <v>66</v>
      </c>
      <c r="K2540" s="6">
        <v>8.333333333333</v>
      </c>
      <c r="L2540" s="6">
        <v>8.333333333333</v>
      </c>
      <c r="M2540" s="6">
        <v>4.166666666667</v>
      </c>
      <c r="N2540" s="33">
        <v>4.166666666667</v>
      </c>
    </row>
    <row r="2541" spans="3:14" ht="25.2" x14ac:dyDescent="0.25">
      <c r="C2541" s="112"/>
      <c r="D2541" s="107"/>
      <c r="E2541" s="9" t="s">
        <v>50</v>
      </c>
      <c r="F2541" s="12"/>
      <c r="G2541" s="13">
        <v>37</v>
      </c>
      <c r="H2541" s="30">
        <v>48.648648648649001</v>
      </c>
      <c r="I2541" s="6">
        <v>13.513513513514001</v>
      </c>
      <c r="J2541" s="6">
        <v>2.7027027027030002</v>
      </c>
      <c r="K2541" s="6">
        <v>18.918918918919001</v>
      </c>
      <c r="L2541" s="6">
        <v>16.216216216216001</v>
      </c>
      <c r="M2541" s="7" t="s">
        <v>66</v>
      </c>
      <c r="N2541" s="37" t="s">
        <v>66</v>
      </c>
    </row>
    <row r="2542" spans="3:14" ht="25.2" x14ac:dyDescent="0.25">
      <c r="C2542" s="112"/>
      <c r="D2542" s="107"/>
      <c r="E2542" s="9" t="s">
        <v>51</v>
      </c>
      <c r="F2542" s="12"/>
      <c r="G2542" s="13">
        <v>13</v>
      </c>
      <c r="H2542" s="30">
        <v>53.846153846154003</v>
      </c>
      <c r="I2542" s="6">
        <v>15.384615384615</v>
      </c>
      <c r="J2542" s="7" t="s">
        <v>66</v>
      </c>
      <c r="K2542" s="6">
        <v>15.384615384615</v>
      </c>
      <c r="L2542" s="6">
        <v>7.6923076923079998</v>
      </c>
      <c r="M2542" s="6">
        <v>7.6923076923079998</v>
      </c>
      <c r="N2542" s="37" t="s">
        <v>66</v>
      </c>
    </row>
    <row r="2543" spans="3:14" x14ac:dyDescent="0.25">
      <c r="C2543" s="112"/>
      <c r="D2543" s="107"/>
      <c r="E2543" s="9" t="s">
        <v>52</v>
      </c>
      <c r="F2543" s="12"/>
      <c r="G2543" s="13">
        <v>2</v>
      </c>
      <c r="H2543" s="30">
        <v>50</v>
      </c>
      <c r="I2543" s="7" t="s">
        <v>66</v>
      </c>
      <c r="J2543" s="7" t="s">
        <v>66</v>
      </c>
      <c r="K2543" s="7" t="s">
        <v>66</v>
      </c>
      <c r="L2543" s="7" t="s">
        <v>66</v>
      </c>
      <c r="M2543" s="6">
        <v>50</v>
      </c>
      <c r="N2543" s="37" t="s">
        <v>66</v>
      </c>
    </row>
    <row r="2544" spans="3:14" x14ac:dyDescent="0.25">
      <c r="C2544" s="112"/>
      <c r="D2544" s="107"/>
      <c r="E2544" s="9" t="s">
        <v>53</v>
      </c>
      <c r="F2544" s="12"/>
      <c r="G2544" s="13">
        <v>5</v>
      </c>
      <c r="H2544" s="30">
        <v>40</v>
      </c>
      <c r="I2544" s="7" t="s">
        <v>66</v>
      </c>
      <c r="J2544" s="7" t="s">
        <v>66</v>
      </c>
      <c r="K2544" s="6">
        <v>20</v>
      </c>
      <c r="L2544" s="6">
        <v>20</v>
      </c>
      <c r="M2544" s="6">
        <v>20</v>
      </c>
      <c r="N2544" s="37" t="s">
        <v>66</v>
      </c>
    </row>
    <row r="2545" spans="2:14" x14ac:dyDescent="0.25">
      <c r="C2545" s="112"/>
      <c r="D2545" s="107"/>
      <c r="E2545" s="9" t="s">
        <v>38</v>
      </c>
      <c r="F2545" s="12"/>
      <c r="G2545" s="13">
        <v>0</v>
      </c>
      <c r="H2545" s="39" t="s">
        <v>66</v>
      </c>
      <c r="I2545" s="7" t="s">
        <v>66</v>
      </c>
      <c r="J2545" s="7" t="s">
        <v>66</v>
      </c>
      <c r="K2545" s="7" t="s">
        <v>66</v>
      </c>
      <c r="L2545" s="7" t="s">
        <v>66</v>
      </c>
      <c r="M2545" s="7" t="s">
        <v>66</v>
      </c>
      <c r="N2545" s="37" t="s">
        <v>66</v>
      </c>
    </row>
    <row r="2546" spans="2:14" x14ac:dyDescent="0.25">
      <c r="C2546" s="112"/>
      <c r="D2546" s="107"/>
      <c r="E2546" s="9" t="s">
        <v>54</v>
      </c>
      <c r="F2546" s="12"/>
      <c r="G2546" s="8">
        <v>274</v>
      </c>
      <c r="H2546" s="20">
        <v>37.956204379562003</v>
      </c>
      <c r="I2546" s="2">
        <v>26.642335766422999</v>
      </c>
      <c r="J2546" s="2">
        <v>1.0948905109489999</v>
      </c>
      <c r="K2546" s="2">
        <v>21.897810218978002</v>
      </c>
      <c r="L2546" s="2">
        <v>9.1240875912410004</v>
      </c>
      <c r="M2546" s="2">
        <v>2.554744525547</v>
      </c>
      <c r="N2546" s="17">
        <v>0.72992700729899995</v>
      </c>
    </row>
    <row r="2547" spans="2:14" x14ac:dyDescent="0.25">
      <c r="C2547" s="112"/>
      <c r="D2547" s="107"/>
      <c r="E2547" s="9" t="s">
        <v>55</v>
      </c>
      <c r="F2547" s="12"/>
      <c r="G2547" s="8">
        <v>74</v>
      </c>
      <c r="H2547" s="20">
        <v>54.054054054053999</v>
      </c>
      <c r="I2547" s="2">
        <v>13.513513513514001</v>
      </c>
      <c r="J2547" s="2">
        <v>1.351351351351</v>
      </c>
      <c r="K2547" s="2">
        <v>14.864864864865</v>
      </c>
      <c r="L2547" s="2">
        <v>12.162162162162</v>
      </c>
      <c r="M2547" s="2">
        <v>2.7027027027030002</v>
      </c>
      <c r="N2547" s="17">
        <v>1.351351351351</v>
      </c>
    </row>
    <row r="2548" spans="2:14" x14ac:dyDescent="0.25">
      <c r="C2548" s="108" t="s">
        <v>56</v>
      </c>
      <c r="D2548" s="106" t="s">
        <v>21</v>
      </c>
      <c r="E2548" s="10" t="s">
        <v>57</v>
      </c>
      <c r="F2548" s="11"/>
      <c r="G2548" s="14">
        <v>147</v>
      </c>
      <c r="H2548" s="28">
        <v>40.816326530612002</v>
      </c>
      <c r="I2548" s="5">
        <v>18.367346938775999</v>
      </c>
      <c r="J2548" s="5">
        <v>2.7210884353739999</v>
      </c>
      <c r="K2548" s="5">
        <v>20.408163265306001</v>
      </c>
      <c r="L2548" s="5">
        <v>13.605442176871</v>
      </c>
      <c r="M2548" s="5">
        <v>3.4013605442179999</v>
      </c>
      <c r="N2548" s="29">
        <v>0.68027210884400002</v>
      </c>
    </row>
    <row r="2549" spans="2:14" x14ac:dyDescent="0.25">
      <c r="C2549" s="112"/>
      <c r="D2549" s="107"/>
      <c r="E2549" s="9" t="s">
        <v>58</v>
      </c>
      <c r="F2549" s="12"/>
      <c r="G2549" s="8">
        <v>135</v>
      </c>
      <c r="H2549" s="20">
        <v>38.518518518519002</v>
      </c>
      <c r="I2549" s="2">
        <v>31.111111111111001</v>
      </c>
      <c r="J2549" s="15" t="s">
        <v>66</v>
      </c>
      <c r="K2549" s="2">
        <v>17.777777777777999</v>
      </c>
      <c r="L2549" s="2">
        <v>8.1481481481479996</v>
      </c>
      <c r="M2549" s="2">
        <v>3.7037037037039999</v>
      </c>
      <c r="N2549" s="17">
        <v>0.74074074074100005</v>
      </c>
    </row>
    <row r="2550" spans="2:14" x14ac:dyDescent="0.25">
      <c r="C2550" s="112"/>
      <c r="D2550" s="107"/>
      <c r="E2550" s="9" t="s">
        <v>59</v>
      </c>
      <c r="F2550" s="12"/>
      <c r="G2550" s="13">
        <v>25</v>
      </c>
      <c r="H2550" s="30">
        <v>36</v>
      </c>
      <c r="I2550" s="6">
        <v>16</v>
      </c>
      <c r="J2550" s="7" t="s">
        <v>66</v>
      </c>
      <c r="K2550" s="6">
        <v>40</v>
      </c>
      <c r="L2550" s="6">
        <v>4</v>
      </c>
      <c r="M2550" s="7" t="s">
        <v>66</v>
      </c>
      <c r="N2550" s="33">
        <v>4</v>
      </c>
    </row>
    <row r="2551" spans="2:14" x14ac:dyDescent="0.25">
      <c r="C2551" s="112"/>
      <c r="D2551" s="107"/>
      <c r="E2551" s="9" t="s">
        <v>60</v>
      </c>
      <c r="F2551" s="12"/>
      <c r="G2551" s="13">
        <v>48</v>
      </c>
      <c r="H2551" s="30">
        <v>54.166666666666998</v>
      </c>
      <c r="I2551" s="6">
        <v>20.833333333333002</v>
      </c>
      <c r="J2551" s="7" t="s">
        <v>66</v>
      </c>
      <c r="K2551" s="6">
        <v>16.666666666666998</v>
      </c>
      <c r="L2551" s="6">
        <v>6.25</v>
      </c>
      <c r="M2551" s="6">
        <v>2.083333333333</v>
      </c>
      <c r="N2551" s="37" t="s">
        <v>66</v>
      </c>
    </row>
    <row r="2552" spans="2:14" x14ac:dyDescent="0.25">
      <c r="C2552" s="108" t="s">
        <v>61</v>
      </c>
      <c r="D2552" s="106" t="s">
        <v>21</v>
      </c>
      <c r="E2552" s="10" t="s">
        <v>62</v>
      </c>
      <c r="F2552" s="11"/>
      <c r="G2552" s="14">
        <v>69</v>
      </c>
      <c r="H2552" s="28">
        <v>42.028985507245999</v>
      </c>
      <c r="I2552" s="5">
        <v>31.884057971013998</v>
      </c>
      <c r="J2552" s="5">
        <v>1.449275362319</v>
      </c>
      <c r="K2552" s="5">
        <v>18.840579710145001</v>
      </c>
      <c r="L2552" s="5">
        <v>2.898550724638</v>
      </c>
      <c r="M2552" s="5">
        <v>2.898550724638</v>
      </c>
      <c r="N2552" s="62" t="s">
        <v>66</v>
      </c>
    </row>
    <row r="2553" spans="2:14" x14ac:dyDescent="0.25">
      <c r="C2553" s="109"/>
      <c r="D2553" s="107"/>
      <c r="E2553" s="9" t="s">
        <v>63</v>
      </c>
      <c r="F2553" s="12"/>
      <c r="G2553" s="8">
        <v>81</v>
      </c>
      <c r="H2553" s="20">
        <v>44.444444444444002</v>
      </c>
      <c r="I2553" s="2">
        <v>23.456790123457001</v>
      </c>
      <c r="J2553" s="15" t="s">
        <v>66</v>
      </c>
      <c r="K2553" s="2">
        <v>18.518518518518999</v>
      </c>
      <c r="L2553" s="2">
        <v>8.6419753086419995</v>
      </c>
      <c r="M2553" s="2">
        <v>3.7037037037039999</v>
      </c>
      <c r="N2553" s="17">
        <v>1.2345679012349999</v>
      </c>
    </row>
    <row r="2554" spans="2:14" x14ac:dyDescent="0.25">
      <c r="C2554" s="109"/>
      <c r="D2554" s="107"/>
      <c r="E2554" s="9" t="s">
        <v>64</v>
      </c>
      <c r="F2554" s="12"/>
      <c r="G2554" s="8">
        <v>130</v>
      </c>
      <c r="H2554" s="20">
        <v>41.538461538462002</v>
      </c>
      <c r="I2554" s="2">
        <v>21.538461538461998</v>
      </c>
      <c r="J2554" s="2">
        <v>0.76923076923099998</v>
      </c>
      <c r="K2554" s="2">
        <v>20</v>
      </c>
      <c r="L2554" s="2">
        <v>13.846153846153999</v>
      </c>
      <c r="M2554" s="2">
        <v>1.538461538462</v>
      </c>
      <c r="N2554" s="17">
        <v>0.76923076923099998</v>
      </c>
    </row>
    <row r="2555" spans="2:14" x14ac:dyDescent="0.25">
      <c r="C2555" s="113"/>
      <c r="D2555" s="110"/>
      <c r="E2555" s="56" t="s">
        <v>65</v>
      </c>
      <c r="F2555" s="48"/>
      <c r="G2555" s="61">
        <v>75</v>
      </c>
      <c r="H2555" s="69">
        <v>37.333333333333002</v>
      </c>
      <c r="I2555" s="36">
        <v>18.666666666666998</v>
      </c>
      <c r="J2555" s="36">
        <v>2.666666666667</v>
      </c>
      <c r="K2555" s="36">
        <v>24</v>
      </c>
      <c r="L2555" s="36">
        <v>10.666666666667</v>
      </c>
      <c r="M2555" s="36">
        <v>5.333333333333</v>
      </c>
      <c r="N2555" s="68">
        <v>1.333333333333</v>
      </c>
    </row>
    <row r="2557" spans="2:14" x14ac:dyDescent="0.25">
      <c r="B2557" s="54" t="str">
        <f xml:space="preserve"> HYPERLINK("#'目次'!B37", "[31]")</f>
        <v>[31]</v>
      </c>
      <c r="C2557" s="42" t="s">
        <v>392</v>
      </c>
    </row>
    <row r="2558" spans="2:14" x14ac:dyDescent="0.25">
      <c r="C2558" s="42" t="s">
        <v>393</v>
      </c>
    </row>
    <row r="2560" spans="2:14" x14ac:dyDescent="0.25">
      <c r="C2560" s="42" t="s">
        <v>14</v>
      </c>
    </row>
    <row r="2561" spans="3:14" ht="37.799999999999997" x14ac:dyDescent="0.25">
      <c r="C2561" s="102"/>
      <c r="D2561" s="103"/>
      <c r="E2561" s="103"/>
      <c r="F2561" s="103"/>
      <c r="G2561" s="53" t="s">
        <v>15</v>
      </c>
      <c r="H2561" s="50" t="s">
        <v>394</v>
      </c>
      <c r="I2561" s="21" t="s">
        <v>395</v>
      </c>
      <c r="J2561" s="21" t="s">
        <v>396</v>
      </c>
      <c r="K2561" s="21" t="s">
        <v>397</v>
      </c>
      <c r="L2561" s="21" t="s">
        <v>398</v>
      </c>
      <c r="M2561" s="21" t="s">
        <v>53</v>
      </c>
      <c r="N2561" s="57" t="s">
        <v>38</v>
      </c>
    </row>
    <row r="2562" spans="3:14" x14ac:dyDescent="0.25">
      <c r="C2562" s="104"/>
      <c r="D2562" s="105"/>
      <c r="E2562" s="105"/>
      <c r="F2562" s="105"/>
      <c r="G2562" s="47"/>
      <c r="H2562" s="60"/>
      <c r="I2562" s="22"/>
      <c r="J2562" s="22"/>
      <c r="K2562" s="22"/>
      <c r="L2562" s="22"/>
      <c r="M2562" s="22"/>
      <c r="N2562" s="55"/>
    </row>
    <row r="2563" spans="3:14" x14ac:dyDescent="0.25">
      <c r="C2563" s="52"/>
      <c r="D2563" s="49"/>
      <c r="E2563" s="46" t="s">
        <v>15</v>
      </c>
      <c r="F2563" s="51"/>
      <c r="G2563" s="59">
        <v>747</v>
      </c>
      <c r="H2563" s="32">
        <v>24.497991967870998</v>
      </c>
      <c r="I2563" s="32">
        <v>18.340026773761998</v>
      </c>
      <c r="J2563" s="32">
        <v>0.80321285140599996</v>
      </c>
      <c r="K2563" s="32">
        <v>42.034805890228</v>
      </c>
      <c r="L2563" s="32">
        <v>3.8821954484610002</v>
      </c>
      <c r="M2563" s="32">
        <v>9.2369477911650009</v>
      </c>
      <c r="N2563" s="64">
        <v>1.204819277108</v>
      </c>
    </row>
    <row r="2564" spans="3:14" x14ac:dyDescent="0.25">
      <c r="C2564" s="111" t="s">
        <v>20</v>
      </c>
      <c r="D2564" s="106" t="s">
        <v>21</v>
      </c>
      <c r="E2564" s="10" t="s">
        <v>22</v>
      </c>
      <c r="F2564" s="11"/>
      <c r="G2564" s="14">
        <v>357</v>
      </c>
      <c r="H2564" s="28">
        <v>28.851540616246002</v>
      </c>
      <c r="I2564" s="5">
        <v>16.246498599439999</v>
      </c>
      <c r="J2564" s="5">
        <v>0.84033613445400002</v>
      </c>
      <c r="K2564" s="5">
        <v>43.977591036414999</v>
      </c>
      <c r="L2564" s="5">
        <v>2.240896358543</v>
      </c>
      <c r="M2564" s="5">
        <v>6.4425770308120001</v>
      </c>
      <c r="N2564" s="29">
        <v>1.4005602240899999</v>
      </c>
    </row>
    <row r="2565" spans="3:14" x14ac:dyDescent="0.25">
      <c r="C2565" s="112"/>
      <c r="D2565" s="107"/>
      <c r="E2565" s="9" t="s">
        <v>23</v>
      </c>
      <c r="F2565" s="12"/>
      <c r="G2565" s="8">
        <v>390</v>
      </c>
      <c r="H2565" s="20">
        <v>20.512820512821001</v>
      </c>
      <c r="I2565" s="2">
        <v>20.25641025641</v>
      </c>
      <c r="J2565" s="2">
        <v>0.76923076923099998</v>
      </c>
      <c r="K2565" s="2">
        <v>40.25641025641</v>
      </c>
      <c r="L2565" s="2">
        <v>5.3846153846150004</v>
      </c>
      <c r="M2565" s="2">
        <v>11.794871794872</v>
      </c>
      <c r="N2565" s="17">
        <v>1.025641025641</v>
      </c>
    </row>
    <row r="2566" spans="3:14" x14ac:dyDescent="0.25">
      <c r="C2566" s="108" t="s">
        <v>24</v>
      </c>
      <c r="D2566" s="108" t="s">
        <v>25</v>
      </c>
      <c r="E2566" s="10" t="s">
        <v>26</v>
      </c>
      <c r="F2566" s="11"/>
      <c r="G2566" s="14">
        <v>110</v>
      </c>
      <c r="H2566" s="28">
        <v>24.545454545455001</v>
      </c>
      <c r="I2566" s="5">
        <v>31.818181818182001</v>
      </c>
      <c r="J2566" s="34" t="s">
        <v>66</v>
      </c>
      <c r="K2566" s="5">
        <v>32.727272727272997</v>
      </c>
      <c r="L2566" s="5">
        <v>2.7272727272730002</v>
      </c>
      <c r="M2566" s="5">
        <v>7.2727272727269998</v>
      </c>
      <c r="N2566" s="29">
        <v>0.90909090909099999</v>
      </c>
    </row>
    <row r="2567" spans="3:14" x14ac:dyDescent="0.25">
      <c r="C2567" s="112"/>
      <c r="D2567" s="109"/>
      <c r="E2567" s="9" t="s">
        <v>27</v>
      </c>
      <c r="F2567" s="12"/>
      <c r="G2567" s="8">
        <v>169</v>
      </c>
      <c r="H2567" s="20">
        <v>31.952662721892999</v>
      </c>
      <c r="I2567" s="2">
        <v>17.159763313609002</v>
      </c>
      <c r="J2567" s="2">
        <v>1.1834319526629999</v>
      </c>
      <c r="K2567" s="2">
        <v>38.461538461537998</v>
      </c>
      <c r="L2567" s="2">
        <v>2.9585798816570001</v>
      </c>
      <c r="M2567" s="2">
        <v>7.6923076923079998</v>
      </c>
      <c r="N2567" s="17">
        <v>0.59171597633100004</v>
      </c>
    </row>
    <row r="2568" spans="3:14" x14ac:dyDescent="0.25">
      <c r="C2568" s="112"/>
      <c r="D2568" s="109"/>
      <c r="E2568" s="9" t="s">
        <v>28</v>
      </c>
      <c r="F2568" s="12"/>
      <c r="G2568" s="8">
        <v>196</v>
      </c>
      <c r="H2568" s="20">
        <v>23.469387755102002</v>
      </c>
      <c r="I2568" s="2">
        <v>14.795918367346999</v>
      </c>
      <c r="J2568" s="2">
        <v>1.0204081632649999</v>
      </c>
      <c r="K2568" s="2">
        <v>45.918367346939</v>
      </c>
      <c r="L2568" s="2">
        <v>4.5918367346939997</v>
      </c>
      <c r="M2568" s="2">
        <v>9.1836734693879993</v>
      </c>
      <c r="N2568" s="17">
        <v>1.0204081632649999</v>
      </c>
    </row>
    <row r="2569" spans="3:14" x14ac:dyDescent="0.25">
      <c r="C2569" s="112"/>
      <c r="D2569" s="109"/>
      <c r="E2569" s="9" t="s">
        <v>29</v>
      </c>
      <c r="F2569" s="12"/>
      <c r="G2569" s="8">
        <v>165</v>
      </c>
      <c r="H2569" s="20">
        <v>23.030303030302999</v>
      </c>
      <c r="I2569" s="2">
        <v>15.151515151515</v>
      </c>
      <c r="J2569" s="2">
        <v>0.60606060606099998</v>
      </c>
      <c r="K2569" s="2">
        <v>49.696969696970001</v>
      </c>
      <c r="L2569" s="2">
        <v>3.636363636364</v>
      </c>
      <c r="M2569" s="2">
        <v>7.8787878787879997</v>
      </c>
      <c r="N2569" s="38" t="s">
        <v>66</v>
      </c>
    </row>
    <row r="2570" spans="3:14" x14ac:dyDescent="0.25">
      <c r="C2570" s="112"/>
      <c r="D2570" s="109"/>
      <c r="E2570" s="9" t="s">
        <v>30</v>
      </c>
      <c r="F2570" s="12"/>
      <c r="G2570" s="8">
        <v>107</v>
      </c>
      <c r="H2570" s="20">
        <v>16.822429906541998</v>
      </c>
      <c r="I2570" s="2">
        <v>17.757009345794</v>
      </c>
      <c r="J2570" s="2">
        <v>0.93457943925200004</v>
      </c>
      <c r="K2570" s="2">
        <v>38.317757009346003</v>
      </c>
      <c r="L2570" s="2">
        <v>5.6074766355139998</v>
      </c>
      <c r="M2570" s="2">
        <v>15.887850467290001</v>
      </c>
      <c r="N2570" s="17">
        <v>4.6728971962620003</v>
      </c>
    </row>
    <row r="2571" spans="3:14" x14ac:dyDescent="0.25">
      <c r="C2571" s="112"/>
      <c r="D2571" s="109"/>
      <c r="E2571" s="9" t="s">
        <v>31</v>
      </c>
      <c r="F2571" s="12"/>
      <c r="G2571" s="8">
        <v>637</v>
      </c>
      <c r="H2571" s="20">
        <v>24.489795918367001</v>
      </c>
      <c r="I2571" s="2">
        <v>16.012558869702001</v>
      </c>
      <c r="J2571" s="2">
        <v>0.94191522763000002</v>
      </c>
      <c r="K2571" s="2">
        <v>43.642072213501002</v>
      </c>
      <c r="L2571" s="2">
        <v>4.0816326530609999</v>
      </c>
      <c r="M2571" s="2">
        <v>9.5761381475670007</v>
      </c>
      <c r="N2571" s="17">
        <v>1.255886970173</v>
      </c>
    </row>
    <row r="2572" spans="3:14" x14ac:dyDescent="0.25">
      <c r="C2572" s="112"/>
      <c r="D2572" s="109"/>
      <c r="E2572" s="9" t="s">
        <v>32</v>
      </c>
      <c r="F2572" s="12"/>
      <c r="G2572" s="8">
        <v>272</v>
      </c>
      <c r="H2572" s="20">
        <v>20.588235294118</v>
      </c>
      <c r="I2572" s="2">
        <v>16.176470588234999</v>
      </c>
      <c r="J2572" s="2">
        <v>0.73529411764700003</v>
      </c>
      <c r="K2572" s="2">
        <v>45.220588235294002</v>
      </c>
      <c r="L2572" s="2">
        <v>4.4117647058819998</v>
      </c>
      <c r="M2572" s="2">
        <v>11.029411764705999</v>
      </c>
      <c r="N2572" s="17">
        <v>1.838235294118</v>
      </c>
    </row>
    <row r="2573" spans="3:14" x14ac:dyDescent="0.25">
      <c r="C2573" s="112"/>
      <c r="D2573" s="108" t="s">
        <v>22</v>
      </c>
      <c r="E2573" s="10" t="s">
        <v>26</v>
      </c>
      <c r="F2573" s="11"/>
      <c r="G2573" s="14">
        <v>50</v>
      </c>
      <c r="H2573" s="28">
        <v>38</v>
      </c>
      <c r="I2573" s="5">
        <v>24</v>
      </c>
      <c r="J2573" s="34" t="s">
        <v>66</v>
      </c>
      <c r="K2573" s="5">
        <v>32</v>
      </c>
      <c r="L2573" s="34" t="s">
        <v>66</v>
      </c>
      <c r="M2573" s="5">
        <v>4</v>
      </c>
      <c r="N2573" s="29">
        <v>2</v>
      </c>
    </row>
    <row r="2574" spans="3:14" x14ac:dyDescent="0.25">
      <c r="C2574" s="112"/>
      <c r="D2574" s="109"/>
      <c r="E2574" s="9" t="s">
        <v>27</v>
      </c>
      <c r="F2574" s="12"/>
      <c r="G2574" s="8">
        <v>96</v>
      </c>
      <c r="H2574" s="20">
        <v>26.041666666666998</v>
      </c>
      <c r="I2574" s="2">
        <v>18.75</v>
      </c>
      <c r="J2574" s="15" t="s">
        <v>66</v>
      </c>
      <c r="K2574" s="2">
        <v>46.875</v>
      </c>
      <c r="L2574" s="2">
        <v>2.083333333333</v>
      </c>
      <c r="M2574" s="2">
        <v>5.208333333333</v>
      </c>
      <c r="N2574" s="17">
        <v>1.041666666667</v>
      </c>
    </row>
    <row r="2575" spans="3:14" x14ac:dyDescent="0.25">
      <c r="C2575" s="112"/>
      <c r="D2575" s="109"/>
      <c r="E2575" s="9" t="s">
        <v>28</v>
      </c>
      <c r="F2575" s="12"/>
      <c r="G2575" s="8">
        <v>83</v>
      </c>
      <c r="H2575" s="20">
        <v>31.325301204818999</v>
      </c>
      <c r="I2575" s="2">
        <v>9.638554216867</v>
      </c>
      <c r="J2575" s="2">
        <v>2.409638554217</v>
      </c>
      <c r="K2575" s="2">
        <v>45.78313253012</v>
      </c>
      <c r="L2575" s="2">
        <v>2.409638554217</v>
      </c>
      <c r="M2575" s="2">
        <v>8.4337349397590007</v>
      </c>
      <c r="N2575" s="38" t="s">
        <v>66</v>
      </c>
    </row>
    <row r="2576" spans="3:14" x14ac:dyDescent="0.25">
      <c r="C2576" s="112"/>
      <c r="D2576" s="109"/>
      <c r="E2576" s="9" t="s">
        <v>29</v>
      </c>
      <c r="F2576" s="12"/>
      <c r="G2576" s="8">
        <v>78</v>
      </c>
      <c r="H2576" s="20">
        <v>28.205128205127998</v>
      </c>
      <c r="I2576" s="2">
        <v>15.384615384615</v>
      </c>
      <c r="J2576" s="2">
        <v>1.2820512820509999</v>
      </c>
      <c r="K2576" s="2">
        <v>47.435897435896997</v>
      </c>
      <c r="L2576" s="2">
        <v>1.2820512820509999</v>
      </c>
      <c r="M2576" s="2">
        <v>6.4102564102560002</v>
      </c>
      <c r="N2576" s="38" t="s">
        <v>66</v>
      </c>
    </row>
    <row r="2577" spans="3:14" x14ac:dyDescent="0.25">
      <c r="C2577" s="112"/>
      <c r="D2577" s="109"/>
      <c r="E2577" s="9" t="s">
        <v>30</v>
      </c>
      <c r="F2577" s="12"/>
      <c r="G2577" s="8">
        <v>50</v>
      </c>
      <c r="H2577" s="20">
        <v>22</v>
      </c>
      <c r="I2577" s="2">
        <v>16</v>
      </c>
      <c r="J2577" s="15" t="s">
        <v>66</v>
      </c>
      <c r="K2577" s="2">
        <v>42</v>
      </c>
      <c r="L2577" s="2">
        <v>6</v>
      </c>
      <c r="M2577" s="2">
        <v>8</v>
      </c>
      <c r="N2577" s="17">
        <v>6</v>
      </c>
    </row>
    <row r="2578" spans="3:14" x14ac:dyDescent="0.25">
      <c r="C2578" s="112"/>
      <c r="D2578" s="109"/>
      <c r="E2578" s="9" t="s">
        <v>31</v>
      </c>
      <c r="F2578" s="12"/>
      <c r="G2578" s="8">
        <v>307</v>
      </c>
      <c r="H2578" s="20">
        <v>27.361563517914998</v>
      </c>
      <c r="I2578" s="2">
        <v>14.983713355049</v>
      </c>
      <c r="J2578" s="2">
        <v>0.977198697068</v>
      </c>
      <c r="K2578" s="2">
        <v>45.928338762214999</v>
      </c>
      <c r="L2578" s="2">
        <v>2.6058631921819999</v>
      </c>
      <c r="M2578" s="2">
        <v>6.840390879479</v>
      </c>
      <c r="N2578" s="17">
        <v>1.302931596091</v>
      </c>
    </row>
    <row r="2579" spans="3:14" x14ac:dyDescent="0.25">
      <c r="C2579" s="112"/>
      <c r="D2579" s="109"/>
      <c r="E2579" s="9" t="s">
        <v>32</v>
      </c>
      <c r="F2579" s="12"/>
      <c r="G2579" s="8">
        <v>128</v>
      </c>
      <c r="H2579" s="20">
        <v>25.78125</v>
      </c>
      <c r="I2579" s="2">
        <v>15.625</v>
      </c>
      <c r="J2579" s="2">
        <v>0.78125</v>
      </c>
      <c r="K2579" s="2">
        <v>45.3125</v>
      </c>
      <c r="L2579" s="2">
        <v>3.125</v>
      </c>
      <c r="M2579" s="2">
        <v>7.03125</v>
      </c>
      <c r="N2579" s="17">
        <v>2.34375</v>
      </c>
    </row>
    <row r="2580" spans="3:14" x14ac:dyDescent="0.25">
      <c r="C2580" s="112"/>
      <c r="D2580" s="108" t="s">
        <v>23</v>
      </c>
      <c r="E2580" s="10" t="s">
        <v>26</v>
      </c>
      <c r="F2580" s="11"/>
      <c r="G2580" s="14">
        <v>60</v>
      </c>
      <c r="H2580" s="28">
        <v>13.333333333333</v>
      </c>
      <c r="I2580" s="5">
        <v>38.333333333333002</v>
      </c>
      <c r="J2580" s="34" t="s">
        <v>66</v>
      </c>
      <c r="K2580" s="5">
        <v>33.333333333333002</v>
      </c>
      <c r="L2580" s="5">
        <v>5</v>
      </c>
      <c r="M2580" s="5">
        <v>10</v>
      </c>
      <c r="N2580" s="62" t="s">
        <v>66</v>
      </c>
    </row>
    <row r="2581" spans="3:14" x14ac:dyDescent="0.25">
      <c r="C2581" s="112"/>
      <c r="D2581" s="109"/>
      <c r="E2581" s="9" t="s">
        <v>27</v>
      </c>
      <c r="F2581" s="12"/>
      <c r="G2581" s="8">
        <v>73</v>
      </c>
      <c r="H2581" s="20">
        <v>39.726027397259998</v>
      </c>
      <c r="I2581" s="2">
        <v>15.068493150685001</v>
      </c>
      <c r="J2581" s="2">
        <v>2.7397260273969999</v>
      </c>
      <c r="K2581" s="2">
        <v>27.397260273973</v>
      </c>
      <c r="L2581" s="2">
        <v>4.1095890410960001</v>
      </c>
      <c r="M2581" s="2">
        <v>10.958904109589</v>
      </c>
      <c r="N2581" s="38" t="s">
        <v>66</v>
      </c>
    </row>
    <row r="2582" spans="3:14" x14ac:dyDescent="0.25">
      <c r="C2582" s="112"/>
      <c r="D2582" s="109"/>
      <c r="E2582" s="9" t="s">
        <v>28</v>
      </c>
      <c r="F2582" s="12"/>
      <c r="G2582" s="8">
        <v>113</v>
      </c>
      <c r="H2582" s="20">
        <v>17.699115044248</v>
      </c>
      <c r="I2582" s="2">
        <v>18.584070796460001</v>
      </c>
      <c r="J2582" s="15" t="s">
        <v>66</v>
      </c>
      <c r="K2582" s="2">
        <v>46.017699115044003</v>
      </c>
      <c r="L2582" s="2">
        <v>6.194690265487</v>
      </c>
      <c r="M2582" s="2">
        <v>9.7345132743360008</v>
      </c>
      <c r="N2582" s="17">
        <v>1.769911504425</v>
      </c>
    </row>
    <row r="2583" spans="3:14" x14ac:dyDescent="0.25">
      <c r="C2583" s="112"/>
      <c r="D2583" s="109"/>
      <c r="E2583" s="9" t="s">
        <v>29</v>
      </c>
      <c r="F2583" s="12"/>
      <c r="G2583" s="8">
        <v>87</v>
      </c>
      <c r="H2583" s="20">
        <v>18.390804597700999</v>
      </c>
      <c r="I2583" s="2">
        <v>14.942528735631999</v>
      </c>
      <c r="J2583" s="15" t="s">
        <v>66</v>
      </c>
      <c r="K2583" s="2">
        <v>51.724137931034001</v>
      </c>
      <c r="L2583" s="2">
        <v>5.7471264367819996</v>
      </c>
      <c r="M2583" s="2">
        <v>9.1954022988510005</v>
      </c>
      <c r="N2583" s="38" t="s">
        <v>66</v>
      </c>
    </row>
    <row r="2584" spans="3:14" x14ac:dyDescent="0.25">
      <c r="C2584" s="112"/>
      <c r="D2584" s="109"/>
      <c r="E2584" s="9" t="s">
        <v>30</v>
      </c>
      <c r="F2584" s="12"/>
      <c r="G2584" s="8">
        <v>57</v>
      </c>
      <c r="H2584" s="20">
        <v>12.280701754386</v>
      </c>
      <c r="I2584" s="2">
        <v>19.298245614035</v>
      </c>
      <c r="J2584" s="2">
        <v>1.7543859649119999</v>
      </c>
      <c r="K2584" s="2">
        <v>35.087719298246</v>
      </c>
      <c r="L2584" s="2">
        <v>5.2631578947369997</v>
      </c>
      <c r="M2584" s="2">
        <v>22.807017543859999</v>
      </c>
      <c r="N2584" s="17">
        <v>3.508771929825</v>
      </c>
    </row>
    <row r="2585" spans="3:14" x14ac:dyDescent="0.25">
      <c r="C2585" s="112"/>
      <c r="D2585" s="109"/>
      <c r="E2585" s="9" t="s">
        <v>31</v>
      </c>
      <c r="F2585" s="12"/>
      <c r="G2585" s="8">
        <v>330</v>
      </c>
      <c r="H2585" s="20">
        <v>21.818181818182001</v>
      </c>
      <c r="I2585" s="2">
        <v>16.969696969697001</v>
      </c>
      <c r="J2585" s="2">
        <v>0.90909090909099999</v>
      </c>
      <c r="K2585" s="2">
        <v>41.515151515151999</v>
      </c>
      <c r="L2585" s="2">
        <v>5.4545454545450003</v>
      </c>
      <c r="M2585" s="2">
        <v>12.121212121212</v>
      </c>
      <c r="N2585" s="17">
        <v>1.2121212121210001</v>
      </c>
    </row>
    <row r="2586" spans="3:14" x14ac:dyDescent="0.25">
      <c r="C2586" s="112"/>
      <c r="D2586" s="109"/>
      <c r="E2586" s="9" t="s">
        <v>32</v>
      </c>
      <c r="F2586" s="12"/>
      <c r="G2586" s="8">
        <v>144</v>
      </c>
      <c r="H2586" s="20">
        <v>15.972222222221999</v>
      </c>
      <c r="I2586" s="2">
        <v>16.666666666666998</v>
      </c>
      <c r="J2586" s="2">
        <v>0.694444444444</v>
      </c>
      <c r="K2586" s="2">
        <v>45.138888888888999</v>
      </c>
      <c r="L2586" s="2">
        <v>5.5555555555560003</v>
      </c>
      <c r="M2586" s="2">
        <v>14.583333333333</v>
      </c>
      <c r="N2586" s="17">
        <v>1.3888888888890001</v>
      </c>
    </row>
    <row r="2587" spans="3:14" ht="25.2" x14ac:dyDescent="0.25">
      <c r="C2587" s="108" t="s">
        <v>33</v>
      </c>
      <c r="D2587" s="108" t="s">
        <v>25</v>
      </c>
      <c r="E2587" s="10" t="s">
        <v>34</v>
      </c>
      <c r="F2587" s="11"/>
      <c r="G2587" s="14">
        <v>51</v>
      </c>
      <c r="H2587" s="28">
        <v>15.686274509804001</v>
      </c>
      <c r="I2587" s="5">
        <v>35.294117647058997</v>
      </c>
      <c r="J2587" s="34" t="s">
        <v>66</v>
      </c>
      <c r="K2587" s="5">
        <v>37.254901960783997</v>
      </c>
      <c r="L2587" s="5">
        <v>1.9607843137250001</v>
      </c>
      <c r="M2587" s="5">
        <v>5.8823529411760003</v>
      </c>
      <c r="N2587" s="29">
        <v>3.9215686274510002</v>
      </c>
    </row>
    <row r="2588" spans="3:14" ht="25.2" x14ac:dyDescent="0.25">
      <c r="C2588" s="112"/>
      <c r="D2588" s="109"/>
      <c r="E2588" s="9" t="s">
        <v>35</v>
      </c>
      <c r="F2588" s="12"/>
      <c r="G2588" s="8">
        <v>433</v>
      </c>
      <c r="H2588" s="20">
        <v>27.251732101617002</v>
      </c>
      <c r="I2588" s="2">
        <v>13.163972286373999</v>
      </c>
      <c r="J2588" s="2">
        <v>0.92378752886799997</v>
      </c>
      <c r="K2588" s="2">
        <v>43.648960739030002</v>
      </c>
      <c r="L2588" s="2">
        <v>5.54272517321</v>
      </c>
      <c r="M2588" s="2">
        <v>8.3140877598149991</v>
      </c>
      <c r="N2588" s="17">
        <v>1.154734411085</v>
      </c>
    </row>
    <row r="2589" spans="3:14" ht="25.2" x14ac:dyDescent="0.25">
      <c r="C2589" s="112"/>
      <c r="D2589" s="109"/>
      <c r="E2589" s="9" t="s">
        <v>36</v>
      </c>
      <c r="F2589" s="12"/>
      <c r="G2589" s="8">
        <v>123</v>
      </c>
      <c r="H2589" s="20">
        <v>24.390243902439</v>
      </c>
      <c r="I2589" s="2">
        <v>22.764227642276001</v>
      </c>
      <c r="J2589" s="2">
        <v>0.81300813008100004</v>
      </c>
      <c r="K2589" s="2">
        <v>40.650406504065003</v>
      </c>
      <c r="L2589" s="2">
        <v>0.81300813008100004</v>
      </c>
      <c r="M2589" s="2">
        <v>9.7560975609760003</v>
      </c>
      <c r="N2589" s="17">
        <v>0.81300813008100004</v>
      </c>
    </row>
    <row r="2590" spans="3:14" ht="25.2" x14ac:dyDescent="0.25">
      <c r="C2590" s="112"/>
      <c r="D2590" s="109"/>
      <c r="E2590" s="9" t="s">
        <v>37</v>
      </c>
      <c r="F2590" s="12"/>
      <c r="G2590" s="8">
        <v>140</v>
      </c>
      <c r="H2590" s="20">
        <v>19.285714285714</v>
      </c>
      <c r="I2590" s="2">
        <v>24.285714285714</v>
      </c>
      <c r="J2590" s="2">
        <v>0.71428571428599996</v>
      </c>
      <c r="K2590" s="2">
        <v>40</v>
      </c>
      <c r="L2590" s="2">
        <v>2.1428571428569998</v>
      </c>
      <c r="M2590" s="2">
        <v>12.857142857143</v>
      </c>
      <c r="N2590" s="17">
        <v>0.71428571428599996</v>
      </c>
    </row>
    <row r="2591" spans="3:14" x14ac:dyDescent="0.25">
      <c r="C2591" s="112"/>
      <c r="D2591" s="109"/>
      <c r="E2591" s="9" t="s">
        <v>38</v>
      </c>
      <c r="F2591" s="12"/>
      <c r="G2591" s="13">
        <v>0</v>
      </c>
      <c r="H2591" s="39" t="s">
        <v>66</v>
      </c>
      <c r="I2591" s="7" t="s">
        <v>66</v>
      </c>
      <c r="J2591" s="7" t="s">
        <v>66</v>
      </c>
      <c r="K2591" s="7" t="s">
        <v>66</v>
      </c>
      <c r="L2591" s="7" t="s">
        <v>66</v>
      </c>
      <c r="M2591" s="7" t="s">
        <v>66</v>
      </c>
      <c r="N2591" s="37" t="s">
        <v>66</v>
      </c>
    </row>
    <row r="2592" spans="3:14" ht="25.2" x14ac:dyDescent="0.25">
      <c r="C2592" s="112"/>
      <c r="D2592" s="108" t="s">
        <v>22</v>
      </c>
      <c r="E2592" s="10" t="s">
        <v>34</v>
      </c>
      <c r="F2592" s="11"/>
      <c r="G2592" s="40">
        <v>28</v>
      </c>
      <c r="H2592" s="58">
        <v>21.428571428571001</v>
      </c>
      <c r="I2592" s="23">
        <v>28.571428571428999</v>
      </c>
      <c r="J2592" s="41" t="s">
        <v>66</v>
      </c>
      <c r="K2592" s="23">
        <v>39.285714285714</v>
      </c>
      <c r="L2592" s="41" t="s">
        <v>66</v>
      </c>
      <c r="M2592" s="23">
        <v>3.5714285714290002</v>
      </c>
      <c r="N2592" s="63">
        <v>7.1428571428570002</v>
      </c>
    </row>
    <row r="2593" spans="3:14" ht="25.2" x14ac:dyDescent="0.25">
      <c r="C2593" s="112"/>
      <c r="D2593" s="109"/>
      <c r="E2593" s="9" t="s">
        <v>35</v>
      </c>
      <c r="F2593" s="12"/>
      <c r="G2593" s="8">
        <v>246</v>
      </c>
      <c r="H2593" s="20">
        <v>30.081300813007999</v>
      </c>
      <c r="I2593" s="2">
        <v>14.634146341463</v>
      </c>
      <c r="J2593" s="2">
        <v>1.219512195122</v>
      </c>
      <c r="K2593" s="2">
        <v>43.495934959350002</v>
      </c>
      <c r="L2593" s="2">
        <v>2.4390243902440001</v>
      </c>
      <c r="M2593" s="2">
        <v>6.9105691056909997</v>
      </c>
      <c r="N2593" s="17">
        <v>1.219512195122</v>
      </c>
    </row>
    <row r="2594" spans="3:14" ht="25.2" x14ac:dyDescent="0.25">
      <c r="C2594" s="112"/>
      <c r="D2594" s="109"/>
      <c r="E2594" s="9" t="s">
        <v>36</v>
      </c>
      <c r="F2594" s="12"/>
      <c r="G2594" s="13">
        <v>42</v>
      </c>
      <c r="H2594" s="30">
        <v>28.571428571428999</v>
      </c>
      <c r="I2594" s="6">
        <v>14.285714285714</v>
      </c>
      <c r="J2594" s="7" t="s">
        <v>66</v>
      </c>
      <c r="K2594" s="6">
        <v>52.380952380952003</v>
      </c>
      <c r="L2594" s="7" t="s">
        <v>66</v>
      </c>
      <c r="M2594" s="6">
        <v>4.7619047619049999</v>
      </c>
      <c r="N2594" s="37" t="s">
        <v>66</v>
      </c>
    </row>
    <row r="2595" spans="3:14" ht="25.2" x14ac:dyDescent="0.25">
      <c r="C2595" s="112"/>
      <c r="D2595" s="109"/>
      <c r="E2595" s="9" t="s">
        <v>37</v>
      </c>
      <c r="F2595" s="12"/>
      <c r="G2595" s="13">
        <v>41</v>
      </c>
      <c r="H2595" s="30">
        <v>26.829268292683</v>
      </c>
      <c r="I2595" s="6">
        <v>19.512195121950999</v>
      </c>
      <c r="J2595" s="7" t="s">
        <v>66</v>
      </c>
      <c r="K2595" s="6">
        <v>41.463414634145998</v>
      </c>
      <c r="L2595" s="6">
        <v>4.8780487804880002</v>
      </c>
      <c r="M2595" s="6">
        <v>7.3170731707319998</v>
      </c>
      <c r="N2595" s="37" t="s">
        <v>66</v>
      </c>
    </row>
    <row r="2596" spans="3:14" x14ac:dyDescent="0.25">
      <c r="C2596" s="112"/>
      <c r="D2596" s="109"/>
      <c r="E2596" s="9" t="s">
        <v>38</v>
      </c>
      <c r="F2596" s="12"/>
      <c r="G2596" s="13">
        <v>0</v>
      </c>
      <c r="H2596" s="39" t="s">
        <v>66</v>
      </c>
      <c r="I2596" s="7" t="s">
        <v>66</v>
      </c>
      <c r="J2596" s="7" t="s">
        <v>66</v>
      </c>
      <c r="K2596" s="7" t="s">
        <v>66</v>
      </c>
      <c r="L2596" s="7" t="s">
        <v>66</v>
      </c>
      <c r="M2596" s="7" t="s">
        <v>66</v>
      </c>
      <c r="N2596" s="37" t="s">
        <v>66</v>
      </c>
    </row>
    <row r="2597" spans="3:14" ht="25.2" x14ac:dyDescent="0.25">
      <c r="C2597" s="112"/>
      <c r="D2597" s="108" t="s">
        <v>23</v>
      </c>
      <c r="E2597" s="10" t="s">
        <v>34</v>
      </c>
      <c r="F2597" s="11"/>
      <c r="G2597" s="40">
        <v>23</v>
      </c>
      <c r="H2597" s="58">
        <v>8.6956521739130004</v>
      </c>
      <c r="I2597" s="23">
        <v>43.478260869564998</v>
      </c>
      <c r="J2597" s="41" t="s">
        <v>66</v>
      </c>
      <c r="K2597" s="23">
        <v>34.782608695652002</v>
      </c>
      <c r="L2597" s="23">
        <v>4.3478260869570002</v>
      </c>
      <c r="M2597" s="23">
        <v>8.6956521739130004</v>
      </c>
      <c r="N2597" s="70" t="s">
        <v>66</v>
      </c>
    </row>
    <row r="2598" spans="3:14" ht="25.2" x14ac:dyDescent="0.25">
      <c r="C2598" s="112"/>
      <c r="D2598" s="109"/>
      <c r="E2598" s="9" t="s">
        <v>35</v>
      </c>
      <c r="F2598" s="12"/>
      <c r="G2598" s="8">
        <v>187</v>
      </c>
      <c r="H2598" s="20">
        <v>23.529411764706001</v>
      </c>
      <c r="I2598" s="2">
        <v>11.229946524063999</v>
      </c>
      <c r="J2598" s="2">
        <v>0.53475935828900001</v>
      </c>
      <c r="K2598" s="2">
        <v>43.850267379679003</v>
      </c>
      <c r="L2598" s="2">
        <v>9.6256684491980007</v>
      </c>
      <c r="M2598" s="2">
        <v>10.160427807487</v>
      </c>
      <c r="N2598" s="17">
        <v>1.069518716578</v>
      </c>
    </row>
    <row r="2599" spans="3:14" ht="25.2" x14ac:dyDescent="0.25">
      <c r="C2599" s="112"/>
      <c r="D2599" s="109"/>
      <c r="E2599" s="9" t="s">
        <v>36</v>
      </c>
      <c r="F2599" s="12"/>
      <c r="G2599" s="8">
        <v>81</v>
      </c>
      <c r="H2599" s="20">
        <v>22.222222222222001</v>
      </c>
      <c r="I2599" s="2">
        <v>27.16049382716</v>
      </c>
      <c r="J2599" s="2">
        <v>1.2345679012349999</v>
      </c>
      <c r="K2599" s="2">
        <v>34.567901234567998</v>
      </c>
      <c r="L2599" s="2">
        <v>1.2345679012349999</v>
      </c>
      <c r="M2599" s="2">
        <v>12.345679012346</v>
      </c>
      <c r="N2599" s="17">
        <v>1.2345679012349999</v>
      </c>
    </row>
    <row r="2600" spans="3:14" ht="25.2" x14ac:dyDescent="0.25">
      <c r="C2600" s="112"/>
      <c r="D2600" s="109"/>
      <c r="E2600" s="9" t="s">
        <v>37</v>
      </c>
      <c r="F2600" s="12"/>
      <c r="G2600" s="8">
        <v>99</v>
      </c>
      <c r="H2600" s="20">
        <v>16.161616161615999</v>
      </c>
      <c r="I2600" s="2">
        <v>26.262626262626</v>
      </c>
      <c r="J2600" s="2">
        <v>1.010101010101</v>
      </c>
      <c r="K2600" s="2">
        <v>39.393939393939</v>
      </c>
      <c r="L2600" s="2">
        <v>1.010101010101</v>
      </c>
      <c r="M2600" s="2">
        <v>15.151515151515</v>
      </c>
      <c r="N2600" s="17">
        <v>1.010101010101</v>
      </c>
    </row>
    <row r="2601" spans="3:14" x14ac:dyDescent="0.25">
      <c r="C2601" s="112"/>
      <c r="D2601" s="109"/>
      <c r="E2601" s="9" t="s">
        <v>38</v>
      </c>
      <c r="F2601" s="12"/>
      <c r="G2601" s="13">
        <v>0</v>
      </c>
      <c r="H2601" s="39" t="s">
        <v>66</v>
      </c>
      <c r="I2601" s="7" t="s">
        <v>66</v>
      </c>
      <c r="J2601" s="7" t="s">
        <v>66</v>
      </c>
      <c r="K2601" s="7" t="s">
        <v>66</v>
      </c>
      <c r="L2601" s="7" t="s">
        <v>66</v>
      </c>
      <c r="M2601" s="7" t="s">
        <v>66</v>
      </c>
      <c r="N2601" s="37" t="s">
        <v>66</v>
      </c>
    </row>
    <row r="2602" spans="3:14" ht="25.2" x14ac:dyDescent="0.25">
      <c r="C2602" s="108" t="s">
        <v>39</v>
      </c>
      <c r="D2602" s="108" t="s">
        <v>25</v>
      </c>
      <c r="E2602" s="10" t="s">
        <v>40</v>
      </c>
      <c r="F2602" s="11"/>
      <c r="G2602" s="14">
        <v>221</v>
      </c>
      <c r="H2602" s="28">
        <v>21.266968325792</v>
      </c>
      <c r="I2602" s="5">
        <v>26.696832579186001</v>
      </c>
      <c r="J2602" s="5">
        <v>0.452488687783</v>
      </c>
      <c r="K2602" s="5">
        <v>39.366515837103996</v>
      </c>
      <c r="L2602" s="5">
        <v>0.904977375566</v>
      </c>
      <c r="M2602" s="5">
        <v>9.9547511312220003</v>
      </c>
      <c r="N2602" s="29">
        <v>1.357466063348</v>
      </c>
    </row>
    <row r="2603" spans="3:14" ht="25.2" x14ac:dyDescent="0.25">
      <c r="C2603" s="112"/>
      <c r="D2603" s="109"/>
      <c r="E2603" s="9" t="s">
        <v>41</v>
      </c>
      <c r="F2603" s="12"/>
      <c r="G2603" s="8">
        <v>425</v>
      </c>
      <c r="H2603" s="20">
        <v>27.529411764706001</v>
      </c>
      <c r="I2603" s="2">
        <v>12.941176470587999</v>
      </c>
      <c r="J2603" s="2">
        <v>0.94117647058800002</v>
      </c>
      <c r="K2603" s="2">
        <v>44</v>
      </c>
      <c r="L2603" s="2">
        <v>5.4117647058819998</v>
      </c>
      <c r="M2603" s="2">
        <v>8</v>
      </c>
      <c r="N2603" s="17">
        <v>1.1764705882349999</v>
      </c>
    </row>
    <row r="2604" spans="3:14" x14ac:dyDescent="0.25">
      <c r="C2604" s="112"/>
      <c r="D2604" s="109"/>
      <c r="E2604" s="9" t="s">
        <v>42</v>
      </c>
      <c r="F2604" s="12"/>
      <c r="G2604" s="13">
        <v>11</v>
      </c>
      <c r="H2604" s="30">
        <v>18.181818181817999</v>
      </c>
      <c r="I2604" s="6">
        <v>36.363636363635997</v>
      </c>
      <c r="J2604" s="7" t="s">
        <v>66</v>
      </c>
      <c r="K2604" s="6">
        <v>9.0909090909089993</v>
      </c>
      <c r="L2604" s="6">
        <v>18.181818181817999</v>
      </c>
      <c r="M2604" s="6">
        <v>18.181818181817999</v>
      </c>
      <c r="N2604" s="37" t="s">
        <v>66</v>
      </c>
    </row>
    <row r="2605" spans="3:14" x14ac:dyDescent="0.25">
      <c r="C2605" s="112"/>
      <c r="D2605" s="109"/>
      <c r="E2605" s="9" t="s">
        <v>43</v>
      </c>
      <c r="F2605" s="12"/>
      <c r="G2605" s="8">
        <v>88</v>
      </c>
      <c r="H2605" s="20">
        <v>20.454545454544999</v>
      </c>
      <c r="I2605" s="2">
        <v>15.909090909091001</v>
      </c>
      <c r="J2605" s="2">
        <v>2.2727272727269998</v>
      </c>
      <c r="K2605" s="2">
        <v>42.045454545455001</v>
      </c>
      <c r="L2605" s="2">
        <v>4.5454545454549997</v>
      </c>
      <c r="M2605" s="2">
        <v>12.5</v>
      </c>
      <c r="N2605" s="17">
        <v>2.2727272727269998</v>
      </c>
    </row>
    <row r="2606" spans="3:14" x14ac:dyDescent="0.25">
      <c r="C2606" s="112"/>
      <c r="D2606" s="109"/>
      <c r="E2606" s="9" t="s">
        <v>44</v>
      </c>
      <c r="F2606" s="12"/>
      <c r="G2606" s="13">
        <v>24</v>
      </c>
      <c r="H2606" s="30">
        <v>16.666666666666998</v>
      </c>
      <c r="I2606" s="6">
        <v>20.833333333333002</v>
      </c>
      <c r="J2606" s="7" t="s">
        <v>66</v>
      </c>
      <c r="K2606" s="6">
        <v>45.833333333333002</v>
      </c>
      <c r="L2606" s="6">
        <v>12.5</v>
      </c>
      <c r="M2606" s="6">
        <v>4.166666666667</v>
      </c>
      <c r="N2606" s="37" t="s">
        <v>66</v>
      </c>
    </row>
    <row r="2607" spans="3:14" ht="25.2" x14ac:dyDescent="0.25">
      <c r="C2607" s="112"/>
      <c r="D2607" s="109"/>
      <c r="E2607" s="9" t="s">
        <v>45</v>
      </c>
      <c r="F2607" s="12"/>
      <c r="G2607" s="13">
        <v>30</v>
      </c>
      <c r="H2607" s="30">
        <v>16.666666666666998</v>
      </c>
      <c r="I2607" s="6">
        <v>23.333333333333002</v>
      </c>
      <c r="J2607" s="7" t="s">
        <v>66</v>
      </c>
      <c r="K2607" s="6">
        <v>40</v>
      </c>
      <c r="L2607" s="6">
        <v>10</v>
      </c>
      <c r="M2607" s="6">
        <v>10</v>
      </c>
      <c r="N2607" s="37" t="s">
        <v>66</v>
      </c>
    </row>
    <row r="2608" spans="3:14" x14ac:dyDescent="0.25">
      <c r="C2608" s="112"/>
      <c r="D2608" s="109"/>
      <c r="E2608" s="9" t="s">
        <v>38</v>
      </c>
      <c r="F2608" s="12"/>
      <c r="G2608" s="13">
        <v>19</v>
      </c>
      <c r="H2608" s="30">
        <v>21.052631578947</v>
      </c>
      <c r="I2608" s="6">
        <v>26.315789473683999</v>
      </c>
      <c r="J2608" s="7" t="s">
        <v>66</v>
      </c>
      <c r="K2608" s="6">
        <v>42.105263157895003</v>
      </c>
      <c r="L2608" s="7" t="s">
        <v>66</v>
      </c>
      <c r="M2608" s="6">
        <v>10.526315789473999</v>
      </c>
      <c r="N2608" s="37" t="s">
        <v>66</v>
      </c>
    </row>
    <row r="2609" spans="3:14" ht="25.2" x14ac:dyDescent="0.25">
      <c r="C2609" s="112"/>
      <c r="D2609" s="108" t="s">
        <v>22</v>
      </c>
      <c r="E2609" s="10" t="s">
        <v>40</v>
      </c>
      <c r="F2609" s="11"/>
      <c r="G2609" s="14">
        <v>75</v>
      </c>
      <c r="H2609" s="28">
        <v>25.333333333333002</v>
      </c>
      <c r="I2609" s="5">
        <v>22.666666666666998</v>
      </c>
      <c r="J2609" s="34" t="s">
        <v>66</v>
      </c>
      <c r="K2609" s="5">
        <v>45.333333333333002</v>
      </c>
      <c r="L2609" s="34" t="s">
        <v>66</v>
      </c>
      <c r="M2609" s="5">
        <v>4</v>
      </c>
      <c r="N2609" s="29">
        <v>2.666666666667</v>
      </c>
    </row>
    <row r="2610" spans="3:14" ht="25.2" x14ac:dyDescent="0.25">
      <c r="C2610" s="112"/>
      <c r="D2610" s="109"/>
      <c r="E2610" s="9" t="s">
        <v>41</v>
      </c>
      <c r="F2610" s="12"/>
      <c r="G2610" s="8">
        <v>241</v>
      </c>
      <c r="H2610" s="20">
        <v>30.705394190871001</v>
      </c>
      <c r="I2610" s="2">
        <v>13.692946058091</v>
      </c>
      <c r="J2610" s="2">
        <v>1.2448132780079999</v>
      </c>
      <c r="K2610" s="2">
        <v>44.398340248963002</v>
      </c>
      <c r="L2610" s="2">
        <v>2.4896265560169999</v>
      </c>
      <c r="M2610" s="2">
        <v>6.224066390041</v>
      </c>
      <c r="N2610" s="17">
        <v>1.2448132780079999</v>
      </c>
    </row>
    <row r="2611" spans="3:14" x14ac:dyDescent="0.25">
      <c r="C2611" s="112"/>
      <c r="D2611" s="109"/>
      <c r="E2611" s="9" t="s">
        <v>42</v>
      </c>
      <c r="F2611" s="12"/>
      <c r="G2611" s="13">
        <v>7</v>
      </c>
      <c r="H2611" s="30">
        <v>28.571428571428999</v>
      </c>
      <c r="I2611" s="6">
        <v>14.285714285714</v>
      </c>
      <c r="J2611" s="7" t="s">
        <v>66</v>
      </c>
      <c r="K2611" s="6">
        <v>14.285714285714</v>
      </c>
      <c r="L2611" s="6">
        <v>14.285714285714</v>
      </c>
      <c r="M2611" s="6">
        <v>28.571428571428999</v>
      </c>
      <c r="N2611" s="37" t="s">
        <v>66</v>
      </c>
    </row>
    <row r="2612" spans="3:14" x14ac:dyDescent="0.25">
      <c r="C2612" s="112"/>
      <c r="D2612" s="109"/>
      <c r="E2612" s="9" t="s">
        <v>43</v>
      </c>
      <c r="F2612" s="12"/>
      <c r="G2612" s="13">
        <v>33</v>
      </c>
      <c r="H2612" s="30">
        <v>30.303030303029999</v>
      </c>
      <c r="I2612" s="6">
        <v>21.212121212121001</v>
      </c>
      <c r="J2612" s="6">
        <v>3.0303030303030001</v>
      </c>
      <c r="K2612" s="6">
        <v>39.393939393939</v>
      </c>
      <c r="L2612" s="6">
        <v>3.0303030303030001</v>
      </c>
      <c r="M2612" s="6">
        <v>3.0303030303030001</v>
      </c>
      <c r="N2612" s="37" t="s">
        <v>66</v>
      </c>
    </row>
    <row r="2613" spans="3:14" x14ac:dyDescent="0.25">
      <c r="C2613" s="112"/>
      <c r="D2613" s="109"/>
      <c r="E2613" s="9" t="s">
        <v>44</v>
      </c>
      <c r="F2613" s="12"/>
      <c r="G2613" s="13">
        <v>8</v>
      </c>
      <c r="H2613" s="30">
        <v>37.5</v>
      </c>
      <c r="I2613" s="6">
        <v>25</v>
      </c>
      <c r="J2613" s="7" t="s">
        <v>66</v>
      </c>
      <c r="K2613" s="6">
        <v>25</v>
      </c>
      <c r="L2613" s="6">
        <v>12.5</v>
      </c>
      <c r="M2613" s="7" t="s">
        <v>66</v>
      </c>
      <c r="N2613" s="37" t="s">
        <v>66</v>
      </c>
    </row>
    <row r="2614" spans="3:14" ht="25.2" x14ac:dyDescent="0.25">
      <c r="C2614" s="112"/>
      <c r="D2614" s="109"/>
      <c r="E2614" s="9" t="s">
        <v>45</v>
      </c>
      <c r="F2614" s="12"/>
      <c r="G2614" s="13">
        <v>15</v>
      </c>
      <c r="H2614" s="30">
        <v>20</v>
      </c>
      <c r="I2614" s="6">
        <v>26.666666666666998</v>
      </c>
      <c r="J2614" s="7" t="s">
        <v>66</v>
      </c>
      <c r="K2614" s="6">
        <v>46.666666666666998</v>
      </c>
      <c r="L2614" s="7" t="s">
        <v>66</v>
      </c>
      <c r="M2614" s="6">
        <v>6.666666666667</v>
      </c>
      <c r="N2614" s="37" t="s">
        <v>66</v>
      </c>
    </row>
    <row r="2615" spans="3:14" x14ac:dyDescent="0.25">
      <c r="C2615" s="112"/>
      <c r="D2615" s="109"/>
      <c r="E2615" s="9" t="s">
        <v>38</v>
      </c>
      <c r="F2615" s="12"/>
      <c r="G2615" s="13">
        <v>12</v>
      </c>
      <c r="H2615" s="30">
        <v>16.666666666666998</v>
      </c>
      <c r="I2615" s="6">
        <v>25</v>
      </c>
      <c r="J2615" s="7" t="s">
        <v>66</v>
      </c>
      <c r="K2615" s="6">
        <v>41.666666666666998</v>
      </c>
      <c r="L2615" s="7" t="s">
        <v>66</v>
      </c>
      <c r="M2615" s="6">
        <v>16.666666666666998</v>
      </c>
      <c r="N2615" s="37" t="s">
        <v>66</v>
      </c>
    </row>
    <row r="2616" spans="3:14" ht="25.2" x14ac:dyDescent="0.25">
      <c r="C2616" s="112"/>
      <c r="D2616" s="108" t="s">
        <v>23</v>
      </c>
      <c r="E2616" s="10" t="s">
        <v>40</v>
      </c>
      <c r="F2616" s="11"/>
      <c r="G2616" s="14">
        <v>146</v>
      </c>
      <c r="H2616" s="28">
        <v>19.178082191781002</v>
      </c>
      <c r="I2616" s="5">
        <v>28.767123287671001</v>
      </c>
      <c r="J2616" s="5">
        <v>0.68493150684899995</v>
      </c>
      <c r="K2616" s="5">
        <v>36.301369863014003</v>
      </c>
      <c r="L2616" s="5">
        <v>1.369863013699</v>
      </c>
      <c r="M2616" s="5">
        <v>13.013698630137</v>
      </c>
      <c r="N2616" s="29">
        <v>0.68493150684899995</v>
      </c>
    </row>
    <row r="2617" spans="3:14" ht="25.2" x14ac:dyDescent="0.25">
      <c r="C2617" s="112"/>
      <c r="D2617" s="109"/>
      <c r="E2617" s="9" t="s">
        <v>41</v>
      </c>
      <c r="F2617" s="12"/>
      <c r="G2617" s="8">
        <v>184</v>
      </c>
      <c r="H2617" s="20">
        <v>23.369565217390999</v>
      </c>
      <c r="I2617" s="2">
        <v>11.95652173913</v>
      </c>
      <c r="J2617" s="2">
        <v>0.54347826086999995</v>
      </c>
      <c r="K2617" s="2">
        <v>43.478260869564998</v>
      </c>
      <c r="L2617" s="2">
        <v>9.2391304347830001</v>
      </c>
      <c r="M2617" s="2">
        <v>10.326086956521999</v>
      </c>
      <c r="N2617" s="17">
        <v>1.086956521739</v>
      </c>
    </row>
    <row r="2618" spans="3:14" x14ac:dyDescent="0.25">
      <c r="C2618" s="112"/>
      <c r="D2618" s="109"/>
      <c r="E2618" s="9" t="s">
        <v>42</v>
      </c>
      <c r="F2618" s="12"/>
      <c r="G2618" s="13">
        <v>4</v>
      </c>
      <c r="H2618" s="39" t="s">
        <v>66</v>
      </c>
      <c r="I2618" s="6">
        <v>75</v>
      </c>
      <c r="J2618" s="7" t="s">
        <v>66</v>
      </c>
      <c r="K2618" s="7" t="s">
        <v>66</v>
      </c>
      <c r="L2618" s="6">
        <v>25</v>
      </c>
      <c r="M2618" s="7" t="s">
        <v>66</v>
      </c>
      <c r="N2618" s="37" t="s">
        <v>66</v>
      </c>
    </row>
    <row r="2619" spans="3:14" x14ac:dyDescent="0.25">
      <c r="C2619" s="112"/>
      <c r="D2619" s="109"/>
      <c r="E2619" s="9" t="s">
        <v>43</v>
      </c>
      <c r="F2619" s="12"/>
      <c r="G2619" s="8">
        <v>55</v>
      </c>
      <c r="H2619" s="20">
        <v>14.545454545455</v>
      </c>
      <c r="I2619" s="2">
        <v>12.727272727273</v>
      </c>
      <c r="J2619" s="2">
        <v>1.818181818182</v>
      </c>
      <c r="K2619" s="2">
        <v>43.636363636364003</v>
      </c>
      <c r="L2619" s="2">
        <v>5.4545454545450003</v>
      </c>
      <c r="M2619" s="2">
        <v>18.181818181817999</v>
      </c>
      <c r="N2619" s="17">
        <v>3.636363636364</v>
      </c>
    </row>
    <row r="2620" spans="3:14" x14ac:dyDescent="0.25">
      <c r="C2620" s="112"/>
      <c r="D2620" s="109"/>
      <c r="E2620" s="9" t="s">
        <v>44</v>
      </c>
      <c r="F2620" s="12"/>
      <c r="G2620" s="13">
        <v>16</v>
      </c>
      <c r="H2620" s="30">
        <v>6.25</v>
      </c>
      <c r="I2620" s="6">
        <v>18.75</v>
      </c>
      <c r="J2620" s="7" t="s">
        <v>66</v>
      </c>
      <c r="K2620" s="6">
        <v>56.25</v>
      </c>
      <c r="L2620" s="6">
        <v>12.5</v>
      </c>
      <c r="M2620" s="6">
        <v>6.25</v>
      </c>
      <c r="N2620" s="37" t="s">
        <v>66</v>
      </c>
    </row>
    <row r="2621" spans="3:14" ht="25.2" x14ac:dyDescent="0.25">
      <c r="C2621" s="112"/>
      <c r="D2621" s="109"/>
      <c r="E2621" s="9" t="s">
        <v>45</v>
      </c>
      <c r="F2621" s="12"/>
      <c r="G2621" s="13">
        <v>15</v>
      </c>
      <c r="H2621" s="30">
        <v>13.333333333333</v>
      </c>
      <c r="I2621" s="6">
        <v>20</v>
      </c>
      <c r="J2621" s="7" t="s">
        <v>66</v>
      </c>
      <c r="K2621" s="6">
        <v>33.333333333333002</v>
      </c>
      <c r="L2621" s="6">
        <v>20</v>
      </c>
      <c r="M2621" s="6">
        <v>13.333333333333</v>
      </c>
      <c r="N2621" s="37" t="s">
        <v>66</v>
      </c>
    </row>
    <row r="2622" spans="3:14" x14ac:dyDescent="0.25">
      <c r="C2622" s="112"/>
      <c r="D2622" s="109"/>
      <c r="E2622" s="9" t="s">
        <v>38</v>
      </c>
      <c r="F2622" s="12"/>
      <c r="G2622" s="13">
        <v>7</v>
      </c>
      <c r="H2622" s="30">
        <v>28.571428571428999</v>
      </c>
      <c r="I2622" s="6">
        <v>28.571428571428999</v>
      </c>
      <c r="J2622" s="7" t="s">
        <v>66</v>
      </c>
      <c r="K2622" s="6">
        <v>42.857142857143003</v>
      </c>
      <c r="L2622" s="7" t="s">
        <v>66</v>
      </c>
      <c r="M2622" s="7" t="s">
        <v>66</v>
      </c>
      <c r="N2622" s="37" t="s">
        <v>66</v>
      </c>
    </row>
    <row r="2623" spans="3:14" x14ac:dyDescent="0.25">
      <c r="C2623" s="108" t="s">
        <v>46</v>
      </c>
      <c r="D2623" s="106" t="s">
        <v>21</v>
      </c>
      <c r="E2623" s="10" t="s">
        <v>47</v>
      </c>
      <c r="F2623" s="11"/>
      <c r="G2623" s="14">
        <v>565</v>
      </c>
      <c r="H2623" s="28">
        <v>27.256637168141999</v>
      </c>
      <c r="I2623" s="5">
        <v>15.398230088496</v>
      </c>
      <c r="J2623" s="5">
        <v>1.0619469026549999</v>
      </c>
      <c r="K2623" s="5">
        <v>42.831858407079999</v>
      </c>
      <c r="L2623" s="5">
        <v>3.3628318584070001</v>
      </c>
      <c r="M2623" s="5">
        <v>8.8495575221239999</v>
      </c>
      <c r="N2623" s="29">
        <v>1.238938053097</v>
      </c>
    </row>
    <row r="2624" spans="3:14" ht="25.2" x14ac:dyDescent="0.25">
      <c r="C2624" s="112"/>
      <c r="D2624" s="107"/>
      <c r="E2624" s="9" t="s">
        <v>48</v>
      </c>
      <c r="F2624" s="12"/>
      <c r="G2624" s="8">
        <v>61</v>
      </c>
      <c r="H2624" s="20">
        <v>14.754098360656</v>
      </c>
      <c r="I2624" s="2">
        <v>19.672131147540998</v>
      </c>
      <c r="J2624" s="15" t="s">
        <v>66</v>
      </c>
      <c r="K2624" s="2">
        <v>49.180327868851997</v>
      </c>
      <c r="L2624" s="2">
        <v>8.1967213114750006</v>
      </c>
      <c r="M2624" s="2">
        <v>8.1967213114750006</v>
      </c>
      <c r="N2624" s="38" t="s">
        <v>66</v>
      </c>
    </row>
    <row r="2625" spans="3:14" x14ac:dyDescent="0.25">
      <c r="C2625" s="112"/>
      <c r="D2625" s="107"/>
      <c r="E2625" s="9" t="s">
        <v>49</v>
      </c>
      <c r="F2625" s="12"/>
      <c r="G2625" s="13">
        <v>22</v>
      </c>
      <c r="H2625" s="30">
        <v>22.727272727273</v>
      </c>
      <c r="I2625" s="6">
        <v>22.727272727273</v>
      </c>
      <c r="J2625" s="7" t="s">
        <v>66</v>
      </c>
      <c r="K2625" s="6">
        <v>36.363636363635997</v>
      </c>
      <c r="L2625" s="7" t="s">
        <v>66</v>
      </c>
      <c r="M2625" s="6">
        <v>18.181818181817999</v>
      </c>
      <c r="N2625" s="37" t="s">
        <v>66</v>
      </c>
    </row>
    <row r="2626" spans="3:14" ht="25.2" x14ac:dyDescent="0.25">
      <c r="C2626" s="112"/>
      <c r="D2626" s="107"/>
      <c r="E2626" s="9" t="s">
        <v>50</v>
      </c>
      <c r="F2626" s="12"/>
      <c r="G2626" s="8">
        <v>58</v>
      </c>
      <c r="H2626" s="20">
        <v>18.965517241379001</v>
      </c>
      <c r="I2626" s="2">
        <v>29.310344827586</v>
      </c>
      <c r="J2626" s="15" t="s">
        <v>66</v>
      </c>
      <c r="K2626" s="2">
        <v>34.482758620689999</v>
      </c>
      <c r="L2626" s="2">
        <v>5.1724137931029999</v>
      </c>
      <c r="M2626" s="2">
        <v>10.344827586207</v>
      </c>
      <c r="N2626" s="17">
        <v>1.7241379310339999</v>
      </c>
    </row>
    <row r="2627" spans="3:14" ht="25.2" x14ac:dyDescent="0.25">
      <c r="C2627" s="112"/>
      <c r="D2627" s="107"/>
      <c r="E2627" s="9" t="s">
        <v>51</v>
      </c>
      <c r="F2627" s="12"/>
      <c r="G2627" s="13">
        <v>17</v>
      </c>
      <c r="H2627" s="30">
        <v>5.8823529411760003</v>
      </c>
      <c r="I2627" s="6">
        <v>64.705882352941003</v>
      </c>
      <c r="J2627" s="7" t="s">
        <v>66</v>
      </c>
      <c r="K2627" s="6">
        <v>17.647058823529001</v>
      </c>
      <c r="L2627" s="7" t="s">
        <v>66</v>
      </c>
      <c r="M2627" s="6">
        <v>5.8823529411760003</v>
      </c>
      <c r="N2627" s="33">
        <v>5.8823529411760003</v>
      </c>
    </row>
    <row r="2628" spans="3:14" x14ac:dyDescent="0.25">
      <c r="C2628" s="112"/>
      <c r="D2628" s="107"/>
      <c r="E2628" s="9" t="s">
        <v>52</v>
      </c>
      <c r="F2628" s="12"/>
      <c r="G2628" s="13">
        <v>5</v>
      </c>
      <c r="H2628" s="39" t="s">
        <v>66</v>
      </c>
      <c r="I2628" s="6">
        <v>20</v>
      </c>
      <c r="J2628" s="7" t="s">
        <v>66</v>
      </c>
      <c r="K2628" s="6">
        <v>80</v>
      </c>
      <c r="L2628" s="7" t="s">
        <v>66</v>
      </c>
      <c r="M2628" s="7" t="s">
        <v>66</v>
      </c>
      <c r="N2628" s="37" t="s">
        <v>66</v>
      </c>
    </row>
    <row r="2629" spans="3:14" x14ac:dyDescent="0.25">
      <c r="C2629" s="112"/>
      <c r="D2629" s="107"/>
      <c r="E2629" s="9" t="s">
        <v>53</v>
      </c>
      <c r="F2629" s="12"/>
      <c r="G2629" s="13">
        <v>18</v>
      </c>
      <c r="H2629" s="30">
        <v>11.111111111111001</v>
      </c>
      <c r="I2629" s="6">
        <v>22.222222222222001</v>
      </c>
      <c r="J2629" s="7" t="s">
        <v>66</v>
      </c>
      <c r="K2629" s="6">
        <v>38.888888888888999</v>
      </c>
      <c r="L2629" s="6">
        <v>11.111111111111001</v>
      </c>
      <c r="M2629" s="6">
        <v>16.666666666666998</v>
      </c>
      <c r="N2629" s="37" t="s">
        <v>66</v>
      </c>
    </row>
    <row r="2630" spans="3:14" x14ac:dyDescent="0.25">
      <c r="C2630" s="112"/>
      <c r="D2630" s="107"/>
      <c r="E2630" s="9" t="s">
        <v>38</v>
      </c>
      <c r="F2630" s="12"/>
      <c r="G2630" s="13">
        <v>1</v>
      </c>
      <c r="H2630" s="30">
        <v>100</v>
      </c>
      <c r="I2630" s="7" t="s">
        <v>66</v>
      </c>
      <c r="J2630" s="7" t="s">
        <v>66</v>
      </c>
      <c r="K2630" s="7" t="s">
        <v>66</v>
      </c>
      <c r="L2630" s="7" t="s">
        <v>66</v>
      </c>
      <c r="M2630" s="7" t="s">
        <v>66</v>
      </c>
      <c r="N2630" s="37" t="s">
        <v>66</v>
      </c>
    </row>
    <row r="2631" spans="3:14" x14ac:dyDescent="0.25">
      <c r="C2631" s="112"/>
      <c r="D2631" s="107"/>
      <c r="E2631" s="9" t="s">
        <v>54</v>
      </c>
      <c r="F2631" s="12"/>
      <c r="G2631" s="8">
        <v>626</v>
      </c>
      <c r="H2631" s="20">
        <v>26.038338658147001</v>
      </c>
      <c r="I2631" s="2">
        <v>15.814696485622999</v>
      </c>
      <c r="J2631" s="2">
        <v>0.95846645367399996</v>
      </c>
      <c r="K2631" s="2">
        <v>43.450479233227</v>
      </c>
      <c r="L2631" s="2">
        <v>3.8338658146959999</v>
      </c>
      <c r="M2631" s="2">
        <v>8.7859424920129996</v>
      </c>
      <c r="N2631" s="17">
        <v>1.11821086262</v>
      </c>
    </row>
    <row r="2632" spans="3:14" x14ac:dyDescent="0.25">
      <c r="C2632" s="112"/>
      <c r="D2632" s="107"/>
      <c r="E2632" s="9" t="s">
        <v>55</v>
      </c>
      <c r="F2632" s="12"/>
      <c r="G2632" s="8">
        <v>97</v>
      </c>
      <c r="H2632" s="20">
        <v>17.525773195875999</v>
      </c>
      <c r="I2632" s="2">
        <v>34.020618556701002</v>
      </c>
      <c r="J2632" s="15" t="s">
        <v>66</v>
      </c>
      <c r="K2632" s="2">
        <v>31.958762886597999</v>
      </c>
      <c r="L2632" s="2">
        <v>3.0927835051549999</v>
      </c>
      <c r="M2632" s="2">
        <v>11.340206185567</v>
      </c>
      <c r="N2632" s="17">
        <v>2.0618556701030002</v>
      </c>
    </row>
    <row r="2633" spans="3:14" x14ac:dyDescent="0.25">
      <c r="C2633" s="108" t="s">
        <v>56</v>
      </c>
      <c r="D2633" s="106" t="s">
        <v>21</v>
      </c>
      <c r="E2633" s="10" t="s">
        <v>57</v>
      </c>
      <c r="F2633" s="11"/>
      <c r="G2633" s="14">
        <v>317</v>
      </c>
      <c r="H2633" s="28">
        <v>24.290220820188999</v>
      </c>
      <c r="I2633" s="5">
        <v>16.719242902207998</v>
      </c>
      <c r="J2633" s="5">
        <v>1.2618296529969999</v>
      </c>
      <c r="K2633" s="5">
        <v>42.586750788643997</v>
      </c>
      <c r="L2633" s="5">
        <v>4.7318611987379997</v>
      </c>
      <c r="M2633" s="5">
        <v>9.4637223974759994</v>
      </c>
      <c r="N2633" s="29">
        <v>0.946372239748</v>
      </c>
    </row>
    <row r="2634" spans="3:14" x14ac:dyDescent="0.25">
      <c r="C2634" s="112"/>
      <c r="D2634" s="107"/>
      <c r="E2634" s="9" t="s">
        <v>58</v>
      </c>
      <c r="F2634" s="12"/>
      <c r="G2634" s="8">
        <v>260</v>
      </c>
      <c r="H2634" s="20">
        <v>25.384615384615</v>
      </c>
      <c r="I2634" s="2">
        <v>18.846153846153999</v>
      </c>
      <c r="J2634" s="2">
        <v>0.76923076923099998</v>
      </c>
      <c r="K2634" s="2">
        <v>42.692307692307999</v>
      </c>
      <c r="L2634" s="2">
        <v>3.4615384615379998</v>
      </c>
      <c r="M2634" s="2">
        <v>7.6923076923079998</v>
      </c>
      <c r="N2634" s="17">
        <v>1.1538461538460001</v>
      </c>
    </row>
    <row r="2635" spans="3:14" x14ac:dyDescent="0.25">
      <c r="C2635" s="112"/>
      <c r="D2635" s="107"/>
      <c r="E2635" s="9" t="s">
        <v>59</v>
      </c>
      <c r="F2635" s="12"/>
      <c r="G2635" s="8">
        <v>65</v>
      </c>
      <c r="H2635" s="20">
        <v>16.923076923077002</v>
      </c>
      <c r="I2635" s="2">
        <v>20</v>
      </c>
      <c r="J2635" s="15" t="s">
        <v>66</v>
      </c>
      <c r="K2635" s="2">
        <v>49.230769230768999</v>
      </c>
      <c r="L2635" s="2">
        <v>6.1538461538459996</v>
      </c>
      <c r="M2635" s="2">
        <v>6.1538461538459996</v>
      </c>
      <c r="N2635" s="17">
        <v>1.538461538462</v>
      </c>
    </row>
    <row r="2636" spans="3:14" x14ac:dyDescent="0.25">
      <c r="C2636" s="112"/>
      <c r="D2636" s="107"/>
      <c r="E2636" s="9" t="s">
        <v>60</v>
      </c>
      <c r="F2636" s="12"/>
      <c r="G2636" s="8">
        <v>105</v>
      </c>
      <c r="H2636" s="20">
        <v>27.619047619048001</v>
      </c>
      <c r="I2636" s="2">
        <v>20.952380952380999</v>
      </c>
      <c r="J2636" s="15" t="s">
        <v>66</v>
      </c>
      <c r="K2636" s="2">
        <v>34.285714285714</v>
      </c>
      <c r="L2636" s="2">
        <v>0.95238095238099996</v>
      </c>
      <c r="M2636" s="2">
        <v>14.285714285714</v>
      </c>
      <c r="N2636" s="17">
        <v>1.9047619047619999</v>
      </c>
    </row>
    <row r="2637" spans="3:14" x14ac:dyDescent="0.25">
      <c r="C2637" s="108" t="s">
        <v>61</v>
      </c>
      <c r="D2637" s="106" t="s">
        <v>21</v>
      </c>
      <c r="E2637" s="10" t="s">
        <v>62</v>
      </c>
      <c r="F2637" s="11"/>
      <c r="G2637" s="14">
        <v>136</v>
      </c>
      <c r="H2637" s="28">
        <v>19.852941176470999</v>
      </c>
      <c r="I2637" s="5">
        <v>17.647058823529001</v>
      </c>
      <c r="J2637" s="34" t="s">
        <v>66</v>
      </c>
      <c r="K2637" s="5">
        <v>50.735294117647001</v>
      </c>
      <c r="L2637" s="5">
        <v>4.4117647058819998</v>
      </c>
      <c r="M2637" s="5">
        <v>7.352941176471</v>
      </c>
      <c r="N2637" s="62" t="s">
        <v>66</v>
      </c>
    </row>
    <row r="2638" spans="3:14" x14ac:dyDescent="0.25">
      <c r="C2638" s="109"/>
      <c r="D2638" s="107"/>
      <c r="E2638" s="9" t="s">
        <v>63</v>
      </c>
      <c r="F2638" s="12"/>
      <c r="G2638" s="8">
        <v>175</v>
      </c>
      <c r="H2638" s="20">
        <v>28</v>
      </c>
      <c r="I2638" s="2">
        <v>18.285714285714</v>
      </c>
      <c r="J2638" s="2">
        <v>1.142857142857</v>
      </c>
      <c r="K2638" s="2">
        <v>38.857142857143003</v>
      </c>
      <c r="L2638" s="2">
        <v>1.714285714286</v>
      </c>
      <c r="M2638" s="2">
        <v>9.1428571428570002</v>
      </c>
      <c r="N2638" s="17">
        <v>2.8571428571430002</v>
      </c>
    </row>
    <row r="2639" spans="3:14" x14ac:dyDescent="0.25">
      <c r="C2639" s="109"/>
      <c r="D2639" s="107"/>
      <c r="E2639" s="9" t="s">
        <v>64</v>
      </c>
      <c r="F2639" s="12"/>
      <c r="G2639" s="8">
        <v>272</v>
      </c>
      <c r="H2639" s="20">
        <v>24.264705882352999</v>
      </c>
      <c r="I2639" s="2">
        <v>19.485294117647001</v>
      </c>
      <c r="J2639" s="2">
        <v>1.102941176471</v>
      </c>
      <c r="K2639" s="2">
        <v>41.911764705882</v>
      </c>
      <c r="L2639" s="2">
        <v>3.6764705882349999</v>
      </c>
      <c r="M2639" s="2">
        <v>8.8235294117649996</v>
      </c>
      <c r="N2639" s="17">
        <v>0.73529411764700003</v>
      </c>
    </row>
    <row r="2640" spans="3:14" x14ac:dyDescent="0.25">
      <c r="C2640" s="113"/>
      <c r="D2640" s="110"/>
      <c r="E2640" s="56" t="s">
        <v>65</v>
      </c>
      <c r="F2640" s="48"/>
      <c r="G2640" s="61">
        <v>164</v>
      </c>
      <c r="H2640" s="69">
        <v>25</v>
      </c>
      <c r="I2640" s="36">
        <v>17.073170731706998</v>
      </c>
      <c r="J2640" s="36">
        <v>0.60975609756100002</v>
      </c>
      <c r="K2640" s="36">
        <v>38.414634146341001</v>
      </c>
      <c r="L2640" s="36">
        <v>6.0975609756100004</v>
      </c>
      <c r="M2640" s="36">
        <v>11.585365853659001</v>
      </c>
      <c r="N2640" s="68">
        <v>1.219512195122</v>
      </c>
    </row>
    <row r="2642" spans="2:25" x14ac:dyDescent="0.25">
      <c r="B2642" s="54" t="str">
        <f xml:space="preserve"> HYPERLINK("#'目次'!B38", "[32]")</f>
        <v>[32]</v>
      </c>
      <c r="C2642" s="42" t="s">
        <v>402</v>
      </c>
    </row>
    <row r="2645" spans="2:25" x14ac:dyDescent="0.25">
      <c r="C2645" s="42" t="s">
        <v>14</v>
      </c>
    </row>
    <row r="2646" spans="2:25" ht="75.599999999999994" x14ac:dyDescent="0.25">
      <c r="C2646" s="102"/>
      <c r="D2646" s="103"/>
      <c r="E2646" s="103"/>
      <c r="F2646" s="103"/>
      <c r="G2646" s="53" t="s">
        <v>15</v>
      </c>
      <c r="H2646" s="50" t="s">
        <v>403</v>
      </c>
      <c r="I2646" s="21" t="s">
        <v>404</v>
      </c>
      <c r="J2646" s="21" t="s">
        <v>405</v>
      </c>
      <c r="K2646" s="21" t="s">
        <v>406</v>
      </c>
      <c r="L2646" s="21" t="s">
        <v>407</v>
      </c>
      <c r="M2646" s="21" t="s">
        <v>408</v>
      </c>
      <c r="N2646" s="21" t="s">
        <v>409</v>
      </c>
      <c r="O2646" s="21" t="s">
        <v>410</v>
      </c>
      <c r="P2646" s="21" t="s">
        <v>411</v>
      </c>
      <c r="Q2646" s="21" t="s">
        <v>412</v>
      </c>
      <c r="R2646" s="21" t="s">
        <v>413</v>
      </c>
      <c r="S2646" s="21" t="s">
        <v>414</v>
      </c>
      <c r="T2646" s="21" t="s">
        <v>415</v>
      </c>
      <c r="U2646" s="21" t="s">
        <v>416</v>
      </c>
      <c r="V2646" s="21" t="s">
        <v>53</v>
      </c>
      <c r="W2646" s="21" t="s">
        <v>417</v>
      </c>
      <c r="X2646" s="21" t="s">
        <v>38</v>
      </c>
      <c r="Y2646" s="57" t="s">
        <v>418</v>
      </c>
    </row>
    <row r="2647" spans="2:25" x14ac:dyDescent="0.25">
      <c r="C2647" s="104"/>
      <c r="D2647" s="105"/>
      <c r="E2647" s="105"/>
      <c r="F2647" s="105"/>
      <c r="G2647" s="47"/>
      <c r="H2647" s="60"/>
      <c r="I2647" s="22"/>
      <c r="J2647" s="22"/>
      <c r="K2647" s="22"/>
      <c r="L2647" s="22"/>
      <c r="M2647" s="22"/>
      <c r="N2647" s="22"/>
      <c r="O2647" s="22"/>
      <c r="P2647" s="22"/>
      <c r="Q2647" s="22"/>
      <c r="R2647" s="22"/>
      <c r="S2647" s="22"/>
      <c r="T2647" s="22"/>
      <c r="U2647" s="22"/>
      <c r="V2647" s="22"/>
      <c r="W2647" s="22"/>
      <c r="X2647" s="22"/>
      <c r="Y2647" s="55"/>
    </row>
    <row r="2648" spans="2:25" x14ac:dyDescent="0.25">
      <c r="C2648" s="52"/>
      <c r="D2648" s="49"/>
      <c r="E2648" s="46" t="s">
        <v>15</v>
      </c>
      <c r="F2648" s="51"/>
      <c r="G2648" s="59">
        <v>1104</v>
      </c>
      <c r="H2648" s="32">
        <v>8.5144927536229993</v>
      </c>
      <c r="I2648" s="32">
        <v>5.6159420289859998</v>
      </c>
      <c r="J2648" s="32">
        <v>7.0652173913040004</v>
      </c>
      <c r="K2648" s="32">
        <v>4.4384057971009998</v>
      </c>
      <c r="L2648" s="32">
        <v>2.7173913043479998</v>
      </c>
      <c r="M2648" s="32">
        <v>6.8840579710140002</v>
      </c>
      <c r="N2648" s="32">
        <v>8.4239130434780005</v>
      </c>
      <c r="O2648" s="32">
        <v>15.217391304348</v>
      </c>
      <c r="P2648" s="32">
        <v>4.7101449275359997</v>
      </c>
      <c r="Q2648" s="32">
        <v>1.630434782609</v>
      </c>
      <c r="R2648" s="32">
        <v>2.898550724638</v>
      </c>
      <c r="S2648" s="32">
        <v>2.9891304347830001</v>
      </c>
      <c r="T2648" s="32">
        <v>9.2391304347830001</v>
      </c>
      <c r="U2648" s="32">
        <v>2.7173913043479998</v>
      </c>
      <c r="V2648" s="32">
        <v>2.2644927536230002</v>
      </c>
      <c r="W2648" s="32">
        <v>60.054347826087003</v>
      </c>
      <c r="X2648" s="32">
        <v>0.27173913043499998</v>
      </c>
      <c r="Y2648" s="64">
        <v>39.673913043478002</v>
      </c>
    </row>
    <row r="2649" spans="2:25" x14ac:dyDescent="0.25">
      <c r="C2649" s="111" t="s">
        <v>20</v>
      </c>
      <c r="D2649" s="106" t="s">
        <v>21</v>
      </c>
      <c r="E2649" s="10" t="s">
        <v>22</v>
      </c>
      <c r="F2649" s="11"/>
      <c r="G2649" s="14">
        <v>543</v>
      </c>
      <c r="H2649" s="28">
        <v>8.2872928176799991</v>
      </c>
      <c r="I2649" s="5">
        <v>4.6040515653779996</v>
      </c>
      <c r="J2649" s="5">
        <v>7.7348066298339999</v>
      </c>
      <c r="K2649" s="5">
        <v>3.6832412523019999</v>
      </c>
      <c r="L2649" s="5">
        <v>1.1049723756909999</v>
      </c>
      <c r="M2649" s="5">
        <v>5.7090239410679997</v>
      </c>
      <c r="N2649" s="5">
        <v>8.8397790055249992</v>
      </c>
      <c r="O2649" s="5">
        <v>13.812154696133</v>
      </c>
      <c r="P2649" s="5">
        <v>4.7882136279929997</v>
      </c>
      <c r="Q2649" s="5">
        <v>1.2891344383059999</v>
      </c>
      <c r="R2649" s="5">
        <v>3.3149171270719999</v>
      </c>
      <c r="S2649" s="5">
        <v>2.2099447513810002</v>
      </c>
      <c r="T2649" s="5">
        <v>9.0239410681399992</v>
      </c>
      <c r="U2649" s="5">
        <v>2.9465930018419999</v>
      </c>
      <c r="V2649" s="5">
        <v>2.5782688766109998</v>
      </c>
      <c r="W2649" s="5">
        <v>62.246777163904</v>
      </c>
      <c r="X2649" s="5">
        <v>0.18416206261500001</v>
      </c>
      <c r="Y2649" s="29">
        <v>37.569060773480999</v>
      </c>
    </row>
    <row r="2650" spans="2:25" x14ac:dyDescent="0.25">
      <c r="C2650" s="112"/>
      <c r="D2650" s="107"/>
      <c r="E2650" s="9" t="s">
        <v>23</v>
      </c>
      <c r="F2650" s="12"/>
      <c r="G2650" s="8">
        <v>561</v>
      </c>
      <c r="H2650" s="20">
        <v>8.7344028520499997</v>
      </c>
      <c r="I2650" s="2">
        <v>6.5953654188949997</v>
      </c>
      <c r="J2650" s="2">
        <v>6.4171122994649998</v>
      </c>
      <c r="K2650" s="2">
        <v>5.169340463458</v>
      </c>
      <c r="L2650" s="2">
        <v>4.2780748663099999</v>
      </c>
      <c r="M2650" s="2">
        <v>8.0213903743320003</v>
      </c>
      <c r="N2650" s="2">
        <v>8.0213903743320003</v>
      </c>
      <c r="O2650" s="2">
        <v>16.577540106952</v>
      </c>
      <c r="P2650" s="2">
        <v>4.6345811051689996</v>
      </c>
      <c r="Q2650" s="2">
        <v>1.9607843137250001</v>
      </c>
      <c r="R2650" s="2">
        <v>2.4955436720140001</v>
      </c>
      <c r="S2650" s="2">
        <v>3.7433155080209999</v>
      </c>
      <c r="T2650" s="2">
        <v>9.4474153297680008</v>
      </c>
      <c r="U2650" s="2">
        <v>2.4955436720140001</v>
      </c>
      <c r="V2650" s="2">
        <v>1.9607843137250001</v>
      </c>
      <c r="W2650" s="2">
        <v>57.932263814617002</v>
      </c>
      <c r="X2650" s="2">
        <v>0.35650623885900001</v>
      </c>
      <c r="Y2650" s="17">
        <v>41.711229946524</v>
      </c>
    </row>
    <row r="2651" spans="2:25" x14ac:dyDescent="0.25">
      <c r="C2651" s="108" t="s">
        <v>24</v>
      </c>
      <c r="D2651" s="108" t="s">
        <v>25</v>
      </c>
      <c r="E2651" s="10" t="s">
        <v>26</v>
      </c>
      <c r="F2651" s="11"/>
      <c r="G2651" s="14">
        <v>261</v>
      </c>
      <c r="H2651" s="28">
        <v>11.877394636015</v>
      </c>
      <c r="I2651" s="5">
        <v>7.2796934865900003</v>
      </c>
      <c r="J2651" s="5">
        <v>7.6628352490419998</v>
      </c>
      <c r="K2651" s="5">
        <v>4.2145593869729998</v>
      </c>
      <c r="L2651" s="5">
        <v>6.130268199234</v>
      </c>
      <c r="M2651" s="5">
        <v>6.8965517241379999</v>
      </c>
      <c r="N2651" s="5">
        <v>12.260536398467</v>
      </c>
      <c r="O2651" s="5">
        <v>19.540229885056998</v>
      </c>
      <c r="P2651" s="5">
        <v>7.2796934865900003</v>
      </c>
      <c r="Q2651" s="5">
        <v>2.6819923371650001</v>
      </c>
      <c r="R2651" s="5">
        <v>3.4482758620689999</v>
      </c>
      <c r="S2651" s="5">
        <v>2.2988505747130001</v>
      </c>
      <c r="T2651" s="5">
        <v>12.260536398467</v>
      </c>
      <c r="U2651" s="5">
        <v>4.2145593869729998</v>
      </c>
      <c r="V2651" s="5">
        <v>2.6819923371650001</v>
      </c>
      <c r="W2651" s="5">
        <v>48.275862068965999</v>
      </c>
      <c r="X2651" s="5">
        <v>0.38314176245199999</v>
      </c>
      <c r="Y2651" s="29">
        <v>51.340996168582002</v>
      </c>
    </row>
    <row r="2652" spans="2:25" x14ac:dyDescent="0.25">
      <c r="C2652" s="112"/>
      <c r="D2652" s="109"/>
      <c r="E2652" s="9" t="s">
        <v>27</v>
      </c>
      <c r="F2652" s="12"/>
      <c r="G2652" s="8">
        <v>267</v>
      </c>
      <c r="H2652" s="20">
        <v>8.6142322097380006</v>
      </c>
      <c r="I2652" s="2">
        <v>5.61797752809</v>
      </c>
      <c r="J2652" s="2">
        <v>9.7378277153559996</v>
      </c>
      <c r="K2652" s="2">
        <v>4.1198501872659996</v>
      </c>
      <c r="L2652" s="2">
        <v>1.4981273408239999</v>
      </c>
      <c r="M2652" s="2">
        <v>7.8651685393259996</v>
      </c>
      <c r="N2652" s="2">
        <v>8.9887640449440003</v>
      </c>
      <c r="O2652" s="2">
        <v>14.98127340824</v>
      </c>
      <c r="P2652" s="2">
        <v>4.1198501872659996</v>
      </c>
      <c r="Q2652" s="2">
        <v>0.74906367041199995</v>
      </c>
      <c r="R2652" s="2">
        <v>3.3707865168539999</v>
      </c>
      <c r="S2652" s="2">
        <v>2.9962546816479998</v>
      </c>
      <c r="T2652" s="2">
        <v>10.112359550561999</v>
      </c>
      <c r="U2652" s="2">
        <v>3.3707865168539999</v>
      </c>
      <c r="V2652" s="2">
        <v>1.87265917603</v>
      </c>
      <c r="W2652" s="2">
        <v>59.925093632958998</v>
      </c>
      <c r="X2652" s="15" t="s">
        <v>66</v>
      </c>
      <c r="Y2652" s="17">
        <v>40.074906367041002</v>
      </c>
    </row>
    <row r="2653" spans="2:25" x14ac:dyDescent="0.25">
      <c r="C2653" s="112"/>
      <c r="D2653" s="109"/>
      <c r="E2653" s="9" t="s">
        <v>28</v>
      </c>
      <c r="F2653" s="12"/>
      <c r="G2653" s="8">
        <v>261</v>
      </c>
      <c r="H2653" s="20">
        <v>7.6628352490419998</v>
      </c>
      <c r="I2653" s="2">
        <v>5.7471264367819996</v>
      </c>
      <c r="J2653" s="2">
        <v>4.2145593869729998</v>
      </c>
      <c r="K2653" s="2">
        <v>4.5977011494250002</v>
      </c>
      <c r="L2653" s="2">
        <v>1.532567049808</v>
      </c>
      <c r="M2653" s="2">
        <v>5.3639846743300001</v>
      </c>
      <c r="N2653" s="2">
        <v>7.2796934865900003</v>
      </c>
      <c r="O2653" s="2">
        <v>14.559386973180001</v>
      </c>
      <c r="P2653" s="2">
        <v>4.2145593869729998</v>
      </c>
      <c r="Q2653" s="2">
        <v>1.915708812261</v>
      </c>
      <c r="R2653" s="2">
        <v>2.2988505747130001</v>
      </c>
      <c r="S2653" s="2">
        <v>3.8314176245209999</v>
      </c>
      <c r="T2653" s="2">
        <v>10.344827586207</v>
      </c>
      <c r="U2653" s="2">
        <v>2.2988505747130001</v>
      </c>
      <c r="V2653" s="2">
        <v>2.6819923371650001</v>
      </c>
      <c r="W2653" s="2">
        <v>65.134099616857995</v>
      </c>
      <c r="X2653" s="2">
        <v>0.38314176245199999</v>
      </c>
      <c r="Y2653" s="17">
        <v>34.482758620689999</v>
      </c>
    </row>
    <row r="2654" spans="2:25" x14ac:dyDescent="0.25">
      <c r="C2654" s="112"/>
      <c r="D2654" s="109"/>
      <c r="E2654" s="9" t="s">
        <v>29</v>
      </c>
      <c r="F2654" s="12"/>
      <c r="G2654" s="8">
        <v>195</v>
      </c>
      <c r="H2654" s="20">
        <v>6.1538461538459996</v>
      </c>
      <c r="I2654" s="2">
        <v>2.564102564103</v>
      </c>
      <c r="J2654" s="2">
        <v>5.1282051282049999</v>
      </c>
      <c r="K2654" s="2">
        <v>4.6153846153850004</v>
      </c>
      <c r="L2654" s="2">
        <v>1.025641025641</v>
      </c>
      <c r="M2654" s="2">
        <v>6.1538461538459996</v>
      </c>
      <c r="N2654" s="2">
        <v>5.6410256410260002</v>
      </c>
      <c r="O2654" s="2">
        <v>11.282051282051</v>
      </c>
      <c r="P2654" s="2">
        <v>2.051282051282</v>
      </c>
      <c r="Q2654" s="2">
        <v>1.025641025641</v>
      </c>
      <c r="R2654" s="2">
        <v>2.564102564103</v>
      </c>
      <c r="S2654" s="2">
        <v>2.564102564103</v>
      </c>
      <c r="T2654" s="2">
        <v>4.6153846153850004</v>
      </c>
      <c r="U2654" s="2">
        <v>0.51282051282100005</v>
      </c>
      <c r="V2654" s="2">
        <v>1.538461538462</v>
      </c>
      <c r="W2654" s="2">
        <v>69.743589743589993</v>
      </c>
      <c r="X2654" s="15" t="s">
        <v>66</v>
      </c>
      <c r="Y2654" s="17">
        <v>30.25641025641</v>
      </c>
    </row>
    <row r="2655" spans="2:25" x14ac:dyDescent="0.25">
      <c r="C2655" s="112"/>
      <c r="D2655" s="109"/>
      <c r="E2655" s="9" t="s">
        <v>30</v>
      </c>
      <c r="F2655" s="12"/>
      <c r="G2655" s="8">
        <v>120</v>
      </c>
      <c r="H2655" s="20">
        <v>6.666666666667</v>
      </c>
      <c r="I2655" s="2">
        <v>6.666666666667</v>
      </c>
      <c r="J2655" s="2">
        <v>9.166666666667</v>
      </c>
      <c r="K2655" s="2">
        <v>5</v>
      </c>
      <c r="L2655" s="2">
        <v>3.333333333333</v>
      </c>
      <c r="M2655" s="2">
        <v>9.166666666667</v>
      </c>
      <c r="N2655" s="2">
        <v>5.833333333333</v>
      </c>
      <c r="O2655" s="2">
        <v>14.166666666667</v>
      </c>
      <c r="P2655" s="2">
        <v>5.833333333333</v>
      </c>
      <c r="Q2655" s="2">
        <v>1.666666666667</v>
      </c>
      <c r="R2655" s="2">
        <v>2.5</v>
      </c>
      <c r="S2655" s="2">
        <v>3.333333333333</v>
      </c>
      <c r="T2655" s="2">
        <v>5.833333333333</v>
      </c>
      <c r="U2655" s="2">
        <v>2.5</v>
      </c>
      <c r="V2655" s="2">
        <v>2.5</v>
      </c>
      <c r="W2655" s="2">
        <v>59.166666666666998</v>
      </c>
      <c r="X2655" s="2">
        <v>0.83333333333299997</v>
      </c>
      <c r="Y2655" s="17">
        <v>40</v>
      </c>
    </row>
    <row r="2656" spans="2:25" x14ac:dyDescent="0.25">
      <c r="C2656" s="112"/>
      <c r="D2656" s="109"/>
      <c r="E2656" s="9" t="s">
        <v>31</v>
      </c>
      <c r="F2656" s="12"/>
      <c r="G2656" s="8">
        <v>843</v>
      </c>
      <c r="H2656" s="20">
        <v>7.4733096085410002</v>
      </c>
      <c r="I2656" s="2">
        <v>5.1008303677339999</v>
      </c>
      <c r="J2656" s="2">
        <v>6.8801897983389999</v>
      </c>
      <c r="K2656" s="2">
        <v>4.5077105575329997</v>
      </c>
      <c r="L2656" s="2">
        <v>1.660735468565</v>
      </c>
      <c r="M2656" s="2">
        <v>6.8801897983389999</v>
      </c>
      <c r="N2656" s="2">
        <v>7.2360616844600001</v>
      </c>
      <c r="O2656" s="2">
        <v>13.879003558719001</v>
      </c>
      <c r="P2656" s="2">
        <v>3.9145907473310002</v>
      </c>
      <c r="Q2656" s="2">
        <v>1.304863582444</v>
      </c>
      <c r="R2656" s="2">
        <v>2.7283511269280001</v>
      </c>
      <c r="S2656" s="2">
        <v>3.2028469750889998</v>
      </c>
      <c r="T2656" s="2">
        <v>8.3036773428230006</v>
      </c>
      <c r="U2656" s="2">
        <v>2.2538552787659998</v>
      </c>
      <c r="V2656" s="2">
        <v>2.1352313167260002</v>
      </c>
      <c r="W2656" s="2">
        <v>63.701067615657998</v>
      </c>
      <c r="X2656" s="2">
        <v>0.23724792408100001</v>
      </c>
      <c r="Y2656" s="17">
        <v>36.061684460260999</v>
      </c>
    </row>
    <row r="2657" spans="3:25" x14ac:dyDescent="0.25">
      <c r="C2657" s="112"/>
      <c r="D2657" s="109"/>
      <c r="E2657" s="9" t="s">
        <v>32</v>
      </c>
      <c r="F2657" s="12"/>
      <c r="G2657" s="8">
        <v>315</v>
      </c>
      <c r="H2657" s="20">
        <v>6.3492063492059998</v>
      </c>
      <c r="I2657" s="2">
        <v>4.1269841269840004</v>
      </c>
      <c r="J2657" s="2">
        <v>6.666666666667</v>
      </c>
      <c r="K2657" s="2">
        <v>4.7619047619049999</v>
      </c>
      <c r="L2657" s="2">
        <v>1.9047619047619999</v>
      </c>
      <c r="M2657" s="2">
        <v>7.3015873015870003</v>
      </c>
      <c r="N2657" s="2">
        <v>5.7142857142860004</v>
      </c>
      <c r="O2657" s="2">
        <v>12.380952380951999</v>
      </c>
      <c r="P2657" s="2">
        <v>3.492063492063</v>
      </c>
      <c r="Q2657" s="2">
        <v>1.269841269841</v>
      </c>
      <c r="R2657" s="2">
        <v>2.5396825396830001</v>
      </c>
      <c r="S2657" s="2">
        <v>2.8571428571430002</v>
      </c>
      <c r="T2657" s="2">
        <v>5.079365079365</v>
      </c>
      <c r="U2657" s="2">
        <v>1.269841269841</v>
      </c>
      <c r="V2657" s="2">
        <v>1.9047619047619999</v>
      </c>
      <c r="W2657" s="2">
        <v>65.714285714286007</v>
      </c>
      <c r="X2657" s="2">
        <v>0.31746031745999997</v>
      </c>
      <c r="Y2657" s="17">
        <v>33.968253968253997</v>
      </c>
    </row>
    <row r="2658" spans="3:25" x14ac:dyDescent="0.25">
      <c r="C2658" s="112"/>
      <c r="D2658" s="108" t="s">
        <v>22</v>
      </c>
      <c r="E2658" s="10" t="s">
        <v>26</v>
      </c>
      <c r="F2658" s="11"/>
      <c r="G2658" s="14">
        <v>120</v>
      </c>
      <c r="H2658" s="28">
        <v>8.333333333333</v>
      </c>
      <c r="I2658" s="5">
        <v>5.833333333333</v>
      </c>
      <c r="J2658" s="5">
        <v>9.166666666667</v>
      </c>
      <c r="K2658" s="5">
        <v>2.5</v>
      </c>
      <c r="L2658" s="5">
        <v>3.333333333333</v>
      </c>
      <c r="M2658" s="5">
        <v>4.166666666667</v>
      </c>
      <c r="N2658" s="5">
        <v>15</v>
      </c>
      <c r="O2658" s="5">
        <v>15.833333333333</v>
      </c>
      <c r="P2658" s="5">
        <v>4.166666666667</v>
      </c>
      <c r="Q2658" s="5">
        <v>0.83333333333299997</v>
      </c>
      <c r="R2658" s="5">
        <v>3.333333333333</v>
      </c>
      <c r="S2658" s="5">
        <v>1.666666666667</v>
      </c>
      <c r="T2658" s="5">
        <v>12.5</v>
      </c>
      <c r="U2658" s="5">
        <v>5.833333333333</v>
      </c>
      <c r="V2658" s="5">
        <v>1.666666666667</v>
      </c>
      <c r="W2658" s="5">
        <v>56.666666666666998</v>
      </c>
      <c r="X2658" s="5">
        <v>0.83333333333299997</v>
      </c>
      <c r="Y2658" s="29">
        <v>42.5</v>
      </c>
    </row>
    <row r="2659" spans="3:25" x14ac:dyDescent="0.25">
      <c r="C2659" s="112"/>
      <c r="D2659" s="109"/>
      <c r="E2659" s="9" t="s">
        <v>27</v>
      </c>
      <c r="F2659" s="12"/>
      <c r="G2659" s="8">
        <v>159</v>
      </c>
      <c r="H2659" s="20">
        <v>10.062893081761001</v>
      </c>
      <c r="I2659" s="2">
        <v>4.4025157232699996</v>
      </c>
      <c r="J2659" s="2">
        <v>8.8050314465409993</v>
      </c>
      <c r="K2659" s="2">
        <v>3.7735849056599999</v>
      </c>
      <c r="L2659" s="2">
        <v>1.2578616352200001</v>
      </c>
      <c r="M2659" s="2">
        <v>6.9182389937110003</v>
      </c>
      <c r="N2659" s="2">
        <v>7.547169811321</v>
      </c>
      <c r="O2659" s="2">
        <v>14.465408805031</v>
      </c>
      <c r="P2659" s="2">
        <v>5.660377358491</v>
      </c>
      <c r="Q2659" s="2">
        <v>1.2578616352200001</v>
      </c>
      <c r="R2659" s="2">
        <v>4.4025157232699996</v>
      </c>
      <c r="S2659" s="2">
        <v>2.5157232704400001</v>
      </c>
      <c r="T2659" s="2">
        <v>9.4339622641510008</v>
      </c>
      <c r="U2659" s="2">
        <v>2.5157232704400001</v>
      </c>
      <c r="V2659" s="2">
        <v>3.1446540880499998</v>
      </c>
      <c r="W2659" s="2">
        <v>60.377358490566003</v>
      </c>
      <c r="X2659" s="15" t="s">
        <v>66</v>
      </c>
      <c r="Y2659" s="17">
        <v>39.622641509433997</v>
      </c>
    </row>
    <row r="2660" spans="3:25" x14ac:dyDescent="0.25">
      <c r="C2660" s="112"/>
      <c r="D2660" s="109"/>
      <c r="E2660" s="9" t="s">
        <v>28</v>
      </c>
      <c r="F2660" s="12"/>
      <c r="G2660" s="8">
        <v>113</v>
      </c>
      <c r="H2660" s="20">
        <v>7.0796460176989999</v>
      </c>
      <c r="I2660" s="2">
        <v>5.3097345132739999</v>
      </c>
      <c r="J2660" s="2">
        <v>4.424778761062</v>
      </c>
      <c r="K2660" s="2">
        <v>4.424778761062</v>
      </c>
      <c r="L2660" s="15" t="s">
        <v>66</v>
      </c>
      <c r="M2660" s="2">
        <v>1.769911504425</v>
      </c>
      <c r="N2660" s="2">
        <v>5.3097345132739999</v>
      </c>
      <c r="O2660" s="2">
        <v>13.274336283186001</v>
      </c>
      <c r="P2660" s="2">
        <v>5.3097345132739999</v>
      </c>
      <c r="Q2660" s="2">
        <v>1.769911504425</v>
      </c>
      <c r="R2660" s="2">
        <v>2.654867256637</v>
      </c>
      <c r="S2660" s="2">
        <v>2.654867256637</v>
      </c>
      <c r="T2660" s="2">
        <v>10.619469026549</v>
      </c>
      <c r="U2660" s="2">
        <v>2.654867256637</v>
      </c>
      <c r="V2660" s="2">
        <v>2.654867256637</v>
      </c>
      <c r="W2660" s="2">
        <v>67.256637168142007</v>
      </c>
      <c r="X2660" s="15" t="s">
        <v>66</v>
      </c>
      <c r="Y2660" s="17">
        <v>32.743362831858001</v>
      </c>
    </row>
    <row r="2661" spans="3:25" x14ac:dyDescent="0.25">
      <c r="C2661" s="112"/>
      <c r="D2661" s="109"/>
      <c r="E2661" s="9" t="s">
        <v>29</v>
      </c>
      <c r="F2661" s="12"/>
      <c r="G2661" s="8">
        <v>94</v>
      </c>
      <c r="H2661" s="20">
        <v>7.4468085106380002</v>
      </c>
      <c r="I2661" s="2">
        <v>3.1914893617020001</v>
      </c>
      <c r="J2661" s="2">
        <v>5.3191489361700004</v>
      </c>
      <c r="K2661" s="2">
        <v>3.1914893617020001</v>
      </c>
      <c r="L2661" s="15" t="s">
        <v>66</v>
      </c>
      <c r="M2661" s="2">
        <v>6.3829787234040003</v>
      </c>
      <c r="N2661" s="2">
        <v>8.5106382978719992</v>
      </c>
      <c r="O2661" s="2">
        <v>9.574468085106</v>
      </c>
      <c r="P2661" s="2">
        <v>2.1276595744679998</v>
      </c>
      <c r="Q2661" s="2">
        <v>1.0638297872339999</v>
      </c>
      <c r="R2661" s="2">
        <v>2.1276595744679998</v>
      </c>
      <c r="S2661" s="2">
        <v>2.1276595744679998</v>
      </c>
      <c r="T2661" s="2">
        <v>4.2553191489359996</v>
      </c>
      <c r="U2661" s="2">
        <v>1.0638297872339999</v>
      </c>
      <c r="V2661" s="2">
        <v>2.1276595744679998</v>
      </c>
      <c r="W2661" s="2">
        <v>68.085106382979006</v>
      </c>
      <c r="X2661" s="15" t="s">
        <v>66</v>
      </c>
      <c r="Y2661" s="17">
        <v>31.914893617021001</v>
      </c>
    </row>
    <row r="2662" spans="3:25" x14ac:dyDescent="0.25">
      <c r="C2662" s="112"/>
      <c r="D2662" s="109"/>
      <c r="E2662" s="9" t="s">
        <v>30</v>
      </c>
      <c r="F2662" s="12"/>
      <c r="G2662" s="8">
        <v>57</v>
      </c>
      <c r="H2662" s="20">
        <v>7.0175438596489998</v>
      </c>
      <c r="I2662" s="2">
        <v>3.508771929825</v>
      </c>
      <c r="J2662" s="2">
        <v>12.280701754386</v>
      </c>
      <c r="K2662" s="2">
        <v>5.2631578947369997</v>
      </c>
      <c r="L2662" s="15" t="s">
        <v>66</v>
      </c>
      <c r="M2662" s="2">
        <v>12.280701754386</v>
      </c>
      <c r="N2662" s="2">
        <v>7.0175438596489998</v>
      </c>
      <c r="O2662" s="2">
        <v>15.789473684211</v>
      </c>
      <c r="P2662" s="2">
        <v>7.0175438596489998</v>
      </c>
      <c r="Q2662" s="2">
        <v>1.7543859649119999</v>
      </c>
      <c r="R2662" s="2">
        <v>3.508771929825</v>
      </c>
      <c r="S2662" s="2">
        <v>1.7543859649119999</v>
      </c>
      <c r="T2662" s="2">
        <v>5.2631578947369997</v>
      </c>
      <c r="U2662" s="2">
        <v>1.7543859649119999</v>
      </c>
      <c r="V2662" s="2">
        <v>3.508771929825</v>
      </c>
      <c r="W2662" s="2">
        <v>59.649122807018003</v>
      </c>
      <c r="X2662" s="15" t="s">
        <v>66</v>
      </c>
      <c r="Y2662" s="17">
        <v>40.350877192981997</v>
      </c>
    </row>
    <row r="2663" spans="3:25" x14ac:dyDescent="0.25">
      <c r="C2663" s="112"/>
      <c r="D2663" s="109"/>
      <c r="E2663" s="9" t="s">
        <v>31</v>
      </c>
      <c r="F2663" s="12"/>
      <c r="G2663" s="8">
        <v>423</v>
      </c>
      <c r="H2663" s="20">
        <v>8.2742316784870003</v>
      </c>
      <c r="I2663" s="2">
        <v>4.2553191489359996</v>
      </c>
      <c r="J2663" s="2">
        <v>7.3286052009459999</v>
      </c>
      <c r="K2663" s="2">
        <v>4.0189125295509998</v>
      </c>
      <c r="L2663" s="2">
        <v>0.47281323877100001</v>
      </c>
      <c r="M2663" s="2">
        <v>6.1465721040189996</v>
      </c>
      <c r="N2663" s="2">
        <v>7.0921985815599999</v>
      </c>
      <c r="O2663" s="2">
        <v>13.238770685579</v>
      </c>
      <c r="P2663" s="2">
        <v>4.9645390070920001</v>
      </c>
      <c r="Q2663" s="2">
        <v>1.4184397163119999</v>
      </c>
      <c r="R2663" s="2">
        <v>3.3096926713950001</v>
      </c>
      <c r="S2663" s="2">
        <v>2.3640661938530001</v>
      </c>
      <c r="T2663" s="2">
        <v>8.0378250591019995</v>
      </c>
      <c r="U2663" s="2">
        <v>2.1276595744679998</v>
      </c>
      <c r="V2663" s="2">
        <v>2.8368794326239999</v>
      </c>
      <c r="W2663" s="2">
        <v>63.829787234043003</v>
      </c>
      <c r="X2663" s="15" t="s">
        <v>66</v>
      </c>
      <c r="Y2663" s="17">
        <v>36.170212765956997</v>
      </c>
    </row>
    <row r="2664" spans="3:25" x14ac:dyDescent="0.25">
      <c r="C2664" s="112"/>
      <c r="D2664" s="109"/>
      <c r="E2664" s="9" t="s">
        <v>32</v>
      </c>
      <c r="F2664" s="12"/>
      <c r="G2664" s="8">
        <v>151</v>
      </c>
      <c r="H2664" s="20">
        <v>7.2847682119210004</v>
      </c>
      <c r="I2664" s="2">
        <v>3.311258278146</v>
      </c>
      <c r="J2664" s="2">
        <v>7.9470198675499999</v>
      </c>
      <c r="K2664" s="2">
        <v>3.9735099337749999</v>
      </c>
      <c r="L2664" s="15" t="s">
        <v>66</v>
      </c>
      <c r="M2664" s="2">
        <v>8.6092715231790002</v>
      </c>
      <c r="N2664" s="2">
        <v>7.9470198675499999</v>
      </c>
      <c r="O2664" s="2">
        <v>11.920529801324999</v>
      </c>
      <c r="P2664" s="2">
        <v>3.9735099337749999</v>
      </c>
      <c r="Q2664" s="2">
        <v>1.324503311258</v>
      </c>
      <c r="R2664" s="2">
        <v>2.6490066225170001</v>
      </c>
      <c r="S2664" s="2">
        <v>1.9867549668869999</v>
      </c>
      <c r="T2664" s="2">
        <v>4.6357615894039998</v>
      </c>
      <c r="U2664" s="2">
        <v>1.324503311258</v>
      </c>
      <c r="V2664" s="2">
        <v>2.6490066225170001</v>
      </c>
      <c r="W2664" s="2">
        <v>64.900662251656001</v>
      </c>
      <c r="X2664" s="15" t="s">
        <v>66</v>
      </c>
      <c r="Y2664" s="17">
        <v>35.099337748343999</v>
      </c>
    </row>
    <row r="2665" spans="3:25" x14ac:dyDescent="0.25">
      <c r="C2665" s="112"/>
      <c r="D2665" s="108" t="s">
        <v>23</v>
      </c>
      <c r="E2665" s="10" t="s">
        <v>26</v>
      </c>
      <c r="F2665" s="11"/>
      <c r="G2665" s="14">
        <v>141</v>
      </c>
      <c r="H2665" s="28">
        <v>14.893617021277</v>
      </c>
      <c r="I2665" s="5">
        <v>8.5106382978719992</v>
      </c>
      <c r="J2665" s="5">
        <v>6.3829787234040003</v>
      </c>
      <c r="K2665" s="5">
        <v>5.6737588652479998</v>
      </c>
      <c r="L2665" s="5">
        <v>8.5106382978719992</v>
      </c>
      <c r="M2665" s="5">
        <v>9.2198581560279997</v>
      </c>
      <c r="N2665" s="5">
        <v>9.9290780141840003</v>
      </c>
      <c r="O2665" s="5">
        <v>22.695035460993001</v>
      </c>
      <c r="P2665" s="5">
        <v>9.9290780141840003</v>
      </c>
      <c r="Q2665" s="5">
        <v>4.2553191489359996</v>
      </c>
      <c r="R2665" s="5">
        <v>3.54609929078</v>
      </c>
      <c r="S2665" s="5">
        <v>2.8368794326239999</v>
      </c>
      <c r="T2665" s="5">
        <v>12.056737588652</v>
      </c>
      <c r="U2665" s="5">
        <v>2.8368794326239999</v>
      </c>
      <c r="V2665" s="5">
        <v>3.54609929078</v>
      </c>
      <c r="W2665" s="5">
        <v>41.134751773049999</v>
      </c>
      <c r="X2665" s="34" t="s">
        <v>66</v>
      </c>
      <c r="Y2665" s="29">
        <v>58.865248226950001</v>
      </c>
    </row>
    <row r="2666" spans="3:25" x14ac:dyDescent="0.25">
      <c r="C2666" s="112"/>
      <c r="D2666" s="109"/>
      <c r="E2666" s="9" t="s">
        <v>27</v>
      </c>
      <c r="F2666" s="12"/>
      <c r="G2666" s="8">
        <v>108</v>
      </c>
      <c r="H2666" s="20">
        <v>6.4814814814809996</v>
      </c>
      <c r="I2666" s="2">
        <v>7.4074074074069998</v>
      </c>
      <c r="J2666" s="2">
        <v>11.111111111111001</v>
      </c>
      <c r="K2666" s="2">
        <v>4.6296296296300001</v>
      </c>
      <c r="L2666" s="2">
        <v>1.851851851852</v>
      </c>
      <c r="M2666" s="2">
        <v>9.2592592592590002</v>
      </c>
      <c r="N2666" s="2">
        <v>11.111111111111001</v>
      </c>
      <c r="O2666" s="2">
        <v>15.740740740741</v>
      </c>
      <c r="P2666" s="2">
        <v>1.851851851852</v>
      </c>
      <c r="Q2666" s="15" t="s">
        <v>66</v>
      </c>
      <c r="R2666" s="2">
        <v>1.851851851852</v>
      </c>
      <c r="S2666" s="2">
        <v>3.7037037037039999</v>
      </c>
      <c r="T2666" s="2">
        <v>11.111111111111001</v>
      </c>
      <c r="U2666" s="2">
        <v>4.6296296296300001</v>
      </c>
      <c r="V2666" s="15" t="s">
        <v>66</v>
      </c>
      <c r="W2666" s="2">
        <v>59.259259259258997</v>
      </c>
      <c r="X2666" s="15" t="s">
        <v>66</v>
      </c>
      <c r="Y2666" s="17">
        <v>40.740740740741003</v>
      </c>
    </row>
    <row r="2667" spans="3:25" x14ac:dyDescent="0.25">
      <c r="C2667" s="112"/>
      <c r="D2667" s="109"/>
      <c r="E2667" s="9" t="s">
        <v>28</v>
      </c>
      <c r="F2667" s="12"/>
      <c r="G2667" s="8">
        <v>148</v>
      </c>
      <c r="H2667" s="20">
        <v>8.1081081081080004</v>
      </c>
      <c r="I2667" s="2">
        <v>6.0810810810809999</v>
      </c>
      <c r="J2667" s="2">
        <v>4.0540540540540002</v>
      </c>
      <c r="K2667" s="2">
        <v>4.7297297297299998</v>
      </c>
      <c r="L2667" s="2">
        <v>2.7027027027030002</v>
      </c>
      <c r="M2667" s="2">
        <v>8.1081081081080004</v>
      </c>
      <c r="N2667" s="2">
        <v>8.7837837837839992</v>
      </c>
      <c r="O2667" s="2">
        <v>15.540540540541</v>
      </c>
      <c r="P2667" s="2">
        <v>3.3783783783780001</v>
      </c>
      <c r="Q2667" s="2">
        <v>2.0270270270270001</v>
      </c>
      <c r="R2667" s="2">
        <v>2.0270270270270001</v>
      </c>
      <c r="S2667" s="2">
        <v>4.7297297297299998</v>
      </c>
      <c r="T2667" s="2">
        <v>10.135135135135</v>
      </c>
      <c r="U2667" s="2">
        <v>2.0270270270270001</v>
      </c>
      <c r="V2667" s="2">
        <v>2.7027027027030002</v>
      </c>
      <c r="W2667" s="2">
        <v>63.513513513513999</v>
      </c>
      <c r="X2667" s="2">
        <v>0.67567567567599995</v>
      </c>
      <c r="Y2667" s="17">
        <v>35.810810810810999</v>
      </c>
    </row>
    <row r="2668" spans="3:25" x14ac:dyDescent="0.25">
      <c r="C2668" s="112"/>
      <c r="D2668" s="109"/>
      <c r="E2668" s="9" t="s">
        <v>29</v>
      </c>
      <c r="F2668" s="12"/>
      <c r="G2668" s="8">
        <v>101</v>
      </c>
      <c r="H2668" s="20">
        <v>4.9504950495050002</v>
      </c>
      <c r="I2668" s="2">
        <v>1.9801980198019999</v>
      </c>
      <c r="J2668" s="2">
        <v>4.9504950495050002</v>
      </c>
      <c r="K2668" s="2">
        <v>5.940594059406</v>
      </c>
      <c r="L2668" s="2">
        <v>1.9801980198019999</v>
      </c>
      <c r="M2668" s="2">
        <v>5.940594059406</v>
      </c>
      <c r="N2668" s="2">
        <v>2.970297029703</v>
      </c>
      <c r="O2668" s="2">
        <v>12.871287128713</v>
      </c>
      <c r="P2668" s="2">
        <v>1.9801980198019999</v>
      </c>
      <c r="Q2668" s="2">
        <v>0.99009900990099997</v>
      </c>
      <c r="R2668" s="2">
        <v>2.970297029703</v>
      </c>
      <c r="S2668" s="2">
        <v>2.970297029703</v>
      </c>
      <c r="T2668" s="2">
        <v>4.9504950495050002</v>
      </c>
      <c r="U2668" s="15" t="s">
        <v>66</v>
      </c>
      <c r="V2668" s="2">
        <v>0.99009900990099997</v>
      </c>
      <c r="W2668" s="2">
        <v>71.287128712870995</v>
      </c>
      <c r="X2668" s="15" t="s">
        <v>66</v>
      </c>
      <c r="Y2668" s="17">
        <v>28.712871287129001</v>
      </c>
    </row>
    <row r="2669" spans="3:25" x14ac:dyDescent="0.25">
      <c r="C2669" s="112"/>
      <c r="D2669" s="109"/>
      <c r="E2669" s="9" t="s">
        <v>30</v>
      </c>
      <c r="F2669" s="12"/>
      <c r="G2669" s="8">
        <v>63</v>
      </c>
      <c r="H2669" s="20">
        <v>6.3492063492059998</v>
      </c>
      <c r="I2669" s="2">
        <v>9.5238095238099998</v>
      </c>
      <c r="J2669" s="2">
        <v>6.3492063492059998</v>
      </c>
      <c r="K2669" s="2">
        <v>4.7619047619049999</v>
      </c>
      <c r="L2669" s="2">
        <v>6.3492063492059998</v>
      </c>
      <c r="M2669" s="2">
        <v>6.3492063492059998</v>
      </c>
      <c r="N2669" s="2">
        <v>4.7619047619049999</v>
      </c>
      <c r="O2669" s="2">
        <v>12.698412698413</v>
      </c>
      <c r="P2669" s="2">
        <v>4.7619047619049999</v>
      </c>
      <c r="Q2669" s="2">
        <v>1.587301587302</v>
      </c>
      <c r="R2669" s="2">
        <v>1.587301587302</v>
      </c>
      <c r="S2669" s="2">
        <v>4.7619047619049999</v>
      </c>
      <c r="T2669" s="2">
        <v>6.3492063492059998</v>
      </c>
      <c r="U2669" s="2">
        <v>3.1746031746029999</v>
      </c>
      <c r="V2669" s="2">
        <v>1.587301587302</v>
      </c>
      <c r="W2669" s="2">
        <v>58.730158730158998</v>
      </c>
      <c r="X2669" s="2">
        <v>1.587301587302</v>
      </c>
      <c r="Y2669" s="17">
        <v>39.682539682540003</v>
      </c>
    </row>
    <row r="2670" spans="3:25" x14ac:dyDescent="0.25">
      <c r="C2670" s="112"/>
      <c r="D2670" s="109"/>
      <c r="E2670" s="9" t="s">
        <v>31</v>
      </c>
      <c r="F2670" s="12"/>
      <c r="G2670" s="8">
        <v>420</v>
      </c>
      <c r="H2670" s="20">
        <v>6.666666666667</v>
      </c>
      <c r="I2670" s="2">
        <v>5.9523809523809996</v>
      </c>
      <c r="J2670" s="2">
        <v>6.4285714285709998</v>
      </c>
      <c r="K2670" s="2">
        <v>5</v>
      </c>
      <c r="L2670" s="2">
        <v>2.8571428571430002</v>
      </c>
      <c r="M2670" s="2">
        <v>7.6190476190479997</v>
      </c>
      <c r="N2670" s="2">
        <v>7.3809523809520003</v>
      </c>
      <c r="O2670" s="2">
        <v>14.52380952381</v>
      </c>
      <c r="P2670" s="2">
        <v>2.8571428571430002</v>
      </c>
      <c r="Q2670" s="2">
        <v>1.190476190476</v>
      </c>
      <c r="R2670" s="2">
        <v>2.1428571428569998</v>
      </c>
      <c r="S2670" s="2">
        <v>4.0476190476190004</v>
      </c>
      <c r="T2670" s="2">
        <v>8.5714285714289993</v>
      </c>
      <c r="U2670" s="2">
        <v>2.3809523809519999</v>
      </c>
      <c r="V2670" s="2">
        <v>1.4285714285710001</v>
      </c>
      <c r="W2670" s="2">
        <v>63.571428571429003</v>
      </c>
      <c r="X2670" s="2">
        <v>0.47619047618999999</v>
      </c>
      <c r="Y2670" s="17">
        <v>35.952380952380999</v>
      </c>
    </row>
    <row r="2671" spans="3:25" x14ac:dyDescent="0.25">
      <c r="C2671" s="112"/>
      <c r="D2671" s="109"/>
      <c r="E2671" s="9" t="s">
        <v>32</v>
      </c>
      <c r="F2671" s="12"/>
      <c r="G2671" s="8">
        <v>164</v>
      </c>
      <c r="H2671" s="20">
        <v>5.4878048780490003</v>
      </c>
      <c r="I2671" s="2">
        <v>4.8780487804880002</v>
      </c>
      <c r="J2671" s="2">
        <v>5.4878048780490003</v>
      </c>
      <c r="K2671" s="2">
        <v>5.4878048780490003</v>
      </c>
      <c r="L2671" s="2">
        <v>3.6585365853659999</v>
      </c>
      <c r="M2671" s="2">
        <v>6.0975609756100004</v>
      </c>
      <c r="N2671" s="2">
        <v>3.6585365853659999</v>
      </c>
      <c r="O2671" s="2">
        <v>12.804878048779999</v>
      </c>
      <c r="P2671" s="2">
        <v>3.0487804878050002</v>
      </c>
      <c r="Q2671" s="2">
        <v>1.219512195122</v>
      </c>
      <c r="R2671" s="2">
        <v>2.4390243902440001</v>
      </c>
      <c r="S2671" s="2">
        <v>3.6585365853659999</v>
      </c>
      <c r="T2671" s="2">
        <v>5.4878048780490003</v>
      </c>
      <c r="U2671" s="2">
        <v>1.219512195122</v>
      </c>
      <c r="V2671" s="2">
        <v>1.219512195122</v>
      </c>
      <c r="W2671" s="2">
        <v>66.463414634146005</v>
      </c>
      <c r="X2671" s="2">
        <v>0.60975609756100002</v>
      </c>
      <c r="Y2671" s="17">
        <v>32.926829268292998</v>
      </c>
    </row>
    <row r="2672" spans="3:25" ht="25.2" x14ac:dyDescent="0.25">
      <c r="C2672" s="108" t="s">
        <v>33</v>
      </c>
      <c r="D2672" s="108" t="s">
        <v>25</v>
      </c>
      <c r="E2672" s="10" t="s">
        <v>34</v>
      </c>
      <c r="F2672" s="11"/>
      <c r="G2672" s="14">
        <v>93</v>
      </c>
      <c r="H2672" s="28">
        <v>17.204301075269001</v>
      </c>
      <c r="I2672" s="5">
        <v>10.752688172042999</v>
      </c>
      <c r="J2672" s="5">
        <v>2.1505376344089999</v>
      </c>
      <c r="K2672" s="5">
        <v>2.1505376344089999</v>
      </c>
      <c r="L2672" s="5">
        <v>4.3010752688169998</v>
      </c>
      <c r="M2672" s="5">
        <v>5.3763440860219998</v>
      </c>
      <c r="N2672" s="5">
        <v>8.6021505376339995</v>
      </c>
      <c r="O2672" s="5">
        <v>15.053763440859999</v>
      </c>
      <c r="P2672" s="5">
        <v>11.827956989246999</v>
      </c>
      <c r="Q2672" s="5">
        <v>2.1505376344089999</v>
      </c>
      <c r="R2672" s="5">
        <v>5.3763440860219998</v>
      </c>
      <c r="S2672" s="5">
        <v>3.2258064516129998</v>
      </c>
      <c r="T2672" s="5">
        <v>11.827956989246999</v>
      </c>
      <c r="U2672" s="5">
        <v>4.3010752688169998</v>
      </c>
      <c r="V2672" s="5">
        <v>3.2258064516129998</v>
      </c>
      <c r="W2672" s="5">
        <v>50.537634408602003</v>
      </c>
      <c r="X2672" s="34" t="s">
        <v>66</v>
      </c>
      <c r="Y2672" s="29">
        <v>49.462365591397997</v>
      </c>
    </row>
    <row r="2673" spans="3:25" ht="25.2" x14ac:dyDescent="0.25">
      <c r="C2673" s="112"/>
      <c r="D2673" s="109"/>
      <c r="E2673" s="9" t="s">
        <v>35</v>
      </c>
      <c r="F2673" s="12"/>
      <c r="G2673" s="8">
        <v>623</v>
      </c>
      <c r="H2673" s="20">
        <v>5.9390048154089996</v>
      </c>
      <c r="I2673" s="2">
        <v>3.3707865168539999</v>
      </c>
      <c r="J2673" s="2">
        <v>7.8651685393259996</v>
      </c>
      <c r="K2673" s="2">
        <v>4.1733547351520004</v>
      </c>
      <c r="L2673" s="2">
        <v>1.605136436597</v>
      </c>
      <c r="M2673" s="2">
        <v>6.5810593900479999</v>
      </c>
      <c r="N2673" s="2">
        <v>5.7784911717499998</v>
      </c>
      <c r="O2673" s="2">
        <v>12.038523274478001</v>
      </c>
      <c r="P2673" s="2">
        <v>2.8892455858749999</v>
      </c>
      <c r="Q2673" s="2">
        <v>0.96308186195800005</v>
      </c>
      <c r="R2673" s="2">
        <v>1.926163723917</v>
      </c>
      <c r="S2673" s="2">
        <v>2.728731942215</v>
      </c>
      <c r="T2673" s="2">
        <v>7.383627608347</v>
      </c>
      <c r="U2673" s="2">
        <v>1.926163723917</v>
      </c>
      <c r="V2673" s="2">
        <v>1.926163723917</v>
      </c>
      <c r="W2673" s="2">
        <v>67.415730337078998</v>
      </c>
      <c r="X2673" s="2">
        <v>0.32102728731899999</v>
      </c>
      <c r="Y2673" s="17">
        <v>32.263242375601997</v>
      </c>
    </row>
    <row r="2674" spans="3:25" ht="25.2" x14ac:dyDescent="0.25">
      <c r="C2674" s="112"/>
      <c r="D2674" s="109"/>
      <c r="E2674" s="9" t="s">
        <v>36</v>
      </c>
      <c r="F2674" s="12"/>
      <c r="G2674" s="8">
        <v>207</v>
      </c>
      <c r="H2674" s="20">
        <v>15.458937198068</v>
      </c>
      <c r="I2674" s="2">
        <v>9.6618357487920008</v>
      </c>
      <c r="J2674" s="2">
        <v>6.7632850241550004</v>
      </c>
      <c r="K2674" s="2">
        <v>5.3140096618359998</v>
      </c>
      <c r="L2674" s="2">
        <v>3.864734299517</v>
      </c>
      <c r="M2674" s="2">
        <v>9.1787439613529997</v>
      </c>
      <c r="N2674" s="2">
        <v>12.56038647343</v>
      </c>
      <c r="O2674" s="2">
        <v>18.840579710145001</v>
      </c>
      <c r="P2674" s="2">
        <v>5.7971014492749999</v>
      </c>
      <c r="Q2674" s="2">
        <v>2.4154589371980002</v>
      </c>
      <c r="R2674" s="2">
        <v>4.3478260869570002</v>
      </c>
      <c r="S2674" s="2">
        <v>2.4154589371980002</v>
      </c>
      <c r="T2674" s="2">
        <v>12.56038647343</v>
      </c>
      <c r="U2674" s="2">
        <v>3.864734299517</v>
      </c>
      <c r="V2674" s="2">
        <v>2.898550724638</v>
      </c>
      <c r="W2674" s="2">
        <v>49.758454106279999</v>
      </c>
      <c r="X2674" s="15" t="s">
        <v>66</v>
      </c>
      <c r="Y2674" s="17">
        <v>50.241545893720001</v>
      </c>
    </row>
    <row r="2675" spans="3:25" ht="25.2" x14ac:dyDescent="0.25">
      <c r="C2675" s="112"/>
      <c r="D2675" s="109"/>
      <c r="E2675" s="9" t="s">
        <v>37</v>
      </c>
      <c r="F2675" s="12"/>
      <c r="G2675" s="8">
        <v>178</v>
      </c>
      <c r="H2675" s="20">
        <v>5.0561797752809996</v>
      </c>
      <c r="I2675" s="2">
        <v>6.1797752808990003</v>
      </c>
      <c r="J2675" s="2">
        <v>7.3033707865170001</v>
      </c>
      <c r="K2675" s="2">
        <v>5.61797752809</v>
      </c>
      <c r="L2675" s="2">
        <v>3.9325842696629998</v>
      </c>
      <c r="M2675" s="2">
        <v>6.1797752808990003</v>
      </c>
      <c r="N2675" s="2">
        <v>12.921348314607</v>
      </c>
      <c r="O2675" s="2">
        <v>21.910112359551</v>
      </c>
      <c r="P2675" s="2">
        <v>6.1797752808990003</v>
      </c>
      <c r="Q2675" s="2">
        <v>2.2471910112360001</v>
      </c>
      <c r="R2675" s="2">
        <v>3.3707865168539999</v>
      </c>
      <c r="S2675" s="2">
        <v>4.4943820224720001</v>
      </c>
      <c r="T2675" s="2">
        <v>10.674157303371</v>
      </c>
      <c r="U2675" s="2">
        <v>3.3707865168539999</v>
      </c>
      <c r="V2675" s="2">
        <v>2.2471910112360001</v>
      </c>
      <c r="W2675" s="2">
        <v>51.685393258426998</v>
      </c>
      <c r="X2675" s="2">
        <v>0.56179775280900002</v>
      </c>
      <c r="Y2675" s="17">
        <v>47.752808988764002</v>
      </c>
    </row>
    <row r="2676" spans="3:25" x14ac:dyDescent="0.25">
      <c r="C2676" s="112"/>
      <c r="D2676" s="109"/>
      <c r="E2676" s="9" t="s">
        <v>38</v>
      </c>
      <c r="F2676" s="12"/>
      <c r="G2676" s="13">
        <v>3</v>
      </c>
      <c r="H2676" s="39" t="s">
        <v>66</v>
      </c>
      <c r="I2676" s="7" t="s">
        <v>66</v>
      </c>
      <c r="J2676" s="7" t="s">
        <v>66</v>
      </c>
      <c r="K2676" s="7" t="s">
        <v>66</v>
      </c>
      <c r="L2676" s="6">
        <v>33.333333333333002</v>
      </c>
      <c r="M2676" s="7" t="s">
        <v>66</v>
      </c>
      <c r="N2676" s="7" t="s">
        <v>66</v>
      </c>
      <c r="O2676" s="6">
        <v>33.333333333333002</v>
      </c>
      <c r="P2676" s="7" t="s">
        <v>66</v>
      </c>
      <c r="Q2676" s="6">
        <v>33.333333333333002</v>
      </c>
      <c r="R2676" s="7" t="s">
        <v>66</v>
      </c>
      <c r="S2676" s="7" t="s">
        <v>66</v>
      </c>
      <c r="T2676" s="7" t="s">
        <v>66</v>
      </c>
      <c r="U2676" s="7" t="s">
        <v>66</v>
      </c>
      <c r="V2676" s="7" t="s">
        <v>66</v>
      </c>
      <c r="W2676" s="6">
        <v>33.333333333333002</v>
      </c>
      <c r="X2676" s="7" t="s">
        <v>66</v>
      </c>
      <c r="Y2676" s="33">
        <v>66.666666666666998</v>
      </c>
    </row>
    <row r="2677" spans="3:25" ht="25.2" x14ac:dyDescent="0.25">
      <c r="C2677" s="112"/>
      <c r="D2677" s="108" t="s">
        <v>22</v>
      </c>
      <c r="E2677" s="10" t="s">
        <v>34</v>
      </c>
      <c r="F2677" s="11"/>
      <c r="G2677" s="40">
        <v>48</v>
      </c>
      <c r="H2677" s="58">
        <v>16.666666666666998</v>
      </c>
      <c r="I2677" s="23">
        <v>8.333333333333</v>
      </c>
      <c r="J2677" s="23">
        <v>2.083333333333</v>
      </c>
      <c r="K2677" s="23">
        <v>4.166666666667</v>
      </c>
      <c r="L2677" s="41" t="s">
        <v>66</v>
      </c>
      <c r="M2677" s="23">
        <v>4.166666666667</v>
      </c>
      <c r="N2677" s="23">
        <v>12.5</v>
      </c>
      <c r="O2677" s="23">
        <v>18.75</v>
      </c>
      <c r="P2677" s="23">
        <v>16.666666666666998</v>
      </c>
      <c r="Q2677" s="23">
        <v>2.083333333333</v>
      </c>
      <c r="R2677" s="23">
        <v>6.25</v>
      </c>
      <c r="S2677" s="23">
        <v>2.083333333333</v>
      </c>
      <c r="T2677" s="23">
        <v>14.583333333333</v>
      </c>
      <c r="U2677" s="23">
        <v>6.25</v>
      </c>
      <c r="V2677" s="23">
        <v>2.083333333333</v>
      </c>
      <c r="W2677" s="23">
        <v>47.916666666666998</v>
      </c>
      <c r="X2677" s="41" t="s">
        <v>66</v>
      </c>
      <c r="Y2677" s="63">
        <v>52.083333333333002</v>
      </c>
    </row>
    <row r="2678" spans="3:25" ht="25.2" x14ac:dyDescent="0.25">
      <c r="C2678" s="112"/>
      <c r="D2678" s="109"/>
      <c r="E2678" s="9" t="s">
        <v>35</v>
      </c>
      <c r="F2678" s="12"/>
      <c r="G2678" s="8">
        <v>365</v>
      </c>
      <c r="H2678" s="20">
        <v>6.5753424657529997</v>
      </c>
      <c r="I2678" s="2">
        <v>3.5616438356160001</v>
      </c>
      <c r="J2678" s="2">
        <v>6.5753424657529997</v>
      </c>
      <c r="K2678" s="2">
        <v>2.4657534246580002</v>
      </c>
      <c r="L2678" s="2">
        <v>1.095890410959</v>
      </c>
      <c r="M2678" s="2">
        <v>5.2054794520550001</v>
      </c>
      <c r="N2678" s="2">
        <v>6.0273972602740002</v>
      </c>
      <c r="O2678" s="2">
        <v>10.41095890411</v>
      </c>
      <c r="P2678" s="2">
        <v>3.0136986301370001</v>
      </c>
      <c r="Q2678" s="2">
        <v>1.369863013699</v>
      </c>
      <c r="R2678" s="2">
        <v>2.4657534246580002</v>
      </c>
      <c r="S2678" s="2">
        <v>3.0136986301370001</v>
      </c>
      <c r="T2678" s="2">
        <v>8.2191780821920002</v>
      </c>
      <c r="U2678" s="2">
        <v>2.7397260273969999</v>
      </c>
      <c r="V2678" s="2">
        <v>2.1917808219179999</v>
      </c>
      <c r="W2678" s="2">
        <v>69.315068493151003</v>
      </c>
      <c r="X2678" s="2">
        <v>0.27397260274000002</v>
      </c>
      <c r="Y2678" s="17">
        <v>30.41095890411</v>
      </c>
    </row>
    <row r="2679" spans="3:25" ht="25.2" x14ac:dyDescent="0.25">
      <c r="C2679" s="112"/>
      <c r="D2679" s="109"/>
      <c r="E2679" s="9" t="s">
        <v>36</v>
      </c>
      <c r="F2679" s="12"/>
      <c r="G2679" s="8">
        <v>80</v>
      </c>
      <c r="H2679" s="20">
        <v>13.75</v>
      </c>
      <c r="I2679" s="2">
        <v>7.5</v>
      </c>
      <c r="J2679" s="2">
        <v>11.25</v>
      </c>
      <c r="K2679" s="2">
        <v>7.5</v>
      </c>
      <c r="L2679" s="2">
        <v>2.5</v>
      </c>
      <c r="M2679" s="2">
        <v>7.5</v>
      </c>
      <c r="N2679" s="2">
        <v>18.75</v>
      </c>
      <c r="O2679" s="2">
        <v>21.25</v>
      </c>
      <c r="P2679" s="2">
        <v>5</v>
      </c>
      <c r="Q2679" s="15" t="s">
        <v>66</v>
      </c>
      <c r="R2679" s="2">
        <v>5</v>
      </c>
      <c r="S2679" s="15" t="s">
        <v>66</v>
      </c>
      <c r="T2679" s="2">
        <v>11.25</v>
      </c>
      <c r="U2679" s="2">
        <v>2.5</v>
      </c>
      <c r="V2679" s="2">
        <v>3.75</v>
      </c>
      <c r="W2679" s="2">
        <v>47.5</v>
      </c>
      <c r="X2679" s="15" t="s">
        <v>66</v>
      </c>
      <c r="Y2679" s="17">
        <v>52.5</v>
      </c>
    </row>
    <row r="2680" spans="3:25" ht="25.2" x14ac:dyDescent="0.25">
      <c r="C2680" s="112"/>
      <c r="D2680" s="109"/>
      <c r="E2680" s="9" t="s">
        <v>37</v>
      </c>
      <c r="F2680" s="12"/>
      <c r="G2680" s="13">
        <v>49</v>
      </c>
      <c r="H2680" s="30">
        <v>4.0816326530609999</v>
      </c>
      <c r="I2680" s="6">
        <v>4.0816326530609999</v>
      </c>
      <c r="J2680" s="6">
        <v>16.326530612245001</v>
      </c>
      <c r="K2680" s="6">
        <v>6.1224489795919999</v>
      </c>
      <c r="L2680" s="7" t="s">
        <v>66</v>
      </c>
      <c r="M2680" s="6">
        <v>8.1632653061219997</v>
      </c>
      <c r="N2680" s="6">
        <v>10.204081632653001</v>
      </c>
      <c r="O2680" s="6">
        <v>22.448979591836999</v>
      </c>
      <c r="P2680" s="6">
        <v>6.1224489795919999</v>
      </c>
      <c r="Q2680" s="6">
        <v>2.040816326531</v>
      </c>
      <c r="R2680" s="6">
        <v>4.0816326530609999</v>
      </c>
      <c r="S2680" s="7" t="s">
        <v>66</v>
      </c>
      <c r="T2680" s="6">
        <v>6.1224489795919999</v>
      </c>
      <c r="U2680" s="6">
        <v>2.040816326531</v>
      </c>
      <c r="V2680" s="6">
        <v>4.0816326530609999</v>
      </c>
      <c r="W2680" s="6">
        <v>46.938775510204003</v>
      </c>
      <c r="X2680" s="7" t="s">
        <v>66</v>
      </c>
      <c r="Y2680" s="33">
        <v>53.061224489795997</v>
      </c>
    </row>
    <row r="2681" spans="3:25" x14ac:dyDescent="0.25">
      <c r="C2681" s="112"/>
      <c r="D2681" s="109"/>
      <c r="E2681" s="9" t="s">
        <v>38</v>
      </c>
      <c r="F2681" s="12"/>
      <c r="G2681" s="13">
        <v>1</v>
      </c>
      <c r="H2681" s="39" t="s">
        <v>66</v>
      </c>
      <c r="I2681" s="7" t="s">
        <v>66</v>
      </c>
      <c r="J2681" s="7" t="s">
        <v>66</v>
      </c>
      <c r="K2681" s="7" t="s">
        <v>66</v>
      </c>
      <c r="L2681" s="7" t="s">
        <v>66</v>
      </c>
      <c r="M2681" s="7" t="s">
        <v>66</v>
      </c>
      <c r="N2681" s="7" t="s">
        <v>66</v>
      </c>
      <c r="O2681" s="7" t="s">
        <v>66</v>
      </c>
      <c r="P2681" s="7" t="s">
        <v>66</v>
      </c>
      <c r="Q2681" s="7" t="s">
        <v>66</v>
      </c>
      <c r="R2681" s="7" t="s">
        <v>66</v>
      </c>
      <c r="S2681" s="7" t="s">
        <v>66</v>
      </c>
      <c r="T2681" s="7" t="s">
        <v>66</v>
      </c>
      <c r="U2681" s="7" t="s">
        <v>66</v>
      </c>
      <c r="V2681" s="7" t="s">
        <v>66</v>
      </c>
      <c r="W2681" s="6">
        <v>100</v>
      </c>
      <c r="X2681" s="7" t="s">
        <v>66</v>
      </c>
      <c r="Y2681" s="37" t="s">
        <v>66</v>
      </c>
    </row>
    <row r="2682" spans="3:25" ht="25.2" x14ac:dyDescent="0.25">
      <c r="C2682" s="112"/>
      <c r="D2682" s="108" t="s">
        <v>23</v>
      </c>
      <c r="E2682" s="10" t="s">
        <v>34</v>
      </c>
      <c r="F2682" s="11"/>
      <c r="G2682" s="40">
        <v>45</v>
      </c>
      <c r="H2682" s="58">
        <v>17.777777777777999</v>
      </c>
      <c r="I2682" s="23">
        <v>13.333333333333</v>
      </c>
      <c r="J2682" s="23">
        <v>2.2222222222219998</v>
      </c>
      <c r="K2682" s="41" t="s">
        <v>66</v>
      </c>
      <c r="L2682" s="23">
        <v>8.8888888888889994</v>
      </c>
      <c r="M2682" s="23">
        <v>6.666666666667</v>
      </c>
      <c r="N2682" s="23">
        <v>4.4444444444439997</v>
      </c>
      <c r="O2682" s="23">
        <v>11.111111111111001</v>
      </c>
      <c r="P2682" s="23">
        <v>6.666666666667</v>
      </c>
      <c r="Q2682" s="23">
        <v>2.2222222222219998</v>
      </c>
      <c r="R2682" s="23">
        <v>4.4444444444439997</v>
      </c>
      <c r="S2682" s="23">
        <v>4.4444444444439997</v>
      </c>
      <c r="T2682" s="23">
        <v>8.8888888888889994</v>
      </c>
      <c r="U2682" s="23">
        <v>2.2222222222219998</v>
      </c>
      <c r="V2682" s="23">
        <v>4.4444444444439997</v>
      </c>
      <c r="W2682" s="23">
        <v>53.333333333333002</v>
      </c>
      <c r="X2682" s="41" t="s">
        <v>66</v>
      </c>
      <c r="Y2682" s="63">
        <v>46.666666666666998</v>
      </c>
    </row>
    <row r="2683" spans="3:25" ht="25.2" x14ac:dyDescent="0.25">
      <c r="C2683" s="112"/>
      <c r="D2683" s="109"/>
      <c r="E2683" s="9" t="s">
        <v>35</v>
      </c>
      <c r="F2683" s="12"/>
      <c r="G2683" s="8">
        <v>258</v>
      </c>
      <c r="H2683" s="20">
        <v>5.0387596899220002</v>
      </c>
      <c r="I2683" s="2">
        <v>3.1007751937979999</v>
      </c>
      <c r="J2683" s="2">
        <v>9.6899224806199999</v>
      </c>
      <c r="K2683" s="2">
        <v>6.5891472868219996</v>
      </c>
      <c r="L2683" s="2">
        <v>2.3255813953489999</v>
      </c>
      <c r="M2683" s="2">
        <v>8.5271317829460003</v>
      </c>
      <c r="N2683" s="2">
        <v>5.4263565891469998</v>
      </c>
      <c r="O2683" s="2">
        <v>14.341085271318001</v>
      </c>
      <c r="P2683" s="2">
        <v>2.7131782945739999</v>
      </c>
      <c r="Q2683" s="2">
        <v>0.38759689922500001</v>
      </c>
      <c r="R2683" s="2">
        <v>1.1627906976739999</v>
      </c>
      <c r="S2683" s="2">
        <v>2.3255813953489999</v>
      </c>
      <c r="T2683" s="2">
        <v>6.2015503875969999</v>
      </c>
      <c r="U2683" s="2">
        <v>0.77519379845000003</v>
      </c>
      <c r="V2683" s="2">
        <v>1.550387596899</v>
      </c>
      <c r="W2683" s="2">
        <v>64.728682170542996</v>
      </c>
      <c r="X2683" s="2">
        <v>0.38759689922500001</v>
      </c>
      <c r="Y2683" s="17">
        <v>34.883720930232997</v>
      </c>
    </row>
    <row r="2684" spans="3:25" ht="25.2" x14ac:dyDescent="0.25">
      <c r="C2684" s="112"/>
      <c r="D2684" s="109"/>
      <c r="E2684" s="9" t="s">
        <v>36</v>
      </c>
      <c r="F2684" s="12"/>
      <c r="G2684" s="8">
        <v>127</v>
      </c>
      <c r="H2684" s="20">
        <v>16.535433070865999</v>
      </c>
      <c r="I2684" s="2">
        <v>11.023622047244</v>
      </c>
      <c r="J2684" s="2">
        <v>3.9370078740159999</v>
      </c>
      <c r="K2684" s="2">
        <v>3.9370078740159999</v>
      </c>
      <c r="L2684" s="2">
        <v>4.7244094488190003</v>
      </c>
      <c r="M2684" s="2">
        <v>10.236220472441</v>
      </c>
      <c r="N2684" s="2">
        <v>8.6614173228349998</v>
      </c>
      <c r="O2684" s="2">
        <v>17.322834645669001</v>
      </c>
      <c r="P2684" s="2">
        <v>6.299212598425</v>
      </c>
      <c r="Q2684" s="2">
        <v>3.9370078740159999</v>
      </c>
      <c r="R2684" s="2">
        <v>3.9370078740159999</v>
      </c>
      <c r="S2684" s="2">
        <v>3.9370078740159999</v>
      </c>
      <c r="T2684" s="2">
        <v>13.385826771653999</v>
      </c>
      <c r="U2684" s="2">
        <v>4.7244094488190003</v>
      </c>
      <c r="V2684" s="2">
        <v>2.3622047244090001</v>
      </c>
      <c r="W2684" s="2">
        <v>51.181102362205003</v>
      </c>
      <c r="X2684" s="15" t="s">
        <v>66</v>
      </c>
      <c r="Y2684" s="17">
        <v>48.818897637794997</v>
      </c>
    </row>
    <row r="2685" spans="3:25" ht="25.2" x14ac:dyDescent="0.25">
      <c r="C2685" s="112"/>
      <c r="D2685" s="109"/>
      <c r="E2685" s="9" t="s">
        <v>37</v>
      </c>
      <c r="F2685" s="12"/>
      <c r="G2685" s="8">
        <v>129</v>
      </c>
      <c r="H2685" s="20">
        <v>5.4263565891469998</v>
      </c>
      <c r="I2685" s="2">
        <v>6.9767441860470001</v>
      </c>
      <c r="J2685" s="2">
        <v>3.8759689922480001</v>
      </c>
      <c r="K2685" s="2">
        <v>5.4263565891469998</v>
      </c>
      <c r="L2685" s="2">
        <v>5.4263565891469998</v>
      </c>
      <c r="M2685" s="2">
        <v>5.4263565891469998</v>
      </c>
      <c r="N2685" s="2">
        <v>13.953488372093</v>
      </c>
      <c r="O2685" s="2">
        <v>21.705426356589001</v>
      </c>
      <c r="P2685" s="2">
        <v>6.2015503875969999</v>
      </c>
      <c r="Q2685" s="2">
        <v>2.3255813953489999</v>
      </c>
      <c r="R2685" s="2">
        <v>3.1007751937979999</v>
      </c>
      <c r="S2685" s="2">
        <v>6.2015503875969999</v>
      </c>
      <c r="T2685" s="2">
        <v>12.403100775194</v>
      </c>
      <c r="U2685" s="2">
        <v>3.8759689922480001</v>
      </c>
      <c r="V2685" s="2">
        <v>1.550387596899</v>
      </c>
      <c r="W2685" s="2">
        <v>53.488372093023003</v>
      </c>
      <c r="X2685" s="2">
        <v>0.77519379845000003</v>
      </c>
      <c r="Y2685" s="17">
        <v>45.736434108527</v>
      </c>
    </row>
    <row r="2686" spans="3:25" x14ac:dyDescent="0.25">
      <c r="C2686" s="112"/>
      <c r="D2686" s="109"/>
      <c r="E2686" s="9" t="s">
        <v>38</v>
      </c>
      <c r="F2686" s="12"/>
      <c r="G2686" s="13">
        <v>2</v>
      </c>
      <c r="H2686" s="39" t="s">
        <v>66</v>
      </c>
      <c r="I2686" s="7" t="s">
        <v>66</v>
      </c>
      <c r="J2686" s="7" t="s">
        <v>66</v>
      </c>
      <c r="K2686" s="7" t="s">
        <v>66</v>
      </c>
      <c r="L2686" s="6">
        <v>50</v>
      </c>
      <c r="M2686" s="7" t="s">
        <v>66</v>
      </c>
      <c r="N2686" s="7" t="s">
        <v>66</v>
      </c>
      <c r="O2686" s="6">
        <v>50</v>
      </c>
      <c r="P2686" s="7" t="s">
        <v>66</v>
      </c>
      <c r="Q2686" s="6">
        <v>50</v>
      </c>
      <c r="R2686" s="7" t="s">
        <v>66</v>
      </c>
      <c r="S2686" s="7" t="s">
        <v>66</v>
      </c>
      <c r="T2686" s="7" t="s">
        <v>66</v>
      </c>
      <c r="U2686" s="7" t="s">
        <v>66</v>
      </c>
      <c r="V2686" s="7" t="s">
        <v>66</v>
      </c>
      <c r="W2686" s="7" t="s">
        <v>66</v>
      </c>
      <c r="X2686" s="7" t="s">
        <v>66</v>
      </c>
      <c r="Y2686" s="33">
        <v>100</v>
      </c>
    </row>
    <row r="2687" spans="3:25" ht="25.2" x14ac:dyDescent="0.25">
      <c r="C2687" s="108" t="s">
        <v>39</v>
      </c>
      <c r="D2687" s="108" t="s">
        <v>25</v>
      </c>
      <c r="E2687" s="10" t="s">
        <v>40</v>
      </c>
      <c r="F2687" s="11"/>
      <c r="G2687" s="14">
        <v>320</v>
      </c>
      <c r="H2687" s="28">
        <v>12.1875</v>
      </c>
      <c r="I2687" s="5">
        <v>6.5625</v>
      </c>
      <c r="J2687" s="5">
        <v>5.625</v>
      </c>
      <c r="K2687" s="5">
        <v>5.625</v>
      </c>
      <c r="L2687" s="5">
        <v>3.125</v>
      </c>
      <c r="M2687" s="5">
        <v>6.875</v>
      </c>
      <c r="N2687" s="5">
        <v>12.5</v>
      </c>
      <c r="O2687" s="5">
        <v>16.25</v>
      </c>
      <c r="P2687" s="5">
        <v>7.1875</v>
      </c>
      <c r="Q2687" s="5">
        <v>3.125</v>
      </c>
      <c r="R2687" s="5">
        <v>3.75</v>
      </c>
      <c r="S2687" s="5">
        <v>3.125</v>
      </c>
      <c r="T2687" s="5">
        <v>11.875</v>
      </c>
      <c r="U2687" s="5">
        <v>1.875</v>
      </c>
      <c r="V2687" s="5">
        <v>2.5</v>
      </c>
      <c r="W2687" s="5">
        <v>55</v>
      </c>
      <c r="X2687" s="34" t="s">
        <v>66</v>
      </c>
      <c r="Y2687" s="29">
        <v>45</v>
      </c>
    </row>
    <row r="2688" spans="3:25" ht="25.2" x14ac:dyDescent="0.25">
      <c r="C2688" s="112"/>
      <c r="D2688" s="109"/>
      <c r="E2688" s="9" t="s">
        <v>41</v>
      </c>
      <c r="F2688" s="12"/>
      <c r="G2688" s="8">
        <v>604</v>
      </c>
      <c r="H2688" s="20">
        <v>5.7947019867550003</v>
      </c>
      <c r="I2688" s="2">
        <v>3.311258278146</v>
      </c>
      <c r="J2688" s="2">
        <v>8.1125827814570002</v>
      </c>
      <c r="K2688" s="2">
        <v>4.4701986754969996</v>
      </c>
      <c r="L2688" s="2">
        <v>1.324503311258</v>
      </c>
      <c r="M2688" s="2">
        <v>6.622516556291</v>
      </c>
      <c r="N2688" s="2">
        <v>5.629139072848</v>
      </c>
      <c r="O2688" s="2">
        <v>12.086092715232001</v>
      </c>
      <c r="P2688" s="2">
        <v>2.6490066225170001</v>
      </c>
      <c r="Q2688" s="2">
        <v>0.99337748344400001</v>
      </c>
      <c r="R2688" s="2">
        <v>1.8211920529800001</v>
      </c>
      <c r="S2688" s="2">
        <v>2.3178807947019999</v>
      </c>
      <c r="T2688" s="2">
        <v>6.9536423841059998</v>
      </c>
      <c r="U2688" s="2">
        <v>1.655629139073</v>
      </c>
      <c r="V2688" s="2">
        <v>2.3178807947019999</v>
      </c>
      <c r="W2688" s="2">
        <v>66.887417218543007</v>
      </c>
      <c r="X2688" s="2">
        <v>0.331125827815</v>
      </c>
      <c r="Y2688" s="17">
        <v>32.781456953642</v>
      </c>
    </row>
    <row r="2689" spans="3:25" x14ac:dyDescent="0.25">
      <c r="C2689" s="112"/>
      <c r="D2689" s="109"/>
      <c r="E2689" s="9" t="s">
        <v>42</v>
      </c>
      <c r="F2689" s="12"/>
      <c r="G2689" s="13">
        <v>20</v>
      </c>
      <c r="H2689" s="30">
        <v>20</v>
      </c>
      <c r="I2689" s="6">
        <v>20</v>
      </c>
      <c r="J2689" s="6">
        <v>5</v>
      </c>
      <c r="K2689" s="7" t="s">
        <v>66</v>
      </c>
      <c r="L2689" s="6">
        <v>10</v>
      </c>
      <c r="M2689" s="6">
        <v>10</v>
      </c>
      <c r="N2689" s="6">
        <v>10</v>
      </c>
      <c r="O2689" s="6">
        <v>20</v>
      </c>
      <c r="P2689" s="7" t="s">
        <v>66</v>
      </c>
      <c r="Q2689" s="7" t="s">
        <v>66</v>
      </c>
      <c r="R2689" s="6">
        <v>5</v>
      </c>
      <c r="S2689" s="6">
        <v>5</v>
      </c>
      <c r="T2689" s="6">
        <v>5</v>
      </c>
      <c r="U2689" s="6">
        <v>5</v>
      </c>
      <c r="V2689" s="6">
        <v>5</v>
      </c>
      <c r="W2689" s="6">
        <v>35</v>
      </c>
      <c r="X2689" s="7" t="s">
        <v>66</v>
      </c>
      <c r="Y2689" s="33">
        <v>65</v>
      </c>
    </row>
    <row r="2690" spans="3:25" x14ac:dyDescent="0.25">
      <c r="C2690" s="112"/>
      <c r="D2690" s="109"/>
      <c r="E2690" s="9" t="s">
        <v>43</v>
      </c>
      <c r="F2690" s="12"/>
      <c r="G2690" s="8">
        <v>162</v>
      </c>
      <c r="H2690" s="20">
        <v>8.0246913580250006</v>
      </c>
      <c r="I2690" s="2">
        <v>11.111111111111001</v>
      </c>
      <c r="J2690" s="2">
        <v>5.5555555555560003</v>
      </c>
      <c r="K2690" s="2">
        <v>2.4691358024690002</v>
      </c>
      <c r="L2690" s="2">
        <v>3.086419753086</v>
      </c>
      <c r="M2690" s="2">
        <v>8.0246913580250006</v>
      </c>
      <c r="N2690" s="2">
        <v>9.2592592592590002</v>
      </c>
      <c r="O2690" s="2">
        <v>22.83950617284</v>
      </c>
      <c r="P2690" s="2">
        <v>3.086419753086</v>
      </c>
      <c r="Q2690" s="2">
        <v>1.2345679012349999</v>
      </c>
      <c r="R2690" s="2">
        <v>1.851851851852</v>
      </c>
      <c r="S2690" s="2">
        <v>1.851851851852</v>
      </c>
      <c r="T2690" s="2">
        <v>9.2592592592590002</v>
      </c>
      <c r="U2690" s="2">
        <v>5.5555555555560003</v>
      </c>
      <c r="V2690" s="2">
        <v>1.2345679012349999</v>
      </c>
      <c r="W2690" s="2">
        <v>54.320987654321002</v>
      </c>
      <c r="X2690" s="15" t="s">
        <v>66</v>
      </c>
      <c r="Y2690" s="17">
        <v>45.679012345678998</v>
      </c>
    </row>
    <row r="2691" spans="3:25" x14ac:dyDescent="0.25">
      <c r="C2691" s="112"/>
      <c r="D2691" s="109"/>
      <c r="E2691" s="9" t="s">
        <v>44</v>
      </c>
      <c r="F2691" s="12"/>
      <c r="G2691" s="8">
        <v>50</v>
      </c>
      <c r="H2691" s="20">
        <v>16</v>
      </c>
      <c r="I2691" s="2">
        <v>12</v>
      </c>
      <c r="J2691" s="2">
        <v>6</v>
      </c>
      <c r="K2691" s="2">
        <v>4</v>
      </c>
      <c r="L2691" s="2">
        <v>6</v>
      </c>
      <c r="M2691" s="2">
        <v>20</v>
      </c>
      <c r="N2691" s="2">
        <v>10</v>
      </c>
      <c r="O2691" s="2">
        <v>28</v>
      </c>
      <c r="P2691" s="2">
        <v>6</v>
      </c>
      <c r="Q2691" s="2">
        <v>4</v>
      </c>
      <c r="R2691" s="15" t="s">
        <v>66</v>
      </c>
      <c r="S2691" s="2">
        <v>2</v>
      </c>
      <c r="T2691" s="2">
        <v>8</v>
      </c>
      <c r="U2691" s="2">
        <v>2</v>
      </c>
      <c r="V2691" s="15" t="s">
        <v>66</v>
      </c>
      <c r="W2691" s="2">
        <v>40</v>
      </c>
      <c r="X2691" s="2">
        <v>2</v>
      </c>
      <c r="Y2691" s="17">
        <v>58</v>
      </c>
    </row>
    <row r="2692" spans="3:25" ht="25.2" x14ac:dyDescent="0.25">
      <c r="C2692" s="112"/>
      <c r="D2692" s="109"/>
      <c r="E2692" s="9" t="s">
        <v>45</v>
      </c>
      <c r="F2692" s="12"/>
      <c r="G2692" s="8">
        <v>53</v>
      </c>
      <c r="H2692" s="20">
        <v>1.88679245283</v>
      </c>
      <c r="I2692" s="2">
        <v>5.660377358491</v>
      </c>
      <c r="J2692" s="2">
        <v>7.547169811321</v>
      </c>
      <c r="K2692" s="2">
        <v>1.88679245283</v>
      </c>
      <c r="L2692" s="2">
        <v>5.660377358491</v>
      </c>
      <c r="M2692" s="2">
        <v>7.547169811321</v>
      </c>
      <c r="N2692" s="2">
        <v>13.207547169811001</v>
      </c>
      <c r="O2692" s="2">
        <v>28.301886792453001</v>
      </c>
      <c r="P2692" s="2">
        <v>11.320754716981</v>
      </c>
      <c r="Q2692" s="2">
        <v>1.88679245283</v>
      </c>
      <c r="R2692" s="2">
        <v>7.547169811321</v>
      </c>
      <c r="S2692" s="2">
        <v>5.660377358491</v>
      </c>
      <c r="T2692" s="2">
        <v>9.4339622641510008</v>
      </c>
      <c r="U2692" s="2">
        <v>5.660377358491</v>
      </c>
      <c r="V2692" s="2">
        <v>1.88679245283</v>
      </c>
      <c r="W2692" s="2">
        <v>47.169811320755002</v>
      </c>
      <c r="X2692" s="15" t="s">
        <v>66</v>
      </c>
      <c r="Y2692" s="17">
        <v>52.830188679244998</v>
      </c>
    </row>
    <row r="2693" spans="3:25" x14ac:dyDescent="0.25">
      <c r="C2693" s="112"/>
      <c r="D2693" s="109"/>
      <c r="E2693" s="9" t="s">
        <v>38</v>
      </c>
      <c r="F2693" s="12"/>
      <c r="G2693" s="13">
        <v>37</v>
      </c>
      <c r="H2693" s="30">
        <v>10.810810810811001</v>
      </c>
      <c r="I2693" s="6">
        <v>8.1081081081080004</v>
      </c>
      <c r="J2693" s="6">
        <v>5.4054054054050003</v>
      </c>
      <c r="K2693" s="7" t="s">
        <v>66</v>
      </c>
      <c r="L2693" s="6">
        <v>8.1081081081080004</v>
      </c>
      <c r="M2693" s="6">
        <v>2.7027027027030002</v>
      </c>
      <c r="N2693" s="6">
        <v>8.1081081081080004</v>
      </c>
      <c r="O2693" s="6">
        <v>13.513513513514001</v>
      </c>
      <c r="P2693" s="6">
        <v>5.4054054054050003</v>
      </c>
      <c r="Q2693" s="6">
        <v>2.7027027027030002</v>
      </c>
      <c r="R2693" s="6">
        <v>8.1081081081080004</v>
      </c>
      <c r="S2693" s="6">
        <v>5.4054054054050003</v>
      </c>
      <c r="T2693" s="6">
        <v>21.621621621622001</v>
      </c>
      <c r="U2693" s="6">
        <v>8.1081081081080004</v>
      </c>
      <c r="V2693" s="7" t="s">
        <v>66</v>
      </c>
      <c r="W2693" s="6">
        <v>54.054054054053999</v>
      </c>
      <c r="X2693" s="7" t="s">
        <v>66</v>
      </c>
      <c r="Y2693" s="33">
        <v>45.945945945946001</v>
      </c>
    </row>
    <row r="2694" spans="3:25" ht="25.2" x14ac:dyDescent="0.25">
      <c r="C2694" s="112"/>
      <c r="D2694" s="108" t="s">
        <v>22</v>
      </c>
      <c r="E2694" s="10" t="s">
        <v>40</v>
      </c>
      <c r="F2694" s="11"/>
      <c r="G2694" s="14">
        <v>118</v>
      </c>
      <c r="H2694" s="28">
        <v>12.71186440678</v>
      </c>
      <c r="I2694" s="5">
        <v>6.7796610169490004</v>
      </c>
      <c r="J2694" s="5">
        <v>9.3220338983049995</v>
      </c>
      <c r="K2694" s="5">
        <v>7.6271186440680001</v>
      </c>
      <c r="L2694" s="5">
        <v>0.84745762711899997</v>
      </c>
      <c r="M2694" s="5">
        <v>5.9322033898309998</v>
      </c>
      <c r="N2694" s="5">
        <v>14.406779661017</v>
      </c>
      <c r="O2694" s="5">
        <v>19.491525423729001</v>
      </c>
      <c r="P2694" s="5">
        <v>8.4745762711860007</v>
      </c>
      <c r="Q2694" s="5">
        <v>1.6949152542370001</v>
      </c>
      <c r="R2694" s="5">
        <v>4.2372881355930003</v>
      </c>
      <c r="S2694" s="34" t="s">
        <v>66</v>
      </c>
      <c r="T2694" s="5">
        <v>11.864406779661</v>
      </c>
      <c r="U2694" s="5">
        <v>3.3898305084749998</v>
      </c>
      <c r="V2694" s="5">
        <v>2.542372881356</v>
      </c>
      <c r="W2694" s="5">
        <v>50.847457627118999</v>
      </c>
      <c r="X2694" s="34" t="s">
        <v>66</v>
      </c>
      <c r="Y2694" s="29">
        <v>49.152542372881001</v>
      </c>
    </row>
    <row r="2695" spans="3:25" ht="25.2" x14ac:dyDescent="0.25">
      <c r="C2695" s="112"/>
      <c r="D2695" s="109"/>
      <c r="E2695" s="9" t="s">
        <v>41</v>
      </c>
      <c r="F2695" s="12"/>
      <c r="G2695" s="8">
        <v>351</v>
      </c>
      <c r="H2695" s="20">
        <v>6.8376068376069998</v>
      </c>
      <c r="I2695" s="2">
        <v>3.7037037037039999</v>
      </c>
      <c r="J2695" s="2">
        <v>6.8376068376069998</v>
      </c>
      <c r="K2695" s="2">
        <v>2.8490028490029999</v>
      </c>
      <c r="L2695" s="2">
        <v>0.56980056980100002</v>
      </c>
      <c r="M2695" s="2">
        <v>5.1282051282049999</v>
      </c>
      <c r="N2695" s="2">
        <v>5.9829059829059998</v>
      </c>
      <c r="O2695" s="2">
        <v>10.25641025641</v>
      </c>
      <c r="P2695" s="2">
        <v>2.564102564103</v>
      </c>
      <c r="Q2695" s="2">
        <v>1.4245014245009999</v>
      </c>
      <c r="R2695" s="2">
        <v>2.564102564103</v>
      </c>
      <c r="S2695" s="2">
        <v>2.564102564103</v>
      </c>
      <c r="T2695" s="2">
        <v>7.1225071225069998</v>
      </c>
      <c r="U2695" s="2">
        <v>2.2792022792019999</v>
      </c>
      <c r="V2695" s="2">
        <v>2.8490028490029999</v>
      </c>
      <c r="W2695" s="2">
        <v>68.945868945868995</v>
      </c>
      <c r="X2695" s="2">
        <v>0.28490028490000002</v>
      </c>
      <c r="Y2695" s="17">
        <v>30.769230769231001</v>
      </c>
    </row>
    <row r="2696" spans="3:25" x14ac:dyDescent="0.25">
      <c r="C2696" s="112"/>
      <c r="D2696" s="109"/>
      <c r="E2696" s="9" t="s">
        <v>42</v>
      </c>
      <c r="F2696" s="12"/>
      <c r="G2696" s="13">
        <v>9</v>
      </c>
      <c r="H2696" s="30">
        <v>11.111111111111001</v>
      </c>
      <c r="I2696" s="6">
        <v>11.111111111111001</v>
      </c>
      <c r="J2696" s="6">
        <v>11.111111111111001</v>
      </c>
      <c r="K2696" s="7" t="s">
        <v>66</v>
      </c>
      <c r="L2696" s="7" t="s">
        <v>66</v>
      </c>
      <c r="M2696" s="6">
        <v>11.111111111111001</v>
      </c>
      <c r="N2696" s="6">
        <v>11.111111111111001</v>
      </c>
      <c r="O2696" s="6">
        <v>11.111111111111001</v>
      </c>
      <c r="P2696" s="7" t="s">
        <v>66</v>
      </c>
      <c r="Q2696" s="7" t="s">
        <v>66</v>
      </c>
      <c r="R2696" s="7" t="s">
        <v>66</v>
      </c>
      <c r="S2696" s="6">
        <v>11.111111111111001</v>
      </c>
      <c r="T2696" s="6">
        <v>11.111111111111001</v>
      </c>
      <c r="U2696" s="7" t="s">
        <v>66</v>
      </c>
      <c r="V2696" s="6">
        <v>11.111111111111001</v>
      </c>
      <c r="W2696" s="6">
        <v>33.333333333333002</v>
      </c>
      <c r="X2696" s="7" t="s">
        <v>66</v>
      </c>
      <c r="Y2696" s="33">
        <v>66.666666666666998</v>
      </c>
    </row>
    <row r="2697" spans="3:25" x14ac:dyDescent="0.25">
      <c r="C2697" s="112"/>
      <c r="D2697" s="109"/>
      <c r="E2697" s="9" t="s">
        <v>43</v>
      </c>
      <c r="F2697" s="12"/>
      <c r="G2697" s="8">
        <v>64</v>
      </c>
      <c r="H2697" s="20">
        <v>9.375</v>
      </c>
      <c r="I2697" s="2">
        <v>7.8125</v>
      </c>
      <c r="J2697" s="2">
        <v>6.25</v>
      </c>
      <c r="K2697" s="2">
        <v>1.5625</v>
      </c>
      <c r="L2697" s="2">
        <v>3.125</v>
      </c>
      <c r="M2697" s="2">
        <v>7.8125</v>
      </c>
      <c r="N2697" s="2">
        <v>12.5</v>
      </c>
      <c r="O2697" s="2">
        <v>15.625</v>
      </c>
      <c r="P2697" s="2">
        <v>1.5625</v>
      </c>
      <c r="Q2697" s="2">
        <v>1.5625</v>
      </c>
      <c r="R2697" s="2">
        <v>1.5625</v>
      </c>
      <c r="S2697" s="15" t="s">
        <v>66</v>
      </c>
      <c r="T2697" s="2">
        <v>6.25</v>
      </c>
      <c r="U2697" s="2">
        <v>4.6875</v>
      </c>
      <c r="V2697" s="2">
        <v>1.5625</v>
      </c>
      <c r="W2697" s="2">
        <v>62.5</v>
      </c>
      <c r="X2697" s="15" t="s">
        <v>66</v>
      </c>
      <c r="Y2697" s="17">
        <v>37.5</v>
      </c>
    </row>
    <row r="2698" spans="3:25" x14ac:dyDescent="0.25">
      <c r="C2698" s="112"/>
      <c r="D2698" s="109"/>
      <c r="E2698" s="9" t="s">
        <v>44</v>
      </c>
      <c r="F2698" s="12"/>
      <c r="G2698" s="13">
        <v>19</v>
      </c>
      <c r="H2698" s="30">
        <v>15.789473684211</v>
      </c>
      <c r="I2698" s="6">
        <v>5.2631578947369997</v>
      </c>
      <c r="J2698" s="6">
        <v>15.789473684211</v>
      </c>
      <c r="K2698" s="6">
        <v>10.526315789473999</v>
      </c>
      <c r="L2698" s="7" t="s">
        <v>66</v>
      </c>
      <c r="M2698" s="6">
        <v>21.052631578947</v>
      </c>
      <c r="N2698" s="6">
        <v>15.789473684211</v>
      </c>
      <c r="O2698" s="6">
        <v>26.315789473683999</v>
      </c>
      <c r="P2698" s="7" t="s">
        <v>66</v>
      </c>
      <c r="Q2698" s="6">
        <v>5.2631578947369997</v>
      </c>
      <c r="R2698" s="7" t="s">
        <v>66</v>
      </c>
      <c r="S2698" s="7" t="s">
        <v>66</v>
      </c>
      <c r="T2698" s="6">
        <v>5.2631578947369997</v>
      </c>
      <c r="U2698" s="7" t="s">
        <v>66</v>
      </c>
      <c r="V2698" s="7" t="s">
        <v>66</v>
      </c>
      <c r="W2698" s="6">
        <v>42.105263157895003</v>
      </c>
      <c r="X2698" s="7" t="s">
        <v>66</v>
      </c>
      <c r="Y2698" s="33">
        <v>57.894736842104997</v>
      </c>
    </row>
    <row r="2699" spans="3:25" ht="25.2" x14ac:dyDescent="0.25">
      <c r="C2699" s="112"/>
      <c r="D2699" s="109"/>
      <c r="E2699" s="9" t="s">
        <v>45</v>
      </c>
      <c r="F2699" s="12"/>
      <c r="G2699" s="13">
        <v>30</v>
      </c>
      <c r="H2699" s="39" t="s">
        <v>66</v>
      </c>
      <c r="I2699" s="7" t="s">
        <v>66</v>
      </c>
      <c r="J2699" s="6">
        <v>6.666666666667</v>
      </c>
      <c r="K2699" s="7" t="s">
        <v>66</v>
      </c>
      <c r="L2699" s="7" t="s">
        <v>66</v>
      </c>
      <c r="M2699" s="6">
        <v>10</v>
      </c>
      <c r="N2699" s="6">
        <v>13.333333333333</v>
      </c>
      <c r="O2699" s="6">
        <v>30</v>
      </c>
      <c r="P2699" s="6">
        <v>13.333333333333</v>
      </c>
      <c r="Q2699" s="6">
        <v>3.333333333333</v>
      </c>
      <c r="R2699" s="6">
        <v>6.666666666667</v>
      </c>
      <c r="S2699" s="7" t="s">
        <v>66</v>
      </c>
      <c r="T2699" s="6">
        <v>3.333333333333</v>
      </c>
      <c r="U2699" s="6">
        <v>3.333333333333</v>
      </c>
      <c r="V2699" s="7" t="s">
        <v>66</v>
      </c>
      <c r="W2699" s="6">
        <v>50</v>
      </c>
      <c r="X2699" s="7" t="s">
        <v>66</v>
      </c>
      <c r="Y2699" s="33">
        <v>50</v>
      </c>
    </row>
    <row r="2700" spans="3:25" x14ac:dyDescent="0.25">
      <c r="C2700" s="112"/>
      <c r="D2700" s="109"/>
      <c r="E2700" s="9" t="s">
        <v>38</v>
      </c>
      <c r="F2700" s="12"/>
      <c r="G2700" s="13">
        <v>23</v>
      </c>
      <c r="H2700" s="30">
        <v>8.6956521739130004</v>
      </c>
      <c r="I2700" s="6">
        <v>8.6956521739130004</v>
      </c>
      <c r="J2700" s="6">
        <v>8.6956521739130004</v>
      </c>
      <c r="K2700" s="7" t="s">
        <v>66</v>
      </c>
      <c r="L2700" s="6">
        <v>8.6956521739130004</v>
      </c>
      <c r="M2700" s="6">
        <v>4.3478260869570002</v>
      </c>
      <c r="N2700" s="6">
        <v>13.04347826087</v>
      </c>
      <c r="O2700" s="6">
        <v>13.04347826087</v>
      </c>
      <c r="P2700" s="6">
        <v>8.6956521739130004</v>
      </c>
      <c r="Q2700" s="7" t="s">
        <v>66</v>
      </c>
      <c r="R2700" s="6">
        <v>8.6956521739130004</v>
      </c>
      <c r="S2700" s="6">
        <v>8.6956521739130004</v>
      </c>
      <c r="T2700" s="6">
        <v>30.434782608696</v>
      </c>
      <c r="U2700" s="6">
        <v>8.6956521739130004</v>
      </c>
      <c r="V2700" s="7" t="s">
        <v>66</v>
      </c>
      <c r="W2700" s="6">
        <v>52.173913043478002</v>
      </c>
      <c r="X2700" s="7" t="s">
        <v>66</v>
      </c>
      <c r="Y2700" s="33">
        <v>47.826086956521998</v>
      </c>
    </row>
    <row r="2701" spans="3:25" ht="25.2" x14ac:dyDescent="0.25">
      <c r="C2701" s="112"/>
      <c r="D2701" s="108" t="s">
        <v>23</v>
      </c>
      <c r="E2701" s="10" t="s">
        <v>40</v>
      </c>
      <c r="F2701" s="11"/>
      <c r="G2701" s="14">
        <v>202</v>
      </c>
      <c r="H2701" s="28">
        <v>11.881188118812</v>
      </c>
      <c r="I2701" s="5">
        <v>6.4356435643559999</v>
      </c>
      <c r="J2701" s="5">
        <v>3.4653465346529999</v>
      </c>
      <c r="K2701" s="5">
        <v>4.4554455445540002</v>
      </c>
      <c r="L2701" s="5">
        <v>4.4554455445540002</v>
      </c>
      <c r="M2701" s="5">
        <v>7.4257425742569998</v>
      </c>
      <c r="N2701" s="5">
        <v>11.386138613861</v>
      </c>
      <c r="O2701" s="5">
        <v>14.356435643564</v>
      </c>
      <c r="P2701" s="5">
        <v>6.4356435643559999</v>
      </c>
      <c r="Q2701" s="5">
        <v>3.9603960396039999</v>
      </c>
      <c r="R2701" s="5">
        <v>3.4653465346529999</v>
      </c>
      <c r="S2701" s="5">
        <v>4.9504950495050002</v>
      </c>
      <c r="T2701" s="5">
        <v>11.881188118812</v>
      </c>
      <c r="U2701" s="5">
        <v>0.99009900990099997</v>
      </c>
      <c r="V2701" s="5">
        <v>2.4752475247520001</v>
      </c>
      <c r="W2701" s="5">
        <v>57.425742574257001</v>
      </c>
      <c r="X2701" s="34" t="s">
        <v>66</v>
      </c>
      <c r="Y2701" s="29">
        <v>42.574257425742999</v>
      </c>
    </row>
    <row r="2702" spans="3:25" ht="25.2" x14ac:dyDescent="0.25">
      <c r="C2702" s="112"/>
      <c r="D2702" s="109"/>
      <c r="E2702" s="9" t="s">
        <v>41</v>
      </c>
      <c r="F2702" s="12"/>
      <c r="G2702" s="8">
        <v>253</v>
      </c>
      <c r="H2702" s="20">
        <v>4.3478260869570002</v>
      </c>
      <c r="I2702" s="2">
        <v>2.7667984189719999</v>
      </c>
      <c r="J2702" s="2">
        <v>9.8814229249010008</v>
      </c>
      <c r="K2702" s="2">
        <v>6.7193675889330002</v>
      </c>
      <c r="L2702" s="2">
        <v>2.371541501976</v>
      </c>
      <c r="M2702" s="2">
        <v>8.6956521739130004</v>
      </c>
      <c r="N2702" s="2">
        <v>5.1383399209489999</v>
      </c>
      <c r="O2702" s="2">
        <v>14.624505928853999</v>
      </c>
      <c r="P2702" s="2">
        <v>2.7667984189719999</v>
      </c>
      <c r="Q2702" s="2">
        <v>0.39525691699600002</v>
      </c>
      <c r="R2702" s="2">
        <v>0.79051383399200004</v>
      </c>
      <c r="S2702" s="2">
        <v>1.9762845849799999</v>
      </c>
      <c r="T2702" s="2">
        <v>6.7193675889330002</v>
      </c>
      <c r="U2702" s="2">
        <v>0.79051383399200004</v>
      </c>
      <c r="V2702" s="2">
        <v>1.5810276679840001</v>
      </c>
      <c r="W2702" s="2">
        <v>64.03162055336</v>
      </c>
      <c r="X2702" s="2">
        <v>0.39525691699600002</v>
      </c>
      <c r="Y2702" s="17">
        <v>35.573122529644003</v>
      </c>
    </row>
    <row r="2703" spans="3:25" x14ac:dyDescent="0.25">
      <c r="C2703" s="112"/>
      <c r="D2703" s="109"/>
      <c r="E2703" s="9" t="s">
        <v>42</v>
      </c>
      <c r="F2703" s="12"/>
      <c r="G2703" s="13">
        <v>11</v>
      </c>
      <c r="H2703" s="30">
        <v>27.272727272727</v>
      </c>
      <c r="I2703" s="6">
        <v>27.272727272727</v>
      </c>
      <c r="J2703" s="7" t="s">
        <v>66</v>
      </c>
      <c r="K2703" s="7" t="s">
        <v>66</v>
      </c>
      <c r="L2703" s="6">
        <v>18.181818181817999</v>
      </c>
      <c r="M2703" s="6">
        <v>9.0909090909089993</v>
      </c>
      <c r="N2703" s="6">
        <v>9.0909090909089993</v>
      </c>
      <c r="O2703" s="6">
        <v>27.272727272727</v>
      </c>
      <c r="P2703" s="7" t="s">
        <v>66</v>
      </c>
      <c r="Q2703" s="7" t="s">
        <v>66</v>
      </c>
      <c r="R2703" s="6">
        <v>9.0909090909089993</v>
      </c>
      <c r="S2703" s="7" t="s">
        <v>66</v>
      </c>
      <c r="T2703" s="7" t="s">
        <v>66</v>
      </c>
      <c r="U2703" s="6">
        <v>9.0909090909089993</v>
      </c>
      <c r="V2703" s="7" t="s">
        <v>66</v>
      </c>
      <c r="W2703" s="6">
        <v>36.363636363635997</v>
      </c>
      <c r="X2703" s="7" t="s">
        <v>66</v>
      </c>
      <c r="Y2703" s="33">
        <v>63.636363636364003</v>
      </c>
    </row>
    <row r="2704" spans="3:25" x14ac:dyDescent="0.25">
      <c r="C2704" s="112"/>
      <c r="D2704" s="109"/>
      <c r="E2704" s="9" t="s">
        <v>43</v>
      </c>
      <c r="F2704" s="12"/>
      <c r="G2704" s="8">
        <v>98</v>
      </c>
      <c r="H2704" s="20">
        <v>7.1428571428570002</v>
      </c>
      <c r="I2704" s="2">
        <v>13.265306122448999</v>
      </c>
      <c r="J2704" s="2">
        <v>5.1020408163270003</v>
      </c>
      <c r="K2704" s="2">
        <v>3.0612244897959999</v>
      </c>
      <c r="L2704" s="2">
        <v>3.0612244897959999</v>
      </c>
      <c r="M2704" s="2">
        <v>8.1632653061219997</v>
      </c>
      <c r="N2704" s="2">
        <v>7.1428571428570002</v>
      </c>
      <c r="O2704" s="2">
        <v>27.551020408163001</v>
      </c>
      <c r="P2704" s="2">
        <v>4.0816326530609999</v>
      </c>
      <c r="Q2704" s="2">
        <v>1.0204081632649999</v>
      </c>
      <c r="R2704" s="2">
        <v>2.040816326531</v>
      </c>
      <c r="S2704" s="2">
        <v>3.0612244897959999</v>
      </c>
      <c r="T2704" s="2">
        <v>11.224489795918</v>
      </c>
      <c r="U2704" s="2">
        <v>6.1224489795919999</v>
      </c>
      <c r="V2704" s="2">
        <v>1.0204081632649999</v>
      </c>
      <c r="W2704" s="2">
        <v>48.979591836734997</v>
      </c>
      <c r="X2704" s="15" t="s">
        <v>66</v>
      </c>
      <c r="Y2704" s="17">
        <v>51.020408163265003</v>
      </c>
    </row>
    <row r="2705" spans="3:25" x14ac:dyDescent="0.25">
      <c r="C2705" s="112"/>
      <c r="D2705" s="109"/>
      <c r="E2705" s="9" t="s">
        <v>44</v>
      </c>
      <c r="F2705" s="12"/>
      <c r="G2705" s="13">
        <v>31</v>
      </c>
      <c r="H2705" s="30">
        <v>16.129032258064999</v>
      </c>
      <c r="I2705" s="6">
        <v>16.129032258064999</v>
      </c>
      <c r="J2705" s="7" t="s">
        <v>66</v>
      </c>
      <c r="K2705" s="7" t="s">
        <v>66</v>
      </c>
      <c r="L2705" s="6">
        <v>9.6774193548389995</v>
      </c>
      <c r="M2705" s="6">
        <v>19.354838709677001</v>
      </c>
      <c r="N2705" s="6">
        <v>6.4516129032259997</v>
      </c>
      <c r="O2705" s="6">
        <v>29.032258064516</v>
      </c>
      <c r="P2705" s="6">
        <v>9.6774193548389995</v>
      </c>
      <c r="Q2705" s="6">
        <v>3.2258064516129998</v>
      </c>
      <c r="R2705" s="7" t="s">
        <v>66</v>
      </c>
      <c r="S2705" s="6">
        <v>3.2258064516129998</v>
      </c>
      <c r="T2705" s="6">
        <v>9.6774193548389995</v>
      </c>
      <c r="U2705" s="6">
        <v>3.2258064516129998</v>
      </c>
      <c r="V2705" s="7" t="s">
        <v>66</v>
      </c>
      <c r="W2705" s="6">
        <v>38.709677419355003</v>
      </c>
      <c r="X2705" s="6">
        <v>3.2258064516129998</v>
      </c>
      <c r="Y2705" s="33">
        <v>58.064516129032</v>
      </c>
    </row>
    <row r="2706" spans="3:25" ht="25.2" x14ac:dyDescent="0.25">
      <c r="C2706" s="112"/>
      <c r="D2706" s="109"/>
      <c r="E2706" s="9" t="s">
        <v>45</v>
      </c>
      <c r="F2706" s="12"/>
      <c r="G2706" s="13">
        <v>23</v>
      </c>
      <c r="H2706" s="30">
        <v>4.3478260869570002</v>
      </c>
      <c r="I2706" s="6">
        <v>13.04347826087</v>
      </c>
      <c r="J2706" s="6">
        <v>8.6956521739130004</v>
      </c>
      <c r="K2706" s="6">
        <v>4.3478260869570002</v>
      </c>
      <c r="L2706" s="6">
        <v>13.04347826087</v>
      </c>
      <c r="M2706" s="6">
        <v>4.3478260869570002</v>
      </c>
      <c r="N2706" s="6">
        <v>13.04347826087</v>
      </c>
      <c r="O2706" s="6">
        <v>26.086956521739001</v>
      </c>
      <c r="P2706" s="6">
        <v>8.6956521739130004</v>
      </c>
      <c r="Q2706" s="7" t="s">
        <v>66</v>
      </c>
      <c r="R2706" s="6">
        <v>8.6956521739130004</v>
      </c>
      <c r="S2706" s="6">
        <v>13.04347826087</v>
      </c>
      <c r="T2706" s="6">
        <v>17.391304347826001</v>
      </c>
      <c r="U2706" s="6">
        <v>8.6956521739130004</v>
      </c>
      <c r="V2706" s="6">
        <v>4.3478260869570002</v>
      </c>
      <c r="W2706" s="6">
        <v>43.478260869564998</v>
      </c>
      <c r="X2706" s="7" t="s">
        <v>66</v>
      </c>
      <c r="Y2706" s="33">
        <v>56.521739130435002</v>
      </c>
    </row>
    <row r="2707" spans="3:25" x14ac:dyDescent="0.25">
      <c r="C2707" s="112"/>
      <c r="D2707" s="109"/>
      <c r="E2707" s="9" t="s">
        <v>38</v>
      </c>
      <c r="F2707" s="12"/>
      <c r="G2707" s="13">
        <v>14</v>
      </c>
      <c r="H2707" s="30">
        <v>14.285714285714</v>
      </c>
      <c r="I2707" s="6">
        <v>7.1428571428570002</v>
      </c>
      <c r="J2707" s="7" t="s">
        <v>66</v>
      </c>
      <c r="K2707" s="7" t="s">
        <v>66</v>
      </c>
      <c r="L2707" s="6">
        <v>7.1428571428570002</v>
      </c>
      <c r="M2707" s="7" t="s">
        <v>66</v>
      </c>
      <c r="N2707" s="7" t="s">
        <v>66</v>
      </c>
      <c r="O2707" s="6">
        <v>14.285714285714</v>
      </c>
      <c r="P2707" s="7" t="s">
        <v>66</v>
      </c>
      <c r="Q2707" s="6">
        <v>7.1428571428570002</v>
      </c>
      <c r="R2707" s="6">
        <v>7.1428571428570002</v>
      </c>
      <c r="S2707" s="7" t="s">
        <v>66</v>
      </c>
      <c r="T2707" s="6">
        <v>7.1428571428570002</v>
      </c>
      <c r="U2707" s="6">
        <v>7.1428571428570002</v>
      </c>
      <c r="V2707" s="7" t="s">
        <v>66</v>
      </c>
      <c r="W2707" s="6">
        <v>57.142857142856997</v>
      </c>
      <c r="X2707" s="7" t="s">
        <v>66</v>
      </c>
      <c r="Y2707" s="33">
        <v>42.857142857143003</v>
      </c>
    </row>
    <row r="2708" spans="3:25" x14ac:dyDescent="0.25">
      <c r="C2708" s="108" t="s">
        <v>46</v>
      </c>
      <c r="D2708" s="106" t="s">
        <v>21</v>
      </c>
      <c r="E2708" s="10" t="s">
        <v>47</v>
      </c>
      <c r="F2708" s="11"/>
      <c r="G2708" s="14">
        <v>815</v>
      </c>
      <c r="H2708" s="28">
        <v>5.8895705521470001</v>
      </c>
      <c r="I2708" s="5">
        <v>4.0490797546010002</v>
      </c>
      <c r="J2708" s="5">
        <v>8.9570552147240008</v>
      </c>
      <c r="K2708" s="5">
        <v>5.2760736196320002</v>
      </c>
      <c r="L2708" s="5">
        <v>2.0858895705520002</v>
      </c>
      <c r="M2708" s="5">
        <v>6.6257668711660003</v>
      </c>
      <c r="N2708" s="5">
        <v>7.3619631901840004</v>
      </c>
      <c r="O2708" s="5">
        <v>13.98773006135</v>
      </c>
      <c r="P2708" s="5">
        <v>2.3312883435580001</v>
      </c>
      <c r="Q2708" s="5">
        <v>0.85889570552100003</v>
      </c>
      <c r="R2708" s="5">
        <v>1.963190184049</v>
      </c>
      <c r="S2708" s="5">
        <v>2.4539877300609998</v>
      </c>
      <c r="T2708" s="5">
        <v>8.3435582822090009</v>
      </c>
      <c r="U2708" s="5">
        <v>1.7177914110429999</v>
      </c>
      <c r="V2708" s="5">
        <v>1.59509202454</v>
      </c>
      <c r="W2708" s="5">
        <v>64.417177914109999</v>
      </c>
      <c r="X2708" s="5">
        <v>0.36809815950899999</v>
      </c>
      <c r="Y2708" s="29">
        <v>35.214723926380003</v>
      </c>
    </row>
    <row r="2709" spans="3:25" ht="25.2" x14ac:dyDescent="0.25">
      <c r="C2709" s="112"/>
      <c r="D2709" s="107"/>
      <c r="E2709" s="9" t="s">
        <v>48</v>
      </c>
      <c r="F2709" s="12"/>
      <c r="G2709" s="8">
        <v>86</v>
      </c>
      <c r="H2709" s="20">
        <v>10.465116279069999</v>
      </c>
      <c r="I2709" s="2">
        <v>4.6511627906979998</v>
      </c>
      <c r="J2709" s="2">
        <v>1.1627906976739999</v>
      </c>
      <c r="K2709" s="15" t="s">
        <v>66</v>
      </c>
      <c r="L2709" s="2">
        <v>2.3255813953489999</v>
      </c>
      <c r="M2709" s="2">
        <v>6.9767441860470001</v>
      </c>
      <c r="N2709" s="2">
        <v>6.9767441860470001</v>
      </c>
      <c r="O2709" s="2">
        <v>19.767441860464999</v>
      </c>
      <c r="P2709" s="2">
        <v>3.488372093023</v>
      </c>
      <c r="Q2709" s="15" t="s">
        <v>66</v>
      </c>
      <c r="R2709" s="2">
        <v>1.1627906976739999</v>
      </c>
      <c r="S2709" s="2">
        <v>2.3255813953489999</v>
      </c>
      <c r="T2709" s="2">
        <v>8.1395348837209998</v>
      </c>
      <c r="U2709" s="2">
        <v>1.1627906976739999</v>
      </c>
      <c r="V2709" s="2">
        <v>3.488372093023</v>
      </c>
      <c r="W2709" s="2">
        <v>56.976744186047</v>
      </c>
      <c r="X2709" s="15" t="s">
        <v>66</v>
      </c>
      <c r="Y2709" s="17">
        <v>43.023255813953</v>
      </c>
    </row>
    <row r="2710" spans="3:25" x14ac:dyDescent="0.25">
      <c r="C2710" s="112"/>
      <c r="D2710" s="107"/>
      <c r="E2710" s="9" t="s">
        <v>49</v>
      </c>
      <c r="F2710" s="12"/>
      <c r="G2710" s="13">
        <v>46</v>
      </c>
      <c r="H2710" s="30">
        <v>10.869565217390999</v>
      </c>
      <c r="I2710" s="6">
        <v>8.6956521739130004</v>
      </c>
      <c r="J2710" s="6">
        <v>4.3478260869570002</v>
      </c>
      <c r="K2710" s="6">
        <v>8.6956521739130004</v>
      </c>
      <c r="L2710" s="6">
        <v>2.1739130434780001</v>
      </c>
      <c r="M2710" s="6">
        <v>4.3478260869570002</v>
      </c>
      <c r="N2710" s="6">
        <v>19.565217391304</v>
      </c>
      <c r="O2710" s="6">
        <v>21.739130434783</v>
      </c>
      <c r="P2710" s="6">
        <v>15.217391304348</v>
      </c>
      <c r="Q2710" s="6">
        <v>4.3478260869570002</v>
      </c>
      <c r="R2710" s="6">
        <v>6.5217391304349999</v>
      </c>
      <c r="S2710" s="6">
        <v>2.1739130434780001</v>
      </c>
      <c r="T2710" s="6">
        <v>19.565217391304</v>
      </c>
      <c r="U2710" s="6">
        <v>8.6956521739130004</v>
      </c>
      <c r="V2710" s="7" t="s">
        <v>66</v>
      </c>
      <c r="W2710" s="6">
        <v>43.478260869564998</v>
      </c>
      <c r="X2710" s="7" t="s">
        <v>66</v>
      </c>
      <c r="Y2710" s="33">
        <v>56.521739130435002</v>
      </c>
    </row>
    <row r="2711" spans="3:25" ht="25.2" x14ac:dyDescent="0.25">
      <c r="C2711" s="112"/>
      <c r="D2711" s="107"/>
      <c r="E2711" s="9" t="s">
        <v>50</v>
      </c>
      <c r="F2711" s="12"/>
      <c r="G2711" s="8">
        <v>95</v>
      </c>
      <c r="H2711" s="20">
        <v>16.842105263158</v>
      </c>
      <c r="I2711" s="2">
        <v>14.736842105262999</v>
      </c>
      <c r="J2711" s="2">
        <v>1.052631578947</v>
      </c>
      <c r="K2711" s="2">
        <v>1.052631578947</v>
      </c>
      <c r="L2711" s="2">
        <v>5.2631578947369997</v>
      </c>
      <c r="M2711" s="2">
        <v>8.4210526315790002</v>
      </c>
      <c r="N2711" s="2">
        <v>11.578947368421</v>
      </c>
      <c r="O2711" s="2">
        <v>18.947368421053</v>
      </c>
      <c r="P2711" s="2">
        <v>15.789473684211</v>
      </c>
      <c r="Q2711" s="2">
        <v>4.2105263157890001</v>
      </c>
      <c r="R2711" s="2">
        <v>7.3684210526319998</v>
      </c>
      <c r="S2711" s="2">
        <v>6.3157894736840001</v>
      </c>
      <c r="T2711" s="2">
        <v>12.631578947368</v>
      </c>
      <c r="U2711" s="2">
        <v>5.2631578947369997</v>
      </c>
      <c r="V2711" s="2">
        <v>5.2631578947369997</v>
      </c>
      <c r="W2711" s="2">
        <v>44.210526315788996</v>
      </c>
      <c r="X2711" s="15" t="s">
        <v>66</v>
      </c>
      <c r="Y2711" s="17">
        <v>55.789473684211004</v>
      </c>
    </row>
    <row r="2712" spans="3:25" ht="25.2" x14ac:dyDescent="0.25">
      <c r="C2712" s="112"/>
      <c r="D2712" s="107"/>
      <c r="E2712" s="9" t="s">
        <v>51</v>
      </c>
      <c r="F2712" s="12"/>
      <c r="G2712" s="13">
        <v>30</v>
      </c>
      <c r="H2712" s="30">
        <v>30</v>
      </c>
      <c r="I2712" s="6">
        <v>6.666666666667</v>
      </c>
      <c r="J2712" s="7" t="s">
        <v>66</v>
      </c>
      <c r="K2712" s="7" t="s">
        <v>66</v>
      </c>
      <c r="L2712" s="6">
        <v>6.666666666667</v>
      </c>
      <c r="M2712" s="6">
        <v>10</v>
      </c>
      <c r="N2712" s="6">
        <v>13.333333333333</v>
      </c>
      <c r="O2712" s="6">
        <v>10</v>
      </c>
      <c r="P2712" s="6">
        <v>20</v>
      </c>
      <c r="Q2712" s="6">
        <v>16.666666666666998</v>
      </c>
      <c r="R2712" s="6">
        <v>3.333333333333</v>
      </c>
      <c r="S2712" s="6">
        <v>3.333333333333</v>
      </c>
      <c r="T2712" s="6">
        <v>6.666666666667</v>
      </c>
      <c r="U2712" s="6">
        <v>10</v>
      </c>
      <c r="V2712" s="6">
        <v>6.666666666667</v>
      </c>
      <c r="W2712" s="6">
        <v>36.666666666666998</v>
      </c>
      <c r="X2712" s="7" t="s">
        <v>66</v>
      </c>
      <c r="Y2712" s="33">
        <v>63.333333333333002</v>
      </c>
    </row>
    <row r="2713" spans="3:25" x14ac:dyDescent="0.25">
      <c r="C2713" s="112"/>
      <c r="D2713" s="107"/>
      <c r="E2713" s="9" t="s">
        <v>52</v>
      </c>
      <c r="F2713" s="12"/>
      <c r="G2713" s="13">
        <v>8</v>
      </c>
      <c r="H2713" s="30">
        <v>37.5</v>
      </c>
      <c r="I2713" s="6">
        <v>37.5</v>
      </c>
      <c r="J2713" s="7" t="s">
        <v>66</v>
      </c>
      <c r="K2713" s="7" t="s">
        <v>66</v>
      </c>
      <c r="L2713" s="6">
        <v>25</v>
      </c>
      <c r="M2713" s="6">
        <v>12.5</v>
      </c>
      <c r="N2713" s="6">
        <v>12.5</v>
      </c>
      <c r="O2713" s="6">
        <v>12.5</v>
      </c>
      <c r="P2713" s="7" t="s">
        <v>66</v>
      </c>
      <c r="Q2713" s="7" t="s">
        <v>66</v>
      </c>
      <c r="R2713" s="6">
        <v>12.5</v>
      </c>
      <c r="S2713" s="6">
        <v>25</v>
      </c>
      <c r="T2713" s="6">
        <v>25</v>
      </c>
      <c r="U2713" s="6">
        <v>12.5</v>
      </c>
      <c r="V2713" s="7" t="s">
        <v>66</v>
      </c>
      <c r="W2713" s="6">
        <v>50</v>
      </c>
      <c r="X2713" s="7" t="s">
        <v>66</v>
      </c>
      <c r="Y2713" s="33">
        <v>50</v>
      </c>
    </row>
    <row r="2714" spans="3:25" x14ac:dyDescent="0.25">
      <c r="C2714" s="112"/>
      <c r="D2714" s="107"/>
      <c r="E2714" s="9" t="s">
        <v>53</v>
      </c>
      <c r="F2714" s="12"/>
      <c r="G2714" s="13">
        <v>23</v>
      </c>
      <c r="H2714" s="30">
        <v>17.391304347826001</v>
      </c>
      <c r="I2714" s="6">
        <v>8.6956521739130004</v>
      </c>
      <c r="J2714" s="6">
        <v>4.3478260869570002</v>
      </c>
      <c r="K2714" s="6">
        <v>4.3478260869570002</v>
      </c>
      <c r="L2714" s="6">
        <v>4.3478260869570002</v>
      </c>
      <c r="M2714" s="6">
        <v>8.6956521739130004</v>
      </c>
      <c r="N2714" s="6">
        <v>8.6956521739130004</v>
      </c>
      <c r="O2714" s="6">
        <v>17.391304347826001</v>
      </c>
      <c r="P2714" s="6">
        <v>8.6956521739130004</v>
      </c>
      <c r="Q2714" s="7" t="s">
        <v>66</v>
      </c>
      <c r="R2714" s="6">
        <v>13.04347826087</v>
      </c>
      <c r="S2714" s="6">
        <v>4.3478260869570002</v>
      </c>
      <c r="T2714" s="6">
        <v>8.6956521739130004</v>
      </c>
      <c r="U2714" s="6">
        <v>8.6956521739130004</v>
      </c>
      <c r="V2714" s="6">
        <v>8.6956521739130004</v>
      </c>
      <c r="W2714" s="6">
        <v>52.173913043478002</v>
      </c>
      <c r="X2714" s="7" t="s">
        <v>66</v>
      </c>
      <c r="Y2714" s="33">
        <v>47.826086956521998</v>
      </c>
    </row>
    <row r="2715" spans="3:25" x14ac:dyDescent="0.25">
      <c r="C2715" s="112"/>
      <c r="D2715" s="107"/>
      <c r="E2715" s="9" t="s">
        <v>38</v>
      </c>
      <c r="F2715" s="12"/>
      <c r="G2715" s="13">
        <v>1</v>
      </c>
      <c r="H2715" s="39" t="s">
        <v>66</v>
      </c>
      <c r="I2715" s="7" t="s">
        <v>66</v>
      </c>
      <c r="J2715" s="7" t="s">
        <v>66</v>
      </c>
      <c r="K2715" s="7" t="s">
        <v>66</v>
      </c>
      <c r="L2715" s="7" t="s">
        <v>66</v>
      </c>
      <c r="M2715" s="7" t="s">
        <v>66</v>
      </c>
      <c r="N2715" s="7" t="s">
        <v>66</v>
      </c>
      <c r="O2715" s="6">
        <v>100</v>
      </c>
      <c r="P2715" s="7" t="s">
        <v>66</v>
      </c>
      <c r="Q2715" s="7" t="s">
        <v>66</v>
      </c>
      <c r="R2715" s="7" t="s">
        <v>66</v>
      </c>
      <c r="S2715" s="7" t="s">
        <v>66</v>
      </c>
      <c r="T2715" s="7" t="s">
        <v>66</v>
      </c>
      <c r="U2715" s="7" t="s">
        <v>66</v>
      </c>
      <c r="V2715" s="7" t="s">
        <v>66</v>
      </c>
      <c r="W2715" s="7" t="s">
        <v>66</v>
      </c>
      <c r="X2715" s="7" t="s">
        <v>66</v>
      </c>
      <c r="Y2715" s="33">
        <v>100</v>
      </c>
    </row>
    <row r="2716" spans="3:25" x14ac:dyDescent="0.25">
      <c r="C2716" s="112"/>
      <c r="D2716" s="107"/>
      <c r="E2716" s="9" t="s">
        <v>54</v>
      </c>
      <c r="F2716" s="12"/>
      <c r="G2716" s="8">
        <v>901</v>
      </c>
      <c r="H2716" s="20">
        <v>6.3263041065480001</v>
      </c>
      <c r="I2716" s="2">
        <v>4.106548279689</v>
      </c>
      <c r="J2716" s="2">
        <v>8.2130965593780001</v>
      </c>
      <c r="K2716" s="2">
        <v>4.7724750277470003</v>
      </c>
      <c r="L2716" s="2">
        <v>2.1087680355159999</v>
      </c>
      <c r="M2716" s="2">
        <v>6.6592674805770002</v>
      </c>
      <c r="N2716" s="2">
        <v>7.3251942286349996</v>
      </c>
      <c r="O2716" s="2">
        <v>14.539400665926999</v>
      </c>
      <c r="P2716" s="2">
        <v>2.441731409545</v>
      </c>
      <c r="Q2716" s="2">
        <v>0.77691453940099997</v>
      </c>
      <c r="R2716" s="2">
        <v>1.88679245283</v>
      </c>
      <c r="S2716" s="2">
        <v>2.441731409545</v>
      </c>
      <c r="T2716" s="2">
        <v>8.3240843507209998</v>
      </c>
      <c r="U2716" s="2">
        <v>1.664816870144</v>
      </c>
      <c r="V2716" s="2">
        <v>1.775804661487</v>
      </c>
      <c r="W2716" s="2">
        <v>63.706992230855001</v>
      </c>
      <c r="X2716" s="2">
        <v>0.332963374029</v>
      </c>
      <c r="Y2716" s="17">
        <v>35.960044395117002</v>
      </c>
    </row>
    <row r="2717" spans="3:25" x14ac:dyDescent="0.25">
      <c r="C2717" s="112"/>
      <c r="D2717" s="107"/>
      <c r="E2717" s="9" t="s">
        <v>55</v>
      </c>
      <c r="F2717" s="12"/>
      <c r="G2717" s="8">
        <v>171</v>
      </c>
      <c r="H2717" s="20">
        <v>17.543859649123</v>
      </c>
      <c r="I2717" s="2">
        <v>11.695906432749</v>
      </c>
      <c r="J2717" s="2">
        <v>1.7543859649119999</v>
      </c>
      <c r="K2717" s="2">
        <v>2.923976608187</v>
      </c>
      <c r="L2717" s="2">
        <v>4.6783625730990002</v>
      </c>
      <c r="M2717" s="2">
        <v>7.6023391812870003</v>
      </c>
      <c r="N2717" s="2">
        <v>14.035087719298</v>
      </c>
      <c r="O2717" s="2">
        <v>18.12865497076</v>
      </c>
      <c r="P2717" s="2">
        <v>16.374269005847999</v>
      </c>
      <c r="Q2717" s="2">
        <v>6.4327485380120004</v>
      </c>
      <c r="R2717" s="2">
        <v>6.4327485380120004</v>
      </c>
      <c r="S2717" s="2">
        <v>4.6783625730990002</v>
      </c>
      <c r="T2717" s="2">
        <v>13.450292397661</v>
      </c>
      <c r="U2717" s="2">
        <v>7.0175438596489998</v>
      </c>
      <c r="V2717" s="2">
        <v>4.0935672514619998</v>
      </c>
      <c r="W2717" s="2">
        <v>42.690058479531999</v>
      </c>
      <c r="X2717" s="15" t="s">
        <v>66</v>
      </c>
      <c r="Y2717" s="17">
        <v>57.309941520468001</v>
      </c>
    </row>
    <row r="2718" spans="3:25" x14ac:dyDescent="0.25">
      <c r="C2718" s="108" t="s">
        <v>56</v>
      </c>
      <c r="D2718" s="106" t="s">
        <v>21</v>
      </c>
      <c r="E2718" s="10" t="s">
        <v>57</v>
      </c>
      <c r="F2718" s="11"/>
      <c r="G2718" s="14">
        <v>465</v>
      </c>
      <c r="H2718" s="28">
        <v>7.9569892473120003</v>
      </c>
      <c r="I2718" s="5">
        <v>6.666666666667</v>
      </c>
      <c r="J2718" s="5">
        <v>8.6021505376339995</v>
      </c>
      <c r="K2718" s="5">
        <v>5.591397849462</v>
      </c>
      <c r="L2718" s="5">
        <v>3.0107526881719999</v>
      </c>
      <c r="M2718" s="5">
        <v>6.4516129032259997</v>
      </c>
      <c r="N2718" s="5">
        <v>7.5268817204299996</v>
      </c>
      <c r="O2718" s="5">
        <v>17.419354838709999</v>
      </c>
      <c r="P2718" s="5">
        <v>6.4516129032259997</v>
      </c>
      <c r="Q2718" s="5">
        <v>1.7204301075270001</v>
      </c>
      <c r="R2718" s="5">
        <v>3.8709677419349999</v>
      </c>
      <c r="S2718" s="5">
        <v>3.0107526881719999</v>
      </c>
      <c r="T2718" s="5">
        <v>10.322580645161</v>
      </c>
      <c r="U2718" s="5">
        <v>3.0107526881719999</v>
      </c>
      <c r="V2718" s="5">
        <v>1.935483870968</v>
      </c>
      <c r="W2718" s="5">
        <v>55.698924731182998</v>
      </c>
      <c r="X2718" s="34" t="s">
        <v>66</v>
      </c>
      <c r="Y2718" s="29">
        <v>44.301075268817002</v>
      </c>
    </row>
    <row r="2719" spans="3:25" x14ac:dyDescent="0.25">
      <c r="C2719" s="112"/>
      <c r="D2719" s="107"/>
      <c r="E2719" s="9" t="s">
        <v>58</v>
      </c>
      <c r="F2719" s="12"/>
      <c r="G2719" s="8">
        <v>396</v>
      </c>
      <c r="H2719" s="20">
        <v>8.8383838383840008</v>
      </c>
      <c r="I2719" s="2">
        <v>5.0505050505050004</v>
      </c>
      <c r="J2719" s="2">
        <v>4.2929292929290002</v>
      </c>
      <c r="K2719" s="2">
        <v>3.0303030303030001</v>
      </c>
      <c r="L2719" s="2">
        <v>3.0303030303030001</v>
      </c>
      <c r="M2719" s="2">
        <v>7.8282828282830001</v>
      </c>
      <c r="N2719" s="2">
        <v>7.5757575757579998</v>
      </c>
      <c r="O2719" s="2">
        <v>14.646464646465001</v>
      </c>
      <c r="P2719" s="2">
        <v>4.5454545454549997</v>
      </c>
      <c r="Q2719" s="2">
        <v>2.2727272727269998</v>
      </c>
      <c r="R2719" s="2">
        <v>1.767676767677</v>
      </c>
      <c r="S2719" s="2">
        <v>2.7777777777780002</v>
      </c>
      <c r="T2719" s="2">
        <v>7.8282828282830001</v>
      </c>
      <c r="U2719" s="2">
        <v>1.767676767677</v>
      </c>
      <c r="V2719" s="2">
        <v>3.0303030303030001</v>
      </c>
      <c r="W2719" s="2">
        <v>62.373737373737001</v>
      </c>
      <c r="X2719" s="2">
        <v>0.50505050505100002</v>
      </c>
      <c r="Y2719" s="17">
        <v>37.121212121211997</v>
      </c>
    </row>
    <row r="2720" spans="3:25" x14ac:dyDescent="0.25">
      <c r="C2720" s="112"/>
      <c r="D2720" s="107"/>
      <c r="E2720" s="9" t="s">
        <v>59</v>
      </c>
      <c r="F2720" s="12"/>
      <c r="G2720" s="8">
        <v>90</v>
      </c>
      <c r="H2720" s="20">
        <v>10</v>
      </c>
      <c r="I2720" s="2">
        <v>5.5555555555560003</v>
      </c>
      <c r="J2720" s="2">
        <v>10</v>
      </c>
      <c r="K2720" s="2">
        <v>4.4444444444439997</v>
      </c>
      <c r="L2720" s="2">
        <v>2.2222222222219998</v>
      </c>
      <c r="M2720" s="2">
        <v>5.5555555555560003</v>
      </c>
      <c r="N2720" s="2">
        <v>10</v>
      </c>
      <c r="O2720" s="2">
        <v>10</v>
      </c>
      <c r="P2720" s="2">
        <v>2.2222222222219998</v>
      </c>
      <c r="Q2720" s="15" t="s">
        <v>66</v>
      </c>
      <c r="R2720" s="2">
        <v>2.2222222222219998</v>
      </c>
      <c r="S2720" s="2">
        <v>5.5555555555560003</v>
      </c>
      <c r="T2720" s="2">
        <v>8.8888888888889994</v>
      </c>
      <c r="U2720" s="2">
        <v>3.333333333333</v>
      </c>
      <c r="V2720" s="15" t="s">
        <v>66</v>
      </c>
      <c r="W2720" s="2">
        <v>62.222222222222001</v>
      </c>
      <c r="X2720" s="15" t="s">
        <v>66</v>
      </c>
      <c r="Y2720" s="17">
        <v>37.777777777777999</v>
      </c>
    </row>
    <row r="2721" spans="2:25" x14ac:dyDescent="0.25">
      <c r="C2721" s="112"/>
      <c r="D2721" s="107"/>
      <c r="E2721" s="9" t="s">
        <v>60</v>
      </c>
      <c r="F2721" s="12"/>
      <c r="G2721" s="8">
        <v>153</v>
      </c>
      <c r="H2721" s="20">
        <v>8.4967320261440005</v>
      </c>
      <c r="I2721" s="2">
        <v>3.9215686274510002</v>
      </c>
      <c r="J2721" s="2">
        <v>7.8431372549020004</v>
      </c>
      <c r="K2721" s="2">
        <v>4.5751633986930003</v>
      </c>
      <c r="L2721" s="2">
        <v>1.3071895424840001</v>
      </c>
      <c r="M2721" s="2">
        <v>6.5359477124180003</v>
      </c>
      <c r="N2721" s="2">
        <v>12.418300653595001</v>
      </c>
      <c r="O2721" s="2">
        <v>13.071895424837001</v>
      </c>
      <c r="P2721" s="2">
        <v>1.3071895424840001</v>
      </c>
      <c r="Q2721" s="2">
        <v>0.65359477124200005</v>
      </c>
      <c r="R2721" s="2">
        <v>3.2679738562090002</v>
      </c>
      <c r="S2721" s="2">
        <v>1.9607843137250001</v>
      </c>
      <c r="T2721" s="2">
        <v>9.8039215686270005</v>
      </c>
      <c r="U2721" s="2">
        <v>3.9215686274510002</v>
      </c>
      <c r="V2721" s="2">
        <v>2.6143790849670001</v>
      </c>
      <c r="W2721" s="2">
        <v>66.013071895425</v>
      </c>
      <c r="X2721" s="2">
        <v>0.65359477124200005</v>
      </c>
      <c r="Y2721" s="17">
        <v>33.333333333333002</v>
      </c>
    </row>
    <row r="2722" spans="2:25" x14ac:dyDescent="0.25">
      <c r="C2722" s="108" t="s">
        <v>61</v>
      </c>
      <c r="D2722" s="106" t="s">
        <v>21</v>
      </c>
      <c r="E2722" s="10" t="s">
        <v>62</v>
      </c>
      <c r="F2722" s="11"/>
      <c r="G2722" s="14">
        <v>205</v>
      </c>
      <c r="H2722" s="28">
        <v>7.3170731707319998</v>
      </c>
      <c r="I2722" s="5">
        <v>5.3658536585369996</v>
      </c>
      <c r="J2722" s="5">
        <v>11.219512195122</v>
      </c>
      <c r="K2722" s="5">
        <v>8.7804878048779997</v>
      </c>
      <c r="L2722" s="5">
        <v>1.4634146341459999</v>
      </c>
      <c r="M2722" s="5">
        <v>7.80487804878</v>
      </c>
      <c r="N2722" s="5">
        <v>8.7804878048779997</v>
      </c>
      <c r="O2722" s="5">
        <v>19.024390243902001</v>
      </c>
      <c r="P2722" s="5">
        <v>5.3658536585369996</v>
      </c>
      <c r="Q2722" s="5">
        <v>0.97560975609800005</v>
      </c>
      <c r="R2722" s="5">
        <v>2.4390243902440001</v>
      </c>
      <c r="S2722" s="5">
        <v>0.97560975609800005</v>
      </c>
      <c r="T2722" s="5">
        <v>10.731707317073001</v>
      </c>
      <c r="U2722" s="5">
        <v>2.9268292682929999</v>
      </c>
      <c r="V2722" s="5">
        <v>2.4390243902440001</v>
      </c>
      <c r="W2722" s="5">
        <v>56.585365853658999</v>
      </c>
      <c r="X2722" s="34" t="s">
        <v>66</v>
      </c>
      <c r="Y2722" s="29">
        <v>43.414634146341001</v>
      </c>
    </row>
    <row r="2723" spans="2:25" x14ac:dyDescent="0.25">
      <c r="C2723" s="109"/>
      <c r="D2723" s="107"/>
      <c r="E2723" s="9" t="s">
        <v>63</v>
      </c>
      <c r="F2723" s="12"/>
      <c r="G2723" s="8">
        <v>256</v>
      </c>
      <c r="H2723" s="20">
        <v>9.765625</v>
      </c>
      <c r="I2723" s="2">
        <v>8.203125</v>
      </c>
      <c r="J2723" s="2">
        <v>6.25</v>
      </c>
      <c r="K2723" s="2">
        <v>3.90625</v>
      </c>
      <c r="L2723" s="2">
        <v>4.6875</v>
      </c>
      <c r="M2723" s="2">
        <v>10.546875</v>
      </c>
      <c r="N2723" s="2">
        <v>11.328125</v>
      </c>
      <c r="O2723" s="2">
        <v>11.71875</v>
      </c>
      <c r="P2723" s="2">
        <v>5.078125</v>
      </c>
      <c r="Q2723" s="2">
        <v>2.734375</v>
      </c>
      <c r="R2723" s="2">
        <v>2.34375</v>
      </c>
      <c r="S2723" s="2">
        <v>2.734375</v>
      </c>
      <c r="T2723" s="2">
        <v>8.203125</v>
      </c>
      <c r="U2723" s="2">
        <v>3.125</v>
      </c>
      <c r="V2723" s="2">
        <v>4.296875</v>
      </c>
      <c r="W2723" s="2">
        <v>62.5</v>
      </c>
      <c r="X2723" s="2">
        <v>0.390625</v>
      </c>
      <c r="Y2723" s="17">
        <v>37.109375</v>
      </c>
    </row>
    <row r="2724" spans="2:25" x14ac:dyDescent="0.25">
      <c r="C2724" s="109"/>
      <c r="D2724" s="107"/>
      <c r="E2724" s="9" t="s">
        <v>64</v>
      </c>
      <c r="F2724" s="12"/>
      <c r="G2724" s="8">
        <v>404</v>
      </c>
      <c r="H2724" s="20">
        <v>9.1584158415840005</v>
      </c>
      <c r="I2724" s="2">
        <v>4.7029702970300002</v>
      </c>
      <c r="J2724" s="2">
        <v>5.6930693069310001</v>
      </c>
      <c r="K2724" s="2">
        <v>3.217821782178</v>
      </c>
      <c r="L2724" s="2">
        <v>2.970297029703</v>
      </c>
      <c r="M2724" s="2">
        <v>5.6930693069310001</v>
      </c>
      <c r="N2724" s="2">
        <v>6.9306930693069999</v>
      </c>
      <c r="O2724" s="2">
        <v>14.60396039604</v>
      </c>
      <c r="P2724" s="2">
        <v>3.217821782178</v>
      </c>
      <c r="Q2724" s="2">
        <v>1.732673267327</v>
      </c>
      <c r="R2724" s="2">
        <v>3.217821782178</v>
      </c>
      <c r="S2724" s="2">
        <v>3.7128712871289999</v>
      </c>
      <c r="T2724" s="2">
        <v>8.1683168316830006</v>
      </c>
      <c r="U2724" s="2">
        <v>2.2277227722770001</v>
      </c>
      <c r="V2724" s="2">
        <v>0.99009900990099997</v>
      </c>
      <c r="W2724" s="2">
        <v>61.138613861385998</v>
      </c>
      <c r="X2724" s="2">
        <v>0.247524752475</v>
      </c>
      <c r="Y2724" s="17">
        <v>38.613861386139</v>
      </c>
    </row>
    <row r="2725" spans="2:25" x14ac:dyDescent="0.25">
      <c r="C2725" s="113"/>
      <c r="D2725" s="110"/>
      <c r="E2725" s="56" t="s">
        <v>65</v>
      </c>
      <c r="F2725" s="48"/>
      <c r="G2725" s="61">
        <v>239</v>
      </c>
      <c r="H2725" s="69">
        <v>7.1129707112969998</v>
      </c>
      <c r="I2725" s="36">
        <v>4.6025104602509996</v>
      </c>
      <c r="J2725" s="36">
        <v>6.694560669456</v>
      </c>
      <c r="K2725" s="36">
        <v>3.347280334728</v>
      </c>
      <c r="L2725" s="36">
        <v>1.2552301255230001</v>
      </c>
      <c r="M2725" s="36">
        <v>4.1841004184099999</v>
      </c>
      <c r="N2725" s="36">
        <v>7.5313807531380004</v>
      </c>
      <c r="O2725" s="36">
        <v>16.73640167364</v>
      </c>
      <c r="P2725" s="36">
        <v>6.2761506276150003</v>
      </c>
      <c r="Q2725" s="36">
        <v>0.836820083682</v>
      </c>
      <c r="R2725" s="36">
        <v>3.347280334728</v>
      </c>
      <c r="S2725" s="36">
        <v>3.7656903765690002</v>
      </c>
      <c r="T2725" s="36">
        <v>10.878661087866</v>
      </c>
      <c r="U2725" s="36">
        <v>2.9288702928869998</v>
      </c>
      <c r="V2725" s="36">
        <v>2.092050209205</v>
      </c>
      <c r="W2725" s="36">
        <v>58.577405857740999</v>
      </c>
      <c r="X2725" s="36">
        <v>0.418410041841</v>
      </c>
      <c r="Y2725" s="68">
        <v>41.004184100418001</v>
      </c>
    </row>
    <row r="2727" spans="2:25" x14ac:dyDescent="0.25">
      <c r="B2727" s="54" t="str">
        <f xml:space="preserve"> HYPERLINK("#'目次'!B39", "[33]")</f>
        <v>[33]</v>
      </c>
      <c r="C2727" s="42" t="s">
        <v>421</v>
      </c>
    </row>
    <row r="2730" spans="2:25" x14ac:dyDescent="0.25">
      <c r="C2730" s="42" t="s">
        <v>14</v>
      </c>
    </row>
    <row r="2731" spans="2:25" ht="25.2" x14ac:dyDescent="0.25">
      <c r="C2731" s="102"/>
      <c r="D2731" s="103"/>
      <c r="E2731" s="103"/>
      <c r="F2731" s="103"/>
      <c r="G2731" s="53" t="s">
        <v>15</v>
      </c>
      <c r="H2731" s="50" t="s">
        <v>422</v>
      </c>
      <c r="I2731" s="21" t="s">
        <v>423</v>
      </c>
      <c r="J2731" s="21" t="s">
        <v>424</v>
      </c>
      <c r="K2731" s="21" t="s">
        <v>425</v>
      </c>
      <c r="L2731" s="21" t="s">
        <v>38</v>
      </c>
      <c r="M2731" s="21" t="s">
        <v>426</v>
      </c>
      <c r="N2731" s="57" t="s">
        <v>427</v>
      </c>
    </row>
    <row r="2732" spans="2:25" x14ac:dyDescent="0.25">
      <c r="C2732" s="104"/>
      <c r="D2732" s="105"/>
      <c r="E2732" s="105"/>
      <c r="F2732" s="105"/>
      <c r="G2732" s="47"/>
      <c r="H2732" s="60"/>
      <c r="I2732" s="22"/>
      <c r="J2732" s="22"/>
      <c r="K2732" s="22"/>
      <c r="L2732" s="22"/>
      <c r="M2732" s="22"/>
      <c r="N2732" s="55"/>
    </row>
    <row r="2733" spans="2:25" x14ac:dyDescent="0.25">
      <c r="C2733" s="52"/>
      <c r="D2733" s="49"/>
      <c r="E2733" s="46" t="s">
        <v>15</v>
      </c>
      <c r="F2733" s="51"/>
      <c r="G2733" s="59">
        <v>1104</v>
      </c>
      <c r="H2733" s="32">
        <v>19.29347826087</v>
      </c>
      <c r="I2733" s="32">
        <v>31.25</v>
      </c>
      <c r="J2733" s="32">
        <v>29.528985507245999</v>
      </c>
      <c r="K2733" s="32">
        <v>19.655797101449</v>
      </c>
      <c r="L2733" s="32">
        <v>0.27173913043499998</v>
      </c>
      <c r="M2733" s="32">
        <v>50.543478260870003</v>
      </c>
      <c r="N2733" s="64">
        <v>49.184782608695997</v>
      </c>
    </row>
    <row r="2734" spans="2:25" x14ac:dyDescent="0.25">
      <c r="C2734" s="111" t="s">
        <v>20</v>
      </c>
      <c r="D2734" s="106" t="s">
        <v>21</v>
      </c>
      <c r="E2734" s="10" t="s">
        <v>22</v>
      </c>
      <c r="F2734" s="11"/>
      <c r="G2734" s="14">
        <v>543</v>
      </c>
      <c r="H2734" s="28">
        <v>18.047882136279998</v>
      </c>
      <c r="I2734" s="5">
        <v>30.018416206262</v>
      </c>
      <c r="J2734" s="5">
        <v>32.596685082873002</v>
      </c>
      <c r="K2734" s="5">
        <v>18.968692449355</v>
      </c>
      <c r="L2734" s="5">
        <v>0.36832412523000002</v>
      </c>
      <c r="M2734" s="5">
        <v>48.066298342541003</v>
      </c>
      <c r="N2734" s="29">
        <v>51.565377532227998</v>
      </c>
    </row>
    <row r="2735" spans="2:25" x14ac:dyDescent="0.25">
      <c r="C2735" s="112"/>
      <c r="D2735" s="107"/>
      <c r="E2735" s="9" t="s">
        <v>23</v>
      </c>
      <c r="F2735" s="12"/>
      <c r="G2735" s="8">
        <v>561</v>
      </c>
      <c r="H2735" s="20">
        <v>20.499108734402999</v>
      </c>
      <c r="I2735" s="2">
        <v>32.442067736185003</v>
      </c>
      <c r="J2735" s="2">
        <v>26.559714795009</v>
      </c>
      <c r="K2735" s="2">
        <v>20.320855614972999</v>
      </c>
      <c r="L2735" s="2">
        <v>0.17825311943</v>
      </c>
      <c r="M2735" s="2">
        <v>52.941176470587997</v>
      </c>
      <c r="N2735" s="17">
        <v>46.880570409981999</v>
      </c>
    </row>
    <row r="2736" spans="2:25" x14ac:dyDescent="0.25">
      <c r="C2736" s="108" t="s">
        <v>24</v>
      </c>
      <c r="D2736" s="108" t="s">
        <v>25</v>
      </c>
      <c r="E2736" s="10" t="s">
        <v>26</v>
      </c>
      <c r="F2736" s="11"/>
      <c r="G2736" s="14">
        <v>261</v>
      </c>
      <c r="H2736" s="28">
        <v>13.793103448276</v>
      </c>
      <c r="I2736" s="5">
        <v>30.268199233716</v>
      </c>
      <c r="J2736" s="5">
        <v>28.352490421456</v>
      </c>
      <c r="K2736" s="5">
        <v>27.586206896552</v>
      </c>
      <c r="L2736" s="34" t="s">
        <v>66</v>
      </c>
      <c r="M2736" s="5">
        <v>44.061302681991997</v>
      </c>
      <c r="N2736" s="29">
        <v>55.938697318008003</v>
      </c>
    </row>
    <row r="2737" spans="3:14" x14ac:dyDescent="0.25">
      <c r="C2737" s="112"/>
      <c r="D2737" s="109"/>
      <c r="E2737" s="9" t="s">
        <v>27</v>
      </c>
      <c r="F2737" s="12"/>
      <c r="G2737" s="8">
        <v>267</v>
      </c>
      <c r="H2737" s="20">
        <v>18.7265917603</v>
      </c>
      <c r="I2737" s="2">
        <v>30.711610486891001</v>
      </c>
      <c r="J2737" s="2">
        <v>30.711610486891001</v>
      </c>
      <c r="K2737" s="2">
        <v>19.850187265917999</v>
      </c>
      <c r="L2737" s="15" t="s">
        <v>66</v>
      </c>
      <c r="M2737" s="2">
        <v>49.438202247191001</v>
      </c>
      <c r="N2737" s="17">
        <v>50.561797752808999</v>
      </c>
    </row>
    <row r="2738" spans="3:14" x14ac:dyDescent="0.25">
      <c r="C2738" s="112"/>
      <c r="D2738" s="109"/>
      <c r="E2738" s="9" t="s">
        <v>28</v>
      </c>
      <c r="F2738" s="12"/>
      <c r="G2738" s="8">
        <v>261</v>
      </c>
      <c r="H2738" s="20">
        <v>21.455938697318</v>
      </c>
      <c r="I2738" s="2">
        <v>32.567049808428997</v>
      </c>
      <c r="J2738" s="2">
        <v>28.352490421456</v>
      </c>
      <c r="K2738" s="2">
        <v>16.858237547893001</v>
      </c>
      <c r="L2738" s="2">
        <v>0.76628352490399998</v>
      </c>
      <c r="M2738" s="2">
        <v>54.022988505747001</v>
      </c>
      <c r="N2738" s="17">
        <v>45.210727969349001</v>
      </c>
    </row>
    <row r="2739" spans="3:14" x14ac:dyDescent="0.25">
      <c r="C2739" s="112"/>
      <c r="D2739" s="109"/>
      <c r="E2739" s="9" t="s">
        <v>29</v>
      </c>
      <c r="F2739" s="12"/>
      <c r="G2739" s="8">
        <v>195</v>
      </c>
      <c r="H2739" s="20">
        <v>20</v>
      </c>
      <c r="I2739" s="2">
        <v>32.307692307692001</v>
      </c>
      <c r="J2739" s="2">
        <v>31.282051282051</v>
      </c>
      <c r="K2739" s="2">
        <v>15.897435897436001</v>
      </c>
      <c r="L2739" s="2">
        <v>0.51282051282100005</v>
      </c>
      <c r="M2739" s="2">
        <v>52.307692307692001</v>
      </c>
      <c r="N2739" s="17">
        <v>47.179487179486998</v>
      </c>
    </row>
    <row r="2740" spans="3:14" x14ac:dyDescent="0.25">
      <c r="C2740" s="112"/>
      <c r="D2740" s="109"/>
      <c r="E2740" s="9" t="s">
        <v>30</v>
      </c>
      <c r="F2740" s="12"/>
      <c r="G2740" s="8">
        <v>120</v>
      </c>
      <c r="H2740" s="20">
        <v>26.666666666666998</v>
      </c>
      <c r="I2740" s="2">
        <v>30</v>
      </c>
      <c r="J2740" s="2">
        <v>29.166666666666998</v>
      </c>
      <c r="K2740" s="2">
        <v>14.166666666667</v>
      </c>
      <c r="L2740" s="15" t="s">
        <v>66</v>
      </c>
      <c r="M2740" s="2">
        <v>56.666666666666998</v>
      </c>
      <c r="N2740" s="17">
        <v>43.333333333333002</v>
      </c>
    </row>
    <row r="2741" spans="3:14" x14ac:dyDescent="0.25">
      <c r="C2741" s="112"/>
      <c r="D2741" s="109"/>
      <c r="E2741" s="9" t="s">
        <v>31</v>
      </c>
      <c r="F2741" s="12"/>
      <c r="G2741" s="8">
        <v>843</v>
      </c>
      <c r="H2741" s="20">
        <v>20.996441281138999</v>
      </c>
      <c r="I2741" s="2">
        <v>31.553973902728</v>
      </c>
      <c r="J2741" s="2">
        <v>29.893238434164001</v>
      </c>
      <c r="K2741" s="2">
        <v>17.200474495847999</v>
      </c>
      <c r="L2741" s="2">
        <v>0.35587188612100001</v>
      </c>
      <c r="M2741" s="2">
        <v>52.550415183867003</v>
      </c>
      <c r="N2741" s="17">
        <v>47.093712930012003</v>
      </c>
    </row>
    <row r="2742" spans="3:14" x14ac:dyDescent="0.25">
      <c r="C2742" s="112"/>
      <c r="D2742" s="109"/>
      <c r="E2742" s="9" t="s">
        <v>32</v>
      </c>
      <c r="F2742" s="12"/>
      <c r="G2742" s="8">
        <v>315</v>
      </c>
      <c r="H2742" s="20">
        <v>22.539682539683</v>
      </c>
      <c r="I2742" s="2">
        <v>31.428571428571001</v>
      </c>
      <c r="J2742" s="2">
        <v>30.476190476189998</v>
      </c>
      <c r="K2742" s="2">
        <v>15.238095238094999</v>
      </c>
      <c r="L2742" s="2">
        <v>0.31746031745999997</v>
      </c>
      <c r="M2742" s="2">
        <v>53.968253968253997</v>
      </c>
      <c r="N2742" s="17">
        <v>45.714285714286</v>
      </c>
    </row>
    <row r="2743" spans="3:14" x14ac:dyDescent="0.25">
      <c r="C2743" s="112"/>
      <c r="D2743" s="108" t="s">
        <v>22</v>
      </c>
      <c r="E2743" s="10" t="s">
        <v>26</v>
      </c>
      <c r="F2743" s="11"/>
      <c r="G2743" s="14">
        <v>120</v>
      </c>
      <c r="H2743" s="28">
        <v>13.333333333333</v>
      </c>
      <c r="I2743" s="5">
        <v>25</v>
      </c>
      <c r="J2743" s="5">
        <v>30.833333333333002</v>
      </c>
      <c r="K2743" s="5">
        <v>30.833333333333002</v>
      </c>
      <c r="L2743" s="34" t="s">
        <v>66</v>
      </c>
      <c r="M2743" s="5">
        <v>38.333333333333002</v>
      </c>
      <c r="N2743" s="29">
        <v>61.666666666666998</v>
      </c>
    </row>
    <row r="2744" spans="3:14" x14ac:dyDescent="0.25">
      <c r="C2744" s="112"/>
      <c r="D2744" s="109"/>
      <c r="E2744" s="9" t="s">
        <v>27</v>
      </c>
      <c r="F2744" s="12"/>
      <c r="G2744" s="8">
        <v>159</v>
      </c>
      <c r="H2744" s="20">
        <v>20.125786163522001</v>
      </c>
      <c r="I2744" s="2">
        <v>33.333333333333002</v>
      </c>
      <c r="J2744" s="2">
        <v>32.704402515722997</v>
      </c>
      <c r="K2744" s="2">
        <v>13.836477987421</v>
      </c>
      <c r="L2744" s="15" t="s">
        <v>66</v>
      </c>
      <c r="M2744" s="2">
        <v>53.459119496855003</v>
      </c>
      <c r="N2744" s="17">
        <v>46.540880503144997</v>
      </c>
    </row>
    <row r="2745" spans="3:14" x14ac:dyDescent="0.25">
      <c r="C2745" s="112"/>
      <c r="D2745" s="109"/>
      <c r="E2745" s="9" t="s">
        <v>28</v>
      </c>
      <c r="F2745" s="12"/>
      <c r="G2745" s="8">
        <v>113</v>
      </c>
      <c r="H2745" s="20">
        <v>14.159292035398</v>
      </c>
      <c r="I2745" s="2">
        <v>31.858407079646</v>
      </c>
      <c r="J2745" s="2">
        <v>32.743362831858001</v>
      </c>
      <c r="K2745" s="2">
        <v>19.469026548673</v>
      </c>
      <c r="L2745" s="2">
        <v>1.769911504425</v>
      </c>
      <c r="M2745" s="2">
        <v>46.017699115044003</v>
      </c>
      <c r="N2745" s="17">
        <v>52.212389380531</v>
      </c>
    </row>
    <row r="2746" spans="3:14" x14ac:dyDescent="0.25">
      <c r="C2746" s="112"/>
      <c r="D2746" s="109"/>
      <c r="E2746" s="9" t="s">
        <v>29</v>
      </c>
      <c r="F2746" s="12"/>
      <c r="G2746" s="8">
        <v>94</v>
      </c>
      <c r="H2746" s="20">
        <v>18.085106382978999</v>
      </c>
      <c r="I2746" s="2">
        <v>30.851063829787002</v>
      </c>
      <c r="J2746" s="2">
        <v>34.042553191488999</v>
      </c>
      <c r="K2746" s="2">
        <v>17.021276595745</v>
      </c>
      <c r="L2746" s="15" t="s">
        <v>66</v>
      </c>
      <c r="M2746" s="2">
        <v>48.936170212766001</v>
      </c>
      <c r="N2746" s="17">
        <v>51.063829787233999</v>
      </c>
    </row>
    <row r="2747" spans="3:14" x14ac:dyDescent="0.25">
      <c r="C2747" s="112"/>
      <c r="D2747" s="109"/>
      <c r="E2747" s="9" t="s">
        <v>30</v>
      </c>
      <c r="F2747" s="12"/>
      <c r="G2747" s="8">
        <v>57</v>
      </c>
      <c r="H2747" s="20">
        <v>29.824561403509001</v>
      </c>
      <c r="I2747" s="2">
        <v>26.315789473683999</v>
      </c>
      <c r="J2747" s="2">
        <v>33.333333333333002</v>
      </c>
      <c r="K2747" s="2">
        <v>10.526315789473999</v>
      </c>
      <c r="L2747" s="15" t="s">
        <v>66</v>
      </c>
      <c r="M2747" s="2">
        <v>56.140350877193001</v>
      </c>
      <c r="N2747" s="17">
        <v>43.859649122806999</v>
      </c>
    </row>
    <row r="2748" spans="3:14" x14ac:dyDescent="0.25">
      <c r="C2748" s="112"/>
      <c r="D2748" s="109"/>
      <c r="E2748" s="9" t="s">
        <v>31</v>
      </c>
      <c r="F2748" s="12"/>
      <c r="G2748" s="8">
        <v>423</v>
      </c>
      <c r="H2748" s="20">
        <v>19.385342789597999</v>
      </c>
      <c r="I2748" s="2">
        <v>31.442080378250999</v>
      </c>
      <c r="J2748" s="2">
        <v>33.096926713948001</v>
      </c>
      <c r="K2748" s="2">
        <v>15.602836879432999</v>
      </c>
      <c r="L2748" s="2">
        <v>0.47281323877100001</v>
      </c>
      <c r="M2748" s="2">
        <v>50.827423167848998</v>
      </c>
      <c r="N2748" s="17">
        <v>48.699763593381</v>
      </c>
    </row>
    <row r="2749" spans="3:14" x14ac:dyDescent="0.25">
      <c r="C2749" s="112"/>
      <c r="D2749" s="109"/>
      <c r="E2749" s="9" t="s">
        <v>32</v>
      </c>
      <c r="F2749" s="12"/>
      <c r="G2749" s="8">
        <v>151</v>
      </c>
      <c r="H2749" s="20">
        <v>22.516556291391002</v>
      </c>
      <c r="I2749" s="2">
        <v>29.139072847682002</v>
      </c>
      <c r="J2749" s="2">
        <v>33.774834437086</v>
      </c>
      <c r="K2749" s="2">
        <v>14.569536423841001</v>
      </c>
      <c r="L2749" s="15" t="s">
        <v>66</v>
      </c>
      <c r="M2749" s="2">
        <v>51.655629139073</v>
      </c>
      <c r="N2749" s="17">
        <v>48.344370860927</v>
      </c>
    </row>
    <row r="2750" spans="3:14" x14ac:dyDescent="0.25">
      <c r="C2750" s="112"/>
      <c r="D2750" s="108" t="s">
        <v>23</v>
      </c>
      <c r="E2750" s="10" t="s">
        <v>26</v>
      </c>
      <c r="F2750" s="11"/>
      <c r="G2750" s="14">
        <v>141</v>
      </c>
      <c r="H2750" s="28">
        <v>14.184397163121</v>
      </c>
      <c r="I2750" s="5">
        <v>34.751773049645003</v>
      </c>
      <c r="J2750" s="5">
        <v>26.241134751773</v>
      </c>
      <c r="K2750" s="5">
        <v>24.822695035460999</v>
      </c>
      <c r="L2750" s="34" t="s">
        <v>66</v>
      </c>
      <c r="M2750" s="5">
        <v>48.936170212766001</v>
      </c>
      <c r="N2750" s="29">
        <v>51.063829787233999</v>
      </c>
    </row>
    <row r="2751" spans="3:14" x14ac:dyDescent="0.25">
      <c r="C2751" s="112"/>
      <c r="D2751" s="109"/>
      <c r="E2751" s="9" t="s">
        <v>27</v>
      </c>
      <c r="F2751" s="12"/>
      <c r="G2751" s="8">
        <v>108</v>
      </c>
      <c r="H2751" s="20">
        <v>16.666666666666998</v>
      </c>
      <c r="I2751" s="2">
        <v>26.851851851852</v>
      </c>
      <c r="J2751" s="2">
        <v>27.777777777777999</v>
      </c>
      <c r="K2751" s="2">
        <v>28.703703703704001</v>
      </c>
      <c r="L2751" s="15" t="s">
        <v>66</v>
      </c>
      <c r="M2751" s="2">
        <v>43.518518518519002</v>
      </c>
      <c r="N2751" s="17">
        <v>56.481481481480998</v>
      </c>
    </row>
    <row r="2752" spans="3:14" x14ac:dyDescent="0.25">
      <c r="C2752" s="112"/>
      <c r="D2752" s="109"/>
      <c r="E2752" s="9" t="s">
        <v>28</v>
      </c>
      <c r="F2752" s="12"/>
      <c r="G2752" s="8">
        <v>148</v>
      </c>
      <c r="H2752" s="20">
        <v>27.027027027027</v>
      </c>
      <c r="I2752" s="2">
        <v>33.108108108107999</v>
      </c>
      <c r="J2752" s="2">
        <v>25</v>
      </c>
      <c r="K2752" s="2">
        <v>14.864864864865</v>
      </c>
      <c r="L2752" s="15" t="s">
        <v>66</v>
      </c>
      <c r="M2752" s="2">
        <v>60.135135135135002</v>
      </c>
      <c r="N2752" s="17">
        <v>39.864864864864998</v>
      </c>
    </row>
    <row r="2753" spans="3:14" x14ac:dyDescent="0.25">
      <c r="C2753" s="112"/>
      <c r="D2753" s="109"/>
      <c r="E2753" s="9" t="s">
        <v>29</v>
      </c>
      <c r="F2753" s="12"/>
      <c r="G2753" s="8">
        <v>101</v>
      </c>
      <c r="H2753" s="20">
        <v>21.782178217822</v>
      </c>
      <c r="I2753" s="2">
        <v>33.663366336633999</v>
      </c>
      <c r="J2753" s="2">
        <v>28.712871287129001</v>
      </c>
      <c r="K2753" s="2">
        <v>14.851485148515</v>
      </c>
      <c r="L2753" s="2">
        <v>0.99009900990099997</v>
      </c>
      <c r="M2753" s="2">
        <v>55.445544554454997</v>
      </c>
      <c r="N2753" s="17">
        <v>43.564356435644001</v>
      </c>
    </row>
    <row r="2754" spans="3:14" x14ac:dyDescent="0.25">
      <c r="C2754" s="112"/>
      <c r="D2754" s="109"/>
      <c r="E2754" s="9" t="s">
        <v>30</v>
      </c>
      <c r="F2754" s="12"/>
      <c r="G2754" s="8">
        <v>63</v>
      </c>
      <c r="H2754" s="20">
        <v>23.809523809523998</v>
      </c>
      <c r="I2754" s="2">
        <v>33.333333333333002</v>
      </c>
      <c r="J2754" s="2">
        <v>25.396825396825001</v>
      </c>
      <c r="K2754" s="2">
        <v>17.460317460317</v>
      </c>
      <c r="L2754" s="15" t="s">
        <v>66</v>
      </c>
      <c r="M2754" s="2">
        <v>57.142857142856997</v>
      </c>
      <c r="N2754" s="17">
        <v>42.857142857143003</v>
      </c>
    </row>
    <row r="2755" spans="3:14" x14ac:dyDescent="0.25">
      <c r="C2755" s="112"/>
      <c r="D2755" s="109"/>
      <c r="E2755" s="9" t="s">
        <v>31</v>
      </c>
      <c r="F2755" s="12"/>
      <c r="G2755" s="8">
        <v>420</v>
      </c>
      <c r="H2755" s="20">
        <v>22.619047619048001</v>
      </c>
      <c r="I2755" s="2">
        <v>31.666666666666998</v>
      </c>
      <c r="J2755" s="2">
        <v>26.666666666666998</v>
      </c>
      <c r="K2755" s="2">
        <v>18.809523809523998</v>
      </c>
      <c r="L2755" s="2">
        <v>0.23809523809499999</v>
      </c>
      <c r="M2755" s="2">
        <v>54.285714285714</v>
      </c>
      <c r="N2755" s="17">
        <v>45.476190476189998</v>
      </c>
    </row>
    <row r="2756" spans="3:14" x14ac:dyDescent="0.25">
      <c r="C2756" s="112"/>
      <c r="D2756" s="109"/>
      <c r="E2756" s="9" t="s">
        <v>32</v>
      </c>
      <c r="F2756" s="12"/>
      <c r="G2756" s="8">
        <v>164</v>
      </c>
      <c r="H2756" s="20">
        <v>22.560975609755999</v>
      </c>
      <c r="I2756" s="2">
        <v>33.536585365854002</v>
      </c>
      <c r="J2756" s="2">
        <v>27.439024390244001</v>
      </c>
      <c r="K2756" s="2">
        <v>15.853658536585</v>
      </c>
      <c r="L2756" s="2">
        <v>0.60975609756100002</v>
      </c>
      <c r="M2756" s="2">
        <v>56.097560975610001</v>
      </c>
      <c r="N2756" s="17">
        <v>43.292682926829002</v>
      </c>
    </row>
    <row r="2757" spans="3:14" ht="25.2" x14ac:dyDescent="0.25">
      <c r="C2757" s="108" t="s">
        <v>33</v>
      </c>
      <c r="D2757" s="108" t="s">
        <v>25</v>
      </c>
      <c r="E2757" s="10" t="s">
        <v>34</v>
      </c>
      <c r="F2757" s="11"/>
      <c r="G2757" s="14">
        <v>93</v>
      </c>
      <c r="H2757" s="28">
        <v>20.430107526882001</v>
      </c>
      <c r="I2757" s="5">
        <v>30.107526881719998</v>
      </c>
      <c r="J2757" s="5">
        <v>26.881720430108</v>
      </c>
      <c r="K2757" s="5">
        <v>22.580645161290001</v>
      </c>
      <c r="L2757" s="34" t="s">
        <v>66</v>
      </c>
      <c r="M2757" s="5">
        <v>50.537634408602003</v>
      </c>
      <c r="N2757" s="29">
        <v>49.462365591397997</v>
      </c>
    </row>
    <row r="2758" spans="3:14" ht="25.2" x14ac:dyDescent="0.25">
      <c r="C2758" s="112"/>
      <c r="D2758" s="109"/>
      <c r="E2758" s="9" t="s">
        <v>35</v>
      </c>
      <c r="F2758" s="12"/>
      <c r="G2758" s="8">
        <v>623</v>
      </c>
      <c r="H2758" s="20">
        <v>19.743178170143999</v>
      </c>
      <c r="I2758" s="2">
        <v>30.979133226323999</v>
      </c>
      <c r="J2758" s="2">
        <v>31.781701444623</v>
      </c>
      <c r="K2758" s="2">
        <v>17.174959871589</v>
      </c>
      <c r="L2758" s="2">
        <v>0.32102728731899999</v>
      </c>
      <c r="M2758" s="2">
        <v>50.722311396469003</v>
      </c>
      <c r="N2758" s="17">
        <v>48.956661316211999</v>
      </c>
    </row>
    <row r="2759" spans="3:14" ht="25.2" x14ac:dyDescent="0.25">
      <c r="C2759" s="112"/>
      <c r="D2759" s="109"/>
      <c r="E2759" s="9" t="s">
        <v>36</v>
      </c>
      <c r="F2759" s="12"/>
      <c r="G2759" s="8">
        <v>207</v>
      </c>
      <c r="H2759" s="20">
        <v>13.526570048309001</v>
      </c>
      <c r="I2759" s="2">
        <v>30.434782608696</v>
      </c>
      <c r="J2759" s="2">
        <v>27.536231884058001</v>
      </c>
      <c r="K2759" s="2">
        <v>28.019323671498</v>
      </c>
      <c r="L2759" s="2">
        <v>0.48309178743999998</v>
      </c>
      <c r="M2759" s="2">
        <v>43.961352657005001</v>
      </c>
      <c r="N2759" s="17">
        <v>55.555555555555998</v>
      </c>
    </row>
    <row r="2760" spans="3:14" ht="25.2" x14ac:dyDescent="0.25">
      <c r="C2760" s="112"/>
      <c r="D2760" s="109"/>
      <c r="E2760" s="9" t="s">
        <v>37</v>
      </c>
      <c r="F2760" s="12"/>
      <c r="G2760" s="8">
        <v>178</v>
      </c>
      <c r="H2760" s="20">
        <v>24.157303370787002</v>
      </c>
      <c r="I2760" s="2">
        <v>34.269662921348001</v>
      </c>
      <c r="J2760" s="2">
        <v>24.719101123596001</v>
      </c>
      <c r="K2760" s="2">
        <v>16.853932584270002</v>
      </c>
      <c r="L2760" s="15" t="s">
        <v>66</v>
      </c>
      <c r="M2760" s="2">
        <v>58.426966292134999</v>
      </c>
      <c r="N2760" s="17">
        <v>41.573033707865001</v>
      </c>
    </row>
    <row r="2761" spans="3:14" x14ac:dyDescent="0.25">
      <c r="C2761" s="112"/>
      <c r="D2761" s="109"/>
      <c r="E2761" s="9" t="s">
        <v>38</v>
      </c>
      <c r="F2761" s="12"/>
      <c r="G2761" s="13">
        <v>3</v>
      </c>
      <c r="H2761" s="39" t="s">
        <v>66</v>
      </c>
      <c r="I2761" s="7" t="s">
        <v>66</v>
      </c>
      <c r="J2761" s="6">
        <v>66.666666666666998</v>
      </c>
      <c r="K2761" s="6">
        <v>33.333333333333002</v>
      </c>
      <c r="L2761" s="7" t="s">
        <v>66</v>
      </c>
      <c r="M2761" s="7" t="s">
        <v>66</v>
      </c>
      <c r="N2761" s="33">
        <v>100</v>
      </c>
    </row>
    <row r="2762" spans="3:14" ht="25.2" x14ac:dyDescent="0.25">
      <c r="C2762" s="112"/>
      <c r="D2762" s="108" t="s">
        <v>22</v>
      </c>
      <c r="E2762" s="10" t="s">
        <v>34</v>
      </c>
      <c r="F2762" s="11"/>
      <c r="G2762" s="40">
        <v>48</v>
      </c>
      <c r="H2762" s="58">
        <v>16.666666666666998</v>
      </c>
      <c r="I2762" s="23">
        <v>25</v>
      </c>
      <c r="J2762" s="23">
        <v>31.25</v>
      </c>
      <c r="K2762" s="23">
        <v>27.083333333333002</v>
      </c>
      <c r="L2762" s="41" t="s">
        <v>66</v>
      </c>
      <c r="M2762" s="23">
        <v>41.666666666666998</v>
      </c>
      <c r="N2762" s="63">
        <v>58.333333333333002</v>
      </c>
    </row>
    <row r="2763" spans="3:14" ht="25.2" x14ac:dyDescent="0.25">
      <c r="C2763" s="112"/>
      <c r="D2763" s="109"/>
      <c r="E2763" s="9" t="s">
        <v>35</v>
      </c>
      <c r="F2763" s="12"/>
      <c r="G2763" s="8">
        <v>365</v>
      </c>
      <c r="H2763" s="20">
        <v>19.178082191781002</v>
      </c>
      <c r="I2763" s="2">
        <v>30.684931506849001</v>
      </c>
      <c r="J2763" s="2">
        <v>33.150684931507001</v>
      </c>
      <c r="K2763" s="2">
        <v>16.438356164384</v>
      </c>
      <c r="L2763" s="2">
        <v>0.54794520547900005</v>
      </c>
      <c r="M2763" s="2">
        <v>49.863013698629999</v>
      </c>
      <c r="N2763" s="17">
        <v>49.589041095890003</v>
      </c>
    </row>
    <row r="2764" spans="3:14" ht="25.2" x14ac:dyDescent="0.25">
      <c r="C2764" s="112"/>
      <c r="D2764" s="109"/>
      <c r="E2764" s="9" t="s">
        <v>36</v>
      </c>
      <c r="F2764" s="12"/>
      <c r="G2764" s="8">
        <v>80</v>
      </c>
      <c r="H2764" s="20">
        <v>13.75</v>
      </c>
      <c r="I2764" s="2">
        <v>22.5</v>
      </c>
      <c r="J2764" s="2">
        <v>35</v>
      </c>
      <c r="K2764" s="2">
        <v>28.75</v>
      </c>
      <c r="L2764" s="15" t="s">
        <v>66</v>
      </c>
      <c r="M2764" s="2">
        <v>36.25</v>
      </c>
      <c r="N2764" s="17">
        <v>63.75</v>
      </c>
    </row>
    <row r="2765" spans="3:14" ht="25.2" x14ac:dyDescent="0.25">
      <c r="C2765" s="112"/>
      <c r="D2765" s="109"/>
      <c r="E2765" s="9" t="s">
        <v>37</v>
      </c>
      <c r="F2765" s="12"/>
      <c r="G2765" s="13">
        <v>49</v>
      </c>
      <c r="H2765" s="30">
        <v>18.367346938775999</v>
      </c>
      <c r="I2765" s="6">
        <v>42.857142857143003</v>
      </c>
      <c r="J2765" s="6">
        <v>24.489795918367001</v>
      </c>
      <c r="K2765" s="6">
        <v>14.285714285714</v>
      </c>
      <c r="L2765" s="7" t="s">
        <v>66</v>
      </c>
      <c r="M2765" s="6">
        <v>61.224489795917997</v>
      </c>
      <c r="N2765" s="33">
        <v>38.775510204082003</v>
      </c>
    </row>
    <row r="2766" spans="3:14" x14ac:dyDescent="0.25">
      <c r="C2766" s="112"/>
      <c r="D2766" s="109"/>
      <c r="E2766" s="9" t="s">
        <v>38</v>
      </c>
      <c r="F2766" s="12"/>
      <c r="G2766" s="13">
        <v>1</v>
      </c>
      <c r="H2766" s="39" t="s">
        <v>66</v>
      </c>
      <c r="I2766" s="7" t="s">
        <v>66</v>
      </c>
      <c r="J2766" s="6">
        <v>100</v>
      </c>
      <c r="K2766" s="7" t="s">
        <v>66</v>
      </c>
      <c r="L2766" s="7" t="s">
        <v>66</v>
      </c>
      <c r="M2766" s="7" t="s">
        <v>66</v>
      </c>
      <c r="N2766" s="33">
        <v>100</v>
      </c>
    </row>
    <row r="2767" spans="3:14" ht="25.2" x14ac:dyDescent="0.25">
      <c r="C2767" s="112"/>
      <c r="D2767" s="108" t="s">
        <v>23</v>
      </c>
      <c r="E2767" s="10" t="s">
        <v>34</v>
      </c>
      <c r="F2767" s="11"/>
      <c r="G2767" s="40">
        <v>45</v>
      </c>
      <c r="H2767" s="58">
        <v>24.444444444443999</v>
      </c>
      <c r="I2767" s="23">
        <v>35.555555555555998</v>
      </c>
      <c r="J2767" s="23">
        <v>22.222222222222001</v>
      </c>
      <c r="K2767" s="23">
        <v>17.777777777777999</v>
      </c>
      <c r="L2767" s="41" t="s">
        <v>66</v>
      </c>
      <c r="M2767" s="23">
        <v>60</v>
      </c>
      <c r="N2767" s="63">
        <v>40</v>
      </c>
    </row>
    <row r="2768" spans="3:14" ht="25.2" x14ac:dyDescent="0.25">
      <c r="C2768" s="112"/>
      <c r="D2768" s="109"/>
      <c r="E2768" s="9" t="s">
        <v>35</v>
      </c>
      <c r="F2768" s="12"/>
      <c r="G2768" s="8">
        <v>258</v>
      </c>
      <c r="H2768" s="20">
        <v>20.542635658915</v>
      </c>
      <c r="I2768" s="2">
        <v>31.395348837208999</v>
      </c>
      <c r="J2768" s="2">
        <v>29.844961240309999</v>
      </c>
      <c r="K2768" s="2">
        <v>18.217054263565998</v>
      </c>
      <c r="L2768" s="15" t="s">
        <v>66</v>
      </c>
      <c r="M2768" s="2">
        <v>51.937984496124002</v>
      </c>
      <c r="N2768" s="17">
        <v>48.062015503875998</v>
      </c>
    </row>
    <row r="2769" spans="3:14" ht="25.2" x14ac:dyDescent="0.25">
      <c r="C2769" s="112"/>
      <c r="D2769" s="109"/>
      <c r="E2769" s="9" t="s">
        <v>36</v>
      </c>
      <c r="F2769" s="12"/>
      <c r="G2769" s="8">
        <v>127</v>
      </c>
      <c r="H2769" s="20">
        <v>13.385826771653999</v>
      </c>
      <c r="I2769" s="2">
        <v>35.433070866142003</v>
      </c>
      <c r="J2769" s="2">
        <v>22.834645669291</v>
      </c>
      <c r="K2769" s="2">
        <v>27.559055118109999</v>
      </c>
      <c r="L2769" s="2">
        <v>0.78740157480299999</v>
      </c>
      <c r="M2769" s="2">
        <v>48.818897637794997</v>
      </c>
      <c r="N2769" s="17">
        <v>50.393700787401997</v>
      </c>
    </row>
    <row r="2770" spans="3:14" ht="25.2" x14ac:dyDescent="0.25">
      <c r="C2770" s="112"/>
      <c r="D2770" s="109"/>
      <c r="E2770" s="9" t="s">
        <v>37</v>
      </c>
      <c r="F2770" s="12"/>
      <c r="G2770" s="8">
        <v>129</v>
      </c>
      <c r="H2770" s="20">
        <v>26.356589147287</v>
      </c>
      <c r="I2770" s="2">
        <v>31.007751937984001</v>
      </c>
      <c r="J2770" s="2">
        <v>24.806201550388</v>
      </c>
      <c r="K2770" s="2">
        <v>17.829457364341</v>
      </c>
      <c r="L2770" s="15" t="s">
        <v>66</v>
      </c>
      <c r="M2770" s="2">
        <v>57.364341085271001</v>
      </c>
      <c r="N2770" s="17">
        <v>42.635658914728999</v>
      </c>
    </row>
    <row r="2771" spans="3:14" x14ac:dyDescent="0.25">
      <c r="C2771" s="112"/>
      <c r="D2771" s="109"/>
      <c r="E2771" s="9" t="s">
        <v>38</v>
      </c>
      <c r="F2771" s="12"/>
      <c r="G2771" s="13">
        <v>2</v>
      </c>
      <c r="H2771" s="39" t="s">
        <v>66</v>
      </c>
      <c r="I2771" s="7" t="s">
        <v>66</v>
      </c>
      <c r="J2771" s="6">
        <v>50</v>
      </c>
      <c r="K2771" s="6">
        <v>50</v>
      </c>
      <c r="L2771" s="7" t="s">
        <v>66</v>
      </c>
      <c r="M2771" s="7" t="s">
        <v>66</v>
      </c>
      <c r="N2771" s="33">
        <v>100</v>
      </c>
    </row>
    <row r="2772" spans="3:14" ht="25.2" x14ac:dyDescent="0.25">
      <c r="C2772" s="108" t="s">
        <v>39</v>
      </c>
      <c r="D2772" s="108" t="s">
        <v>25</v>
      </c>
      <c r="E2772" s="10" t="s">
        <v>40</v>
      </c>
      <c r="F2772" s="11"/>
      <c r="G2772" s="14">
        <v>320</v>
      </c>
      <c r="H2772" s="28">
        <v>20.625</v>
      </c>
      <c r="I2772" s="5">
        <v>29.6875</v>
      </c>
      <c r="J2772" s="5">
        <v>27.5</v>
      </c>
      <c r="K2772" s="5">
        <v>21.875</v>
      </c>
      <c r="L2772" s="5">
        <v>0.3125</v>
      </c>
      <c r="M2772" s="5">
        <v>50.3125</v>
      </c>
      <c r="N2772" s="29">
        <v>49.375</v>
      </c>
    </row>
    <row r="2773" spans="3:14" ht="25.2" x14ac:dyDescent="0.25">
      <c r="C2773" s="112"/>
      <c r="D2773" s="109"/>
      <c r="E2773" s="9" t="s">
        <v>41</v>
      </c>
      <c r="F2773" s="12"/>
      <c r="G2773" s="8">
        <v>604</v>
      </c>
      <c r="H2773" s="20">
        <v>18.708609271522999</v>
      </c>
      <c r="I2773" s="2">
        <v>32.119205298013</v>
      </c>
      <c r="J2773" s="2">
        <v>31.456953642384001</v>
      </c>
      <c r="K2773" s="2">
        <v>17.384105960265</v>
      </c>
      <c r="L2773" s="2">
        <v>0.331125827815</v>
      </c>
      <c r="M2773" s="2">
        <v>50.827814569536002</v>
      </c>
      <c r="N2773" s="17">
        <v>48.841059602648997</v>
      </c>
    </row>
    <row r="2774" spans="3:14" x14ac:dyDescent="0.25">
      <c r="C2774" s="112"/>
      <c r="D2774" s="109"/>
      <c r="E2774" s="9" t="s">
        <v>42</v>
      </c>
      <c r="F2774" s="12"/>
      <c r="G2774" s="13">
        <v>20</v>
      </c>
      <c r="H2774" s="30">
        <v>20</v>
      </c>
      <c r="I2774" s="6">
        <v>25</v>
      </c>
      <c r="J2774" s="6">
        <v>25</v>
      </c>
      <c r="K2774" s="6">
        <v>30</v>
      </c>
      <c r="L2774" s="7" t="s">
        <v>66</v>
      </c>
      <c r="M2774" s="6">
        <v>45</v>
      </c>
      <c r="N2774" s="33">
        <v>55</v>
      </c>
    </row>
    <row r="2775" spans="3:14" x14ac:dyDescent="0.25">
      <c r="C2775" s="112"/>
      <c r="D2775" s="109"/>
      <c r="E2775" s="9" t="s">
        <v>43</v>
      </c>
      <c r="F2775" s="12"/>
      <c r="G2775" s="8">
        <v>162</v>
      </c>
      <c r="H2775" s="20">
        <v>13.58024691358</v>
      </c>
      <c r="I2775" s="2">
        <v>31.481481481481001</v>
      </c>
      <c r="J2775" s="2">
        <v>29.629629629629999</v>
      </c>
      <c r="K2775" s="2">
        <v>25.308641975309001</v>
      </c>
      <c r="L2775" s="15" t="s">
        <v>66</v>
      </c>
      <c r="M2775" s="2">
        <v>45.061728395061998</v>
      </c>
      <c r="N2775" s="17">
        <v>54.938271604938002</v>
      </c>
    </row>
    <row r="2776" spans="3:14" x14ac:dyDescent="0.25">
      <c r="C2776" s="112"/>
      <c r="D2776" s="109"/>
      <c r="E2776" s="9" t="s">
        <v>44</v>
      </c>
      <c r="F2776" s="12"/>
      <c r="G2776" s="8">
        <v>50</v>
      </c>
      <c r="H2776" s="20">
        <v>10</v>
      </c>
      <c r="I2776" s="2">
        <v>22</v>
      </c>
      <c r="J2776" s="2">
        <v>42</v>
      </c>
      <c r="K2776" s="2">
        <v>26</v>
      </c>
      <c r="L2776" s="15" t="s">
        <v>66</v>
      </c>
      <c r="M2776" s="2">
        <v>32</v>
      </c>
      <c r="N2776" s="17">
        <v>68</v>
      </c>
    </row>
    <row r="2777" spans="3:14" ht="25.2" x14ac:dyDescent="0.25">
      <c r="C2777" s="112"/>
      <c r="D2777" s="109"/>
      <c r="E2777" s="9" t="s">
        <v>45</v>
      </c>
      <c r="F2777" s="12"/>
      <c r="G2777" s="8">
        <v>53</v>
      </c>
      <c r="H2777" s="20">
        <v>18.867924528302002</v>
      </c>
      <c r="I2777" s="2">
        <v>30.188679245283002</v>
      </c>
      <c r="J2777" s="2">
        <v>33.962264150943</v>
      </c>
      <c r="K2777" s="2">
        <v>16.981132075472001</v>
      </c>
      <c r="L2777" s="15" t="s">
        <v>66</v>
      </c>
      <c r="M2777" s="2">
        <v>49.056603773585003</v>
      </c>
      <c r="N2777" s="17">
        <v>50.943396226414997</v>
      </c>
    </row>
    <row r="2778" spans="3:14" x14ac:dyDescent="0.25">
      <c r="C2778" s="112"/>
      <c r="D2778" s="109"/>
      <c r="E2778" s="9" t="s">
        <v>38</v>
      </c>
      <c r="F2778" s="12"/>
      <c r="G2778" s="13">
        <v>37</v>
      </c>
      <c r="H2778" s="30">
        <v>40.540540540541002</v>
      </c>
      <c r="I2778" s="6">
        <v>24.324324324323999</v>
      </c>
      <c r="J2778" s="6">
        <v>18.918918918919001</v>
      </c>
      <c r="K2778" s="6">
        <v>16.216216216216001</v>
      </c>
      <c r="L2778" s="7" t="s">
        <v>66</v>
      </c>
      <c r="M2778" s="6">
        <v>64.864864864864998</v>
      </c>
      <c r="N2778" s="33">
        <v>35.135135135135002</v>
      </c>
    </row>
    <row r="2779" spans="3:14" ht="25.2" x14ac:dyDescent="0.25">
      <c r="C2779" s="112"/>
      <c r="D2779" s="108" t="s">
        <v>22</v>
      </c>
      <c r="E2779" s="10" t="s">
        <v>40</v>
      </c>
      <c r="F2779" s="11"/>
      <c r="G2779" s="14">
        <v>118</v>
      </c>
      <c r="H2779" s="28">
        <v>18.644067796609999</v>
      </c>
      <c r="I2779" s="5">
        <v>24.576271186441002</v>
      </c>
      <c r="J2779" s="5">
        <v>33.050847457627</v>
      </c>
      <c r="K2779" s="5">
        <v>23.728813559321999</v>
      </c>
      <c r="L2779" s="34" t="s">
        <v>66</v>
      </c>
      <c r="M2779" s="5">
        <v>43.220338983051001</v>
      </c>
      <c r="N2779" s="29">
        <v>56.779661016948999</v>
      </c>
    </row>
    <row r="2780" spans="3:14" ht="25.2" x14ac:dyDescent="0.25">
      <c r="C2780" s="112"/>
      <c r="D2780" s="109"/>
      <c r="E2780" s="9" t="s">
        <v>41</v>
      </c>
      <c r="F2780" s="12"/>
      <c r="G2780" s="8">
        <v>351</v>
      </c>
      <c r="H2780" s="20">
        <v>18.518518518518999</v>
      </c>
      <c r="I2780" s="2">
        <v>31.339031339030999</v>
      </c>
      <c r="J2780" s="2">
        <v>32.763532763533</v>
      </c>
      <c r="K2780" s="2">
        <v>16.809116809117</v>
      </c>
      <c r="L2780" s="2">
        <v>0.56980056980100002</v>
      </c>
      <c r="M2780" s="2">
        <v>49.857549857549998</v>
      </c>
      <c r="N2780" s="17">
        <v>49.57264957265</v>
      </c>
    </row>
    <row r="2781" spans="3:14" x14ac:dyDescent="0.25">
      <c r="C2781" s="112"/>
      <c r="D2781" s="109"/>
      <c r="E2781" s="9" t="s">
        <v>42</v>
      </c>
      <c r="F2781" s="12"/>
      <c r="G2781" s="13">
        <v>9</v>
      </c>
      <c r="H2781" s="30">
        <v>22.222222222222001</v>
      </c>
      <c r="I2781" s="6">
        <v>22.222222222222001</v>
      </c>
      <c r="J2781" s="6">
        <v>33.333333333333002</v>
      </c>
      <c r="K2781" s="6">
        <v>22.222222222222001</v>
      </c>
      <c r="L2781" s="7" t="s">
        <v>66</v>
      </c>
      <c r="M2781" s="6">
        <v>44.444444444444002</v>
      </c>
      <c r="N2781" s="33">
        <v>55.555555555555998</v>
      </c>
    </row>
    <row r="2782" spans="3:14" x14ac:dyDescent="0.25">
      <c r="C2782" s="112"/>
      <c r="D2782" s="109"/>
      <c r="E2782" s="9" t="s">
        <v>43</v>
      </c>
      <c r="F2782" s="12"/>
      <c r="G2782" s="8">
        <v>64</v>
      </c>
      <c r="H2782" s="20">
        <v>9.375</v>
      </c>
      <c r="I2782" s="2">
        <v>28.125</v>
      </c>
      <c r="J2782" s="2">
        <v>35.9375</v>
      </c>
      <c r="K2782" s="2">
        <v>26.5625</v>
      </c>
      <c r="L2782" s="15" t="s">
        <v>66</v>
      </c>
      <c r="M2782" s="2">
        <v>37.5</v>
      </c>
      <c r="N2782" s="17">
        <v>62.5</v>
      </c>
    </row>
    <row r="2783" spans="3:14" x14ac:dyDescent="0.25">
      <c r="C2783" s="112"/>
      <c r="D2783" s="109"/>
      <c r="E2783" s="9" t="s">
        <v>44</v>
      </c>
      <c r="F2783" s="12"/>
      <c r="G2783" s="13">
        <v>19</v>
      </c>
      <c r="H2783" s="30">
        <v>5.2631578947369997</v>
      </c>
      <c r="I2783" s="6">
        <v>10.526315789473999</v>
      </c>
      <c r="J2783" s="6">
        <v>57.894736842104997</v>
      </c>
      <c r="K2783" s="6">
        <v>26.315789473683999</v>
      </c>
      <c r="L2783" s="7" t="s">
        <v>66</v>
      </c>
      <c r="M2783" s="6">
        <v>15.789473684211</v>
      </c>
      <c r="N2783" s="33">
        <v>84.210526315788996</v>
      </c>
    </row>
    <row r="2784" spans="3:14" ht="25.2" x14ac:dyDescent="0.25">
      <c r="C2784" s="112"/>
      <c r="D2784" s="109"/>
      <c r="E2784" s="9" t="s">
        <v>45</v>
      </c>
      <c r="F2784" s="12"/>
      <c r="G2784" s="13">
        <v>30</v>
      </c>
      <c r="H2784" s="30">
        <v>16.666666666666998</v>
      </c>
      <c r="I2784" s="6">
        <v>33.333333333333002</v>
      </c>
      <c r="J2784" s="6">
        <v>36.666666666666998</v>
      </c>
      <c r="K2784" s="6">
        <v>13.333333333333</v>
      </c>
      <c r="L2784" s="7" t="s">
        <v>66</v>
      </c>
      <c r="M2784" s="6">
        <v>50</v>
      </c>
      <c r="N2784" s="33">
        <v>50</v>
      </c>
    </row>
    <row r="2785" spans="3:14" x14ac:dyDescent="0.25">
      <c r="C2785" s="112"/>
      <c r="D2785" s="109"/>
      <c r="E2785" s="9" t="s">
        <v>38</v>
      </c>
      <c r="F2785" s="12"/>
      <c r="G2785" s="13">
        <v>23</v>
      </c>
      <c r="H2785" s="30">
        <v>30.434782608696</v>
      </c>
      <c r="I2785" s="6">
        <v>30.434782608696</v>
      </c>
      <c r="J2785" s="6">
        <v>21.739130434783</v>
      </c>
      <c r="K2785" s="6">
        <v>17.391304347826001</v>
      </c>
      <c r="L2785" s="7" t="s">
        <v>66</v>
      </c>
      <c r="M2785" s="6">
        <v>60.869565217390999</v>
      </c>
      <c r="N2785" s="33">
        <v>39.130434782609001</v>
      </c>
    </row>
    <row r="2786" spans="3:14" ht="25.2" x14ac:dyDescent="0.25">
      <c r="C2786" s="112"/>
      <c r="D2786" s="108" t="s">
        <v>23</v>
      </c>
      <c r="E2786" s="10" t="s">
        <v>40</v>
      </c>
      <c r="F2786" s="11"/>
      <c r="G2786" s="14">
        <v>202</v>
      </c>
      <c r="H2786" s="28">
        <v>21.782178217822</v>
      </c>
      <c r="I2786" s="5">
        <v>32.673267326732997</v>
      </c>
      <c r="J2786" s="5">
        <v>24.257425742574</v>
      </c>
      <c r="K2786" s="5">
        <v>20.792079207920999</v>
      </c>
      <c r="L2786" s="5">
        <v>0.49504950495</v>
      </c>
      <c r="M2786" s="5">
        <v>54.455445544554003</v>
      </c>
      <c r="N2786" s="29">
        <v>45.049504950494999</v>
      </c>
    </row>
    <row r="2787" spans="3:14" ht="25.2" x14ac:dyDescent="0.25">
      <c r="C2787" s="112"/>
      <c r="D2787" s="109"/>
      <c r="E2787" s="9" t="s">
        <v>41</v>
      </c>
      <c r="F2787" s="12"/>
      <c r="G2787" s="8">
        <v>253</v>
      </c>
      <c r="H2787" s="20">
        <v>18.97233201581</v>
      </c>
      <c r="I2787" s="2">
        <v>33.201581027667999</v>
      </c>
      <c r="J2787" s="2">
        <v>29.644268774703999</v>
      </c>
      <c r="K2787" s="2">
        <v>18.181818181817999</v>
      </c>
      <c r="L2787" s="15" t="s">
        <v>66</v>
      </c>
      <c r="M2787" s="2">
        <v>52.173913043478002</v>
      </c>
      <c r="N2787" s="17">
        <v>47.826086956521998</v>
      </c>
    </row>
    <row r="2788" spans="3:14" x14ac:dyDescent="0.25">
      <c r="C2788" s="112"/>
      <c r="D2788" s="109"/>
      <c r="E2788" s="9" t="s">
        <v>42</v>
      </c>
      <c r="F2788" s="12"/>
      <c r="G2788" s="13">
        <v>11</v>
      </c>
      <c r="H2788" s="30">
        <v>18.181818181817999</v>
      </c>
      <c r="I2788" s="6">
        <v>27.272727272727</v>
      </c>
      <c r="J2788" s="6">
        <v>18.181818181817999</v>
      </c>
      <c r="K2788" s="6">
        <v>36.363636363635997</v>
      </c>
      <c r="L2788" s="7" t="s">
        <v>66</v>
      </c>
      <c r="M2788" s="6">
        <v>45.454545454544999</v>
      </c>
      <c r="N2788" s="33">
        <v>54.545454545455001</v>
      </c>
    </row>
    <row r="2789" spans="3:14" x14ac:dyDescent="0.25">
      <c r="C2789" s="112"/>
      <c r="D2789" s="109"/>
      <c r="E2789" s="9" t="s">
        <v>43</v>
      </c>
      <c r="F2789" s="12"/>
      <c r="G2789" s="8">
        <v>98</v>
      </c>
      <c r="H2789" s="20">
        <v>16.326530612245001</v>
      </c>
      <c r="I2789" s="2">
        <v>33.673469387754999</v>
      </c>
      <c r="J2789" s="2">
        <v>25.510204081632999</v>
      </c>
      <c r="K2789" s="2">
        <v>24.489795918367001</v>
      </c>
      <c r="L2789" s="15" t="s">
        <v>66</v>
      </c>
      <c r="M2789" s="2">
        <v>50</v>
      </c>
      <c r="N2789" s="17">
        <v>50</v>
      </c>
    </row>
    <row r="2790" spans="3:14" x14ac:dyDescent="0.25">
      <c r="C2790" s="112"/>
      <c r="D2790" s="109"/>
      <c r="E2790" s="9" t="s">
        <v>44</v>
      </c>
      <c r="F2790" s="12"/>
      <c r="G2790" s="13">
        <v>31</v>
      </c>
      <c r="H2790" s="30">
        <v>12.903225806451999</v>
      </c>
      <c r="I2790" s="6">
        <v>29.032258064516</v>
      </c>
      <c r="J2790" s="6">
        <v>32.258064516128997</v>
      </c>
      <c r="K2790" s="6">
        <v>25.806451612903</v>
      </c>
      <c r="L2790" s="7" t="s">
        <v>66</v>
      </c>
      <c r="M2790" s="6">
        <v>41.935483870968</v>
      </c>
      <c r="N2790" s="33">
        <v>58.064516129032</v>
      </c>
    </row>
    <row r="2791" spans="3:14" ht="25.2" x14ac:dyDescent="0.25">
      <c r="C2791" s="112"/>
      <c r="D2791" s="109"/>
      <c r="E2791" s="9" t="s">
        <v>45</v>
      </c>
      <c r="F2791" s="12"/>
      <c r="G2791" s="13">
        <v>23</v>
      </c>
      <c r="H2791" s="30">
        <v>21.739130434783</v>
      </c>
      <c r="I2791" s="6">
        <v>26.086956521739001</v>
      </c>
      <c r="J2791" s="6">
        <v>30.434782608696</v>
      </c>
      <c r="K2791" s="6">
        <v>21.739130434783</v>
      </c>
      <c r="L2791" s="7" t="s">
        <v>66</v>
      </c>
      <c r="M2791" s="6">
        <v>47.826086956521998</v>
      </c>
      <c r="N2791" s="33">
        <v>52.173913043478002</v>
      </c>
    </row>
    <row r="2792" spans="3:14" x14ac:dyDescent="0.25">
      <c r="C2792" s="112"/>
      <c r="D2792" s="109"/>
      <c r="E2792" s="9" t="s">
        <v>38</v>
      </c>
      <c r="F2792" s="12"/>
      <c r="G2792" s="13">
        <v>14</v>
      </c>
      <c r="H2792" s="30">
        <v>57.142857142856997</v>
      </c>
      <c r="I2792" s="6">
        <v>14.285714285714</v>
      </c>
      <c r="J2792" s="6">
        <v>14.285714285714</v>
      </c>
      <c r="K2792" s="6">
        <v>14.285714285714</v>
      </c>
      <c r="L2792" s="7" t="s">
        <v>66</v>
      </c>
      <c r="M2792" s="6">
        <v>71.428571428571004</v>
      </c>
      <c r="N2792" s="33">
        <v>28.571428571428999</v>
      </c>
    </row>
    <row r="2793" spans="3:14" x14ac:dyDescent="0.25">
      <c r="C2793" s="108" t="s">
        <v>46</v>
      </c>
      <c r="D2793" s="106" t="s">
        <v>21</v>
      </c>
      <c r="E2793" s="10" t="s">
        <v>47</v>
      </c>
      <c r="F2793" s="11"/>
      <c r="G2793" s="14">
        <v>815</v>
      </c>
      <c r="H2793" s="28">
        <v>18.527607361963</v>
      </c>
      <c r="I2793" s="5">
        <v>31.901840490798001</v>
      </c>
      <c r="J2793" s="5">
        <v>31.042944785275999</v>
      </c>
      <c r="K2793" s="5">
        <v>18.282208588957001</v>
      </c>
      <c r="L2793" s="5">
        <v>0.24539877300599999</v>
      </c>
      <c r="M2793" s="5">
        <v>50.429447852761001</v>
      </c>
      <c r="N2793" s="29">
        <v>49.325153374232997</v>
      </c>
    </row>
    <row r="2794" spans="3:14" ht="25.2" x14ac:dyDescent="0.25">
      <c r="C2794" s="112"/>
      <c r="D2794" s="107"/>
      <c r="E2794" s="9" t="s">
        <v>48</v>
      </c>
      <c r="F2794" s="12"/>
      <c r="G2794" s="8">
        <v>86</v>
      </c>
      <c r="H2794" s="20">
        <v>20.930232558139998</v>
      </c>
      <c r="I2794" s="2">
        <v>25.581395348836999</v>
      </c>
      <c r="J2794" s="2">
        <v>33.720930232557997</v>
      </c>
      <c r="K2794" s="2">
        <v>18.604651162791001</v>
      </c>
      <c r="L2794" s="2">
        <v>1.1627906976739999</v>
      </c>
      <c r="M2794" s="2">
        <v>46.511627906976997</v>
      </c>
      <c r="N2794" s="17">
        <v>52.325581395348998</v>
      </c>
    </row>
    <row r="2795" spans="3:14" x14ac:dyDescent="0.25">
      <c r="C2795" s="112"/>
      <c r="D2795" s="107"/>
      <c r="E2795" s="9" t="s">
        <v>49</v>
      </c>
      <c r="F2795" s="12"/>
      <c r="G2795" s="13">
        <v>46</v>
      </c>
      <c r="H2795" s="30">
        <v>13.04347826087</v>
      </c>
      <c r="I2795" s="6">
        <v>36.956521739129997</v>
      </c>
      <c r="J2795" s="6">
        <v>23.913043478260999</v>
      </c>
      <c r="K2795" s="6">
        <v>26.086956521739001</v>
      </c>
      <c r="L2795" s="7" t="s">
        <v>66</v>
      </c>
      <c r="M2795" s="6">
        <v>50</v>
      </c>
      <c r="N2795" s="33">
        <v>50</v>
      </c>
    </row>
    <row r="2796" spans="3:14" ht="25.2" x14ac:dyDescent="0.25">
      <c r="C2796" s="112"/>
      <c r="D2796" s="107"/>
      <c r="E2796" s="9" t="s">
        <v>50</v>
      </c>
      <c r="F2796" s="12"/>
      <c r="G2796" s="8">
        <v>95</v>
      </c>
      <c r="H2796" s="20">
        <v>20</v>
      </c>
      <c r="I2796" s="2">
        <v>31.578947368421002</v>
      </c>
      <c r="J2796" s="2">
        <v>21.052631578947</v>
      </c>
      <c r="K2796" s="2">
        <v>27.368421052632002</v>
      </c>
      <c r="L2796" s="15" t="s">
        <v>66</v>
      </c>
      <c r="M2796" s="2">
        <v>51.578947368420998</v>
      </c>
      <c r="N2796" s="17">
        <v>48.421052631579002</v>
      </c>
    </row>
    <row r="2797" spans="3:14" ht="25.2" x14ac:dyDescent="0.25">
      <c r="C2797" s="112"/>
      <c r="D2797" s="107"/>
      <c r="E2797" s="9" t="s">
        <v>51</v>
      </c>
      <c r="F2797" s="12"/>
      <c r="G2797" s="13">
        <v>30</v>
      </c>
      <c r="H2797" s="30">
        <v>23.333333333333002</v>
      </c>
      <c r="I2797" s="6">
        <v>30</v>
      </c>
      <c r="J2797" s="6">
        <v>20</v>
      </c>
      <c r="K2797" s="6">
        <v>26.666666666666998</v>
      </c>
      <c r="L2797" s="7" t="s">
        <v>66</v>
      </c>
      <c r="M2797" s="6">
        <v>53.333333333333002</v>
      </c>
      <c r="N2797" s="33">
        <v>46.666666666666998</v>
      </c>
    </row>
    <row r="2798" spans="3:14" x14ac:dyDescent="0.25">
      <c r="C2798" s="112"/>
      <c r="D2798" s="107"/>
      <c r="E2798" s="9" t="s">
        <v>52</v>
      </c>
      <c r="F2798" s="12"/>
      <c r="G2798" s="13">
        <v>8</v>
      </c>
      <c r="H2798" s="30">
        <v>75</v>
      </c>
      <c r="I2798" s="7" t="s">
        <v>66</v>
      </c>
      <c r="J2798" s="6">
        <v>12.5</v>
      </c>
      <c r="K2798" s="6">
        <v>12.5</v>
      </c>
      <c r="L2798" s="7" t="s">
        <v>66</v>
      </c>
      <c r="M2798" s="6">
        <v>75</v>
      </c>
      <c r="N2798" s="33">
        <v>25</v>
      </c>
    </row>
    <row r="2799" spans="3:14" x14ac:dyDescent="0.25">
      <c r="C2799" s="112"/>
      <c r="D2799" s="107"/>
      <c r="E2799" s="9" t="s">
        <v>53</v>
      </c>
      <c r="F2799" s="12"/>
      <c r="G2799" s="13">
        <v>23</v>
      </c>
      <c r="H2799" s="30">
        <v>26.086956521739001</v>
      </c>
      <c r="I2799" s="6">
        <v>26.086956521739001</v>
      </c>
      <c r="J2799" s="6">
        <v>26.086956521739001</v>
      </c>
      <c r="K2799" s="6">
        <v>21.739130434783</v>
      </c>
      <c r="L2799" s="7" t="s">
        <v>66</v>
      </c>
      <c r="M2799" s="6">
        <v>52.173913043478002</v>
      </c>
      <c r="N2799" s="33">
        <v>47.826086956521998</v>
      </c>
    </row>
    <row r="2800" spans="3:14" x14ac:dyDescent="0.25">
      <c r="C2800" s="112"/>
      <c r="D2800" s="107"/>
      <c r="E2800" s="9" t="s">
        <v>38</v>
      </c>
      <c r="F2800" s="12"/>
      <c r="G2800" s="13">
        <v>1</v>
      </c>
      <c r="H2800" s="39" t="s">
        <v>66</v>
      </c>
      <c r="I2800" s="6">
        <v>100</v>
      </c>
      <c r="J2800" s="7" t="s">
        <v>66</v>
      </c>
      <c r="K2800" s="7" t="s">
        <v>66</v>
      </c>
      <c r="L2800" s="7" t="s">
        <v>66</v>
      </c>
      <c r="M2800" s="6">
        <v>100</v>
      </c>
      <c r="N2800" s="37" t="s">
        <v>66</v>
      </c>
    </row>
    <row r="2801" spans="2:17" x14ac:dyDescent="0.25">
      <c r="C2801" s="112"/>
      <c r="D2801" s="107"/>
      <c r="E2801" s="9" t="s">
        <v>54</v>
      </c>
      <c r="F2801" s="12"/>
      <c r="G2801" s="8">
        <v>901</v>
      </c>
      <c r="H2801" s="20">
        <v>18.756936736958998</v>
      </c>
      <c r="I2801" s="2">
        <v>31.298557158712999</v>
      </c>
      <c r="J2801" s="2">
        <v>31.298557158712999</v>
      </c>
      <c r="K2801" s="2">
        <v>18.312985571586999</v>
      </c>
      <c r="L2801" s="2">
        <v>0.332963374029</v>
      </c>
      <c r="M2801" s="2">
        <v>50.055493895670999</v>
      </c>
      <c r="N2801" s="17">
        <v>49.611542730300002</v>
      </c>
    </row>
    <row r="2802" spans="2:17" x14ac:dyDescent="0.25">
      <c r="C2802" s="112"/>
      <c r="D2802" s="107"/>
      <c r="E2802" s="9" t="s">
        <v>55</v>
      </c>
      <c r="F2802" s="12"/>
      <c r="G2802" s="8">
        <v>171</v>
      </c>
      <c r="H2802" s="20">
        <v>18.713450292398001</v>
      </c>
      <c r="I2802" s="2">
        <v>32.748538011695999</v>
      </c>
      <c r="J2802" s="2">
        <v>21.637426900585002</v>
      </c>
      <c r="K2802" s="2">
        <v>26.900584795322001</v>
      </c>
      <c r="L2802" s="15" t="s">
        <v>66</v>
      </c>
      <c r="M2802" s="2">
        <v>51.461988304094</v>
      </c>
      <c r="N2802" s="17">
        <v>48.538011695906</v>
      </c>
    </row>
    <row r="2803" spans="2:17" x14ac:dyDescent="0.25">
      <c r="C2803" s="108" t="s">
        <v>56</v>
      </c>
      <c r="D2803" s="106" t="s">
        <v>21</v>
      </c>
      <c r="E2803" s="10" t="s">
        <v>57</v>
      </c>
      <c r="F2803" s="11"/>
      <c r="G2803" s="14">
        <v>465</v>
      </c>
      <c r="H2803" s="28">
        <v>20.430107526882001</v>
      </c>
      <c r="I2803" s="5">
        <v>29.247311827956999</v>
      </c>
      <c r="J2803" s="5">
        <v>29.677419354839</v>
      </c>
      <c r="K2803" s="5">
        <v>20</v>
      </c>
      <c r="L2803" s="5">
        <v>0.64516129032299996</v>
      </c>
      <c r="M2803" s="5">
        <v>49.677419354839003</v>
      </c>
      <c r="N2803" s="29">
        <v>49.677419354839003</v>
      </c>
    </row>
    <row r="2804" spans="2:17" x14ac:dyDescent="0.25">
      <c r="C2804" s="112"/>
      <c r="D2804" s="107"/>
      <c r="E2804" s="9" t="s">
        <v>58</v>
      </c>
      <c r="F2804" s="12"/>
      <c r="G2804" s="8">
        <v>396</v>
      </c>
      <c r="H2804" s="20">
        <v>21.464646464645998</v>
      </c>
      <c r="I2804" s="2">
        <v>31.818181818182001</v>
      </c>
      <c r="J2804" s="2">
        <v>28.030303030302999</v>
      </c>
      <c r="K2804" s="2">
        <v>18.686868686869001</v>
      </c>
      <c r="L2804" s="15" t="s">
        <v>66</v>
      </c>
      <c r="M2804" s="2">
        <v>53.282828282828</v>
      </c>
      <c r="N2804" s="17">
        <v>46.717171717172</v>
      </c>
    </row>
    <row r="2805" spans="2:17" x14ac:dyDescent="0.25">
      <c r="C2805" s="112"/>
      <c r="D2805" s="107"/>
      <c r="E2805" s="9" t="s">
        <v>59</v>
      </c>
      <c r="F2805" s="12"/>
      <c r="G2805" s="8">
        <v>90</v>
      </c>
      <c r="H2805" s="20">
        <v>10</v>
      </c>
      <c r="I2805" s="2">
        <v>34.444444444444002</v>
      </c>
      <c r="J2805" s="2">
        <v>30</v>
      </c>
      <c r="K2805" s="2">
        <v>25.555555555556001</v>
      </c>
      <c r="L2805" s="15" t="s">
        <v>66</v>
      </c>
      <c r="M2805" s="2">
        <v>44.444444444444002</v>
      </c>
      <c r="N2805" s="17">
        <v>55.555555555555998</v>
      </c>
    </row>
    <row r="2806" spans="2:17" x14ac:dyDescent="0.25">
      <c r="C2806" s="112"/>
      <c r="D2806" s="107"/>
      <c r="E2806" s="9" t="s">
        <v>60</v>
      </c>
      <c r="F2806" s="12"/>
      <c r="G2806" s="8">
        <v>153</v>
      </c>
      <c r="H2806" s="20">
        <v>15.686274509804001</v>
      </c>
      <c r="I2806" s="2">
        <v>33.986928104575</v>
      </c>
      <c r="J2806" s="2">
        <v>32.679738562091998</v>
      </c>
      <c r="K2806" s="2">
        <v>17.647058823529001</v>
      </c>
      <c r="L2806" s="15" t="s">
        <v>66</v>
      </c>
      <c r="M2806" s="2">
        <v>49.673202614379001</v>
      </c>
      <c r="N2806" s="17">
        <v>50.326797385620999</v>
      </c>
    </row>
    <row r="2807" spans="2:17" x14ac:dyDescent="0.25">
      <c r="C2807" s="108" t="s">
        <v>61</v>
      </c>
      <c r="D2807" s="106" t="s">
        <v>21</v>
      </c>
      <c r="E2807" s="10" t="s">
        <v>62</v>
      </c>
      <c r="F2807" s="11"/>
      <c r="G2807" s="14">
        <v>205</v>
      </c>
      <c r="H2807" s="28">
        <v>12.682926829268</v>
      </c>
      <c r="I2807" s="5">
        <v>26.341463414633999</v>
      </c>
      <c r="J2807" s="5">
        <v>33.658536585366001</v>
      </c>
      <c r="K2807" s="5">
        <v>27.317073170732002</v>
      </c>
      <c r="L2807" s="34" t="s">
        <v>66</v>
      </c>
      <c r="M2807" s="5">
        <v>39.024390243901998</v>
      </c>
      <c r="N2807" s="29">
        <v>60.975609756098002</v>
      </c>
    </row>
    <row r="2808" spans="2:17" x14ac:dyDescent="0.25">
      <c r="C2808" s="109"/>
      <c r="D2808" s="107"/>
      <c r="E2808" s="9" t="s">
        <v>63</v>
      </c>
      <c r="F2808" s="12"/>
      <c r="G2808" s="8">
        <v>256</v>
      </c>
      <c r="H2808" s="20">
        <v>15.625</v>
      </c>
      <c r="I2808" s="2">
        <v>34.375</v>
      </c>
      <c r="J2808" s="2">
        <v>29.6875</v>
      </c>
      <c r="K2808" s="2">
        <v>20.3125</v>
      </c>
      <c r="L2808" s="15" t="s">
        <v>66</v>
      </c>
      <c r="M2808" s="2">
        <v>50</v>
      </c>
      <c r="N2808" s="17">
        <v>50</v>
      </c>
    </row>
    <row r="2809" spans="2:17" x14ac:dyDescent="0.25">
      <c r="C2809" s="109"/>
      <c r="D2809" s="107"/>
      <c r="E2809" s="9" t="s">
        <v>64</v>
      </c>
      <c r="F2809" s="12"/>
      <c r="G2809" s="8">
        <v>404</v>
      </c>
      <c r="H2809" s="20">
        <v>22.524752475248</v>
      </c>
      <c r="I2809" s="2">
        <v>33.663366336633999</v>
      </c>
      <c r="J2809" s="2">
        <v>28.217821782178</v>
      </c>
      <c r="K2809" s="2">
        <v>15.09900990099</v>
      </c>
      <c r="L2809" s="2">
        <v>0.49504950495</v>
      </c>
      <c r="M2809" s="2">
        <v>56.188118811880997</v>
      </c>
      <c r="N2809" s="17">
        <v>43.316831683167997</v>
      </c>
    </row>
    <row r="2810" spans="2:17" x14ac:dyDescent="0.25">
      <c r="C2810" s="113"/>
      <c r="D2810" s="110"/>
      <c r="E2810" s="56" t="s">
        <v>65</v>
      </c>
      <c r="F2810" s="48"/>
      <c r="G2810" s="61">
        <v>239</v>
      </c>
      <c r="H2810" s="69">
        <v>23.430962343095999</v>
      </c>
      <c r="I2810" s="36">
        <v>28.033472803346999</v>
      </c>
      <c r="J2810" s="36">
        <v>28.033472803346999</v>
      </c>
      <c r="K2810" s="36">
        <v>20.083682008368001</v>
      </c>
      <c r="L2810" s="36">
        <v>0.418410041841</v>
      </c>
      <c r="M2810" s="36">
        <v>51.464435146444004</v>
      </c>
      <c r="N2810" s="68">
        <v>48.117154811714997</v>
      </c>
    </row>
    <row r="2812" spans="2:17" x14ac:dyDescent="0.25">
      <c r="B2812" s="54" t="str">
        <f xml:space="preserve"> HYPERLINK("#'目次'!B40", "[34]")</f>
        <v>[34]</v>
      </c>
      <c r="C2812" s="42" t="s">
        <v>430</v>
      </c>
    </row>
    <row r="2815" spans="2:17" x14ac:dyDescent="0.25">
      <c r="C2815" s="42" t="s">
        <v>14</v>
      </c>
    </row>
    <row r="2816" spans="2:17" ht="37.799999999999997" x14ac:dyDescent="0.25">
      <c r="C2816" s="102"/>
      <c r="D2816" s="103"/>
      <c r="E2816" s="103"/>
      <c r="F2816" s="103"/>
      <c r="G2816" s="53" t="s">
        <v>15</v>
      </c>
      <c r="H2816" s="50" t="s">
        <v>431</v>
      </c>
      <c r="I2816" s="21" t="s">
        <v>432</v>
      </c>
      <c r="J2816" s="21" t="s">
        <v>433</v>
      </c>
      <c r="K2816" s="21" t="s">
        <v>434</v>
      </c>
      <c r="L2816" s="21" t="s">
        <v>435</v>
      </c>
      <c r="M2816" s="21" t="s">
        <v>436</v>
      </c>
      <c r="N2816" s="21" t="s">
        <v>437</v>
      </c>
      <c r="O2816" s="21" t="s">
        <v>53</v>
      </c>
      <c r="P2816" s="21" t="s">
        <v>38</v>
      </c>
      <c r="Q2816" s="57" t="s">
        <v>438</v>
      </c>
    </row>
    <row r="2817" spans="3:17" x14ac:dyDescent="0.25">
      <c r="C2817" s="104"/>
      <c r="D2817" s="105"/>
      <c r="E2817" s="105"/>
      <c r="F2817" s="105"/>
      <c r="G2817" s="47"/>
      <c r="H2817" s="60"/>
      <c r="I2817" s="22"/>
      <c r="J2817" s="22"/>
      <c r="K2817" s="22"/>
      <c r="L2817" s="22"/>
      <c r="M2817" s="22"/>
      <c r="N2817" s="22"/>
      <c r="O2817" s="22"/>
      <c r="P2817" s="22"/>
      <c r="Q2817" s="55"/>
    </row>
    <row r="2818" spans="3:17" x14ac:dyDescent="0.25">
      <c r="C2818" s="52"/>
      <c r="D2818" s="49"/>
      <c r="E2818" s="46" t="s">
        <v>15</v>
      </c>
      <c r="F2818" s="51"/>
      <c r="G2818" s="59">
        <v>1104</v>
      </c>
      <c r="H2818" s="32">
        <v>36.684782608695997</v>
      </c>
      <c r="I2818" s="32">
        <v>30.615942028986002</v>
      </c>
      <c r="J2818" s="32">
        <v>4.4384057971009998</v>
      </c>
      <c r="K2818" s="32">
        <v>6.8840579710140002</v>
      </c>
      <c r="L2818" s="32">
        <v>0.99637681159400004</v>
      </c>
      <c r="M2818" s="32">
        <v>9.0579710145000006E-2</v>
      </c>
      <c r="N2818" s="32">
        <v>17.300724637681</v>
      </c>
      <c r="O2818" s="32">
        <v>1.9927536231880001</v>
      </c>
      <c r="P2818" s="32">
        <v>0.99637681159400004</v>
      </c>
      <c r="Q2818" s="64">
        <v>67.300724637681</v>
      </c>
    </row>
    <row r="2819" spans="3:17" x14ac:dyDescent="0.25">
      <c r="C2819" s="111" t="s">
        <v>20</v>
      </c>
      <c r="D2819" s="106" t="s">
        <v>21</v>
      </c>
      <c r="E2819" s="10" t="s">
        <v>22</v>
      </c>
      <c r="F2819" s="11"/>
      <c r="G2819" s="14">
        <v>543</v>
      </c>
      <c r="H2819" s="28">
        <v>37.20073664825</v>
      </c>
      <c r="I2819" s="5">
        <v>32.780847145488003</v>
      </c>
      <c r="J2819" s="5">
        <v>2.0257826887660002</v>
      </c>
      <c r="K2819" s="5">
        <v>6.6298342541439998</v>
      </c>
      <c r="L2819" s="5">
        <v>1.1049723756909999</v>
      </c>
      <c r="M2819" s="34" t="s">
        <v>66</v>
      </c>
      <c r="N2819" s="5">
        <v>18.047882136279998</v>
      </c>
      <c r="O2819" s="5">
        <v>1.473296500921</v>
      </c>
      <c r="P2819" s="5">
        <v>0.73664825046000004</v>
      </c>
      <c r="Q2819" s="29">
        <v>69.981583793737997</v>
      </c>
    </row>
    <row r="2820" spans="3:17" x14ac:dyDescent="0.25">
      <c r="C2820" s="112"/>
      <c r="D2820" s="107"/>
      <c r="E2820" s="9" t="s">
        <v>23</v>
      </c>
      <c r="F2820" s="12"/>
      <c r="G2820" s="8">
        <v>561</v>
      </c>
      <c r="H2820" s="20">
        <v>36.185383244207003</v>
      </c>
      <c r="I2820" s="2">
        <v>28.520499108734001</v>
      </c>
      <c r="J2820" s="2">
        <v>6.7736185383240004</v>
      </c>
      <c r="K2820" s="2">
        <v>7.1301247771840002</v>
      </c>
      <c r="L2820" s="2">
        <v>0.89126559714800002</v>
      </c>
      <c r="M2820" s="2">
        <v>0.17825311943</v>
      </c>
      <c r="N2820" s="2">
        <v>16.577540106952</v>
      </c>
      <c r="O2820" s="2">
        <v>2.4955436720140001</v>
      </c>
      <c r="P2820" s="2">
        <v>1.247771836007</v>
      </c>
      <c r="Q2820" s="17">
        <v>64.705882352941003</v>
      </c>
    </row>
    <row r="2821" spans="3:17" x14ac:dyDescent="0.25">
      <c r="C2821" s="108" t="s">
        <v>24</v>
      </c>
      <c r="D2821" s="108" t="s">
        <v>25</v>
      </c>
      <c r="E2821" s="10" t="s">
        <v>26</v>
      </c>
      <c r="F2821" s="11"/>
      <c r="G2821" s="14">
        <v>261</v>
      </c>
      <c r="H2821" s="28">
        <v>29.501915708812</v>
      </c>
      <c r="I2821" s="5">
        <v>34.099616858238001</v>
      </c>
      <c r="J2821" s="5">
        <v>4.9808429118769997</v>
      </c>
      <c r="K2821" s="5">
        <v>4.5977011494250002</v>
      </c>
      <c r="L2821" s="5">
        <v>1.149425287356</v>
      </c>
      <c r="M2821" s="34" t="s">
        <v>66</v>
      </c>
      <c r="N2821" s="5">
        <v>22.605363984674</v>
      </c>
      <c r="O2821" s="5">
        <v>2.2988505747130001</v>
      </c>
      <c r="P2821" s="5">
        <v>0.76628352490399998</v>
      </c>
      <c r="Q2821" s="29">
        <v>63.60153256705</v>
      </c>
    </row>
    <row r="2822" spans="3:17" x14ac:dyDescent="0.25">
      <c r="C2822" s="112"/>
      <c r="D2822" s="109"/>
      <c r="E2822" s="9" t="s">
        <v>27</v>
      </c>
      <c r="F2822" s="12"/>
      <c r="G2822" s="8">
        <v>267</v>
      </c>
      <c r="H2822" s="20">
        <v>35.955056179774999</v>
      </c>
      <c r="I2822" s="2">
        <v>33.707865168539001</v>
      </c>
      <c r="J2822" s="2">
        <v>2.2471910112360001</v>
      </c>
      <c r="K2822" s="2">
        <v>5.2434456928840003</v>
      </c>
      <c r="L2822" s="2">
        <v>0.37453183520599997</v>
      </c>
      <c r="M2822" s="15" t="s">
        <v>66</v>
      </c>
      <c r="N2822" s="2">
        <v>19.475655430711999</v>
      </c>
      <c r="O2822" s="2">
        <v>2.2471910112360001</v>
      </c>
      <c r="P2822" s="2">
        <v>0.74906367041199995</v>
      </c>
      <c r="Q2822" s="17">
        <v>69.662921348314995</v>
      </c>
    </row>
    <row r="2823" spans="3:17" x14ac:dyDescent="0.25">
      <c r="C2823" s="112"/>
      <c r="D2823" s="109"/>
      <c r="E2823" s="9" t="s">
        <v>28</v>
      </c>
      <c r="F2823" s="12"/>
      <c r="G2823" s="8">
        <v>261</v>
      </c>
      <c r="H2823" s="20">
        <v>40.613026819923</v>
      </c>
      <c r="I2823" s="2">
        <v>27.586206896552</v>
      </c>
      <c r="J2823" s="2">
        <v>5.7471264367819996</v>
      </c>
      <c r="K2823" s="2">
        <v>6.8965517241379999</v>
      </c>
      <c r="L2823" s="2">
        <v>0.76628352490399998</v>
      </c>
      <c r="M2823" s="15" t="s">
        <v>66</v>
      </c>
      <c r="N2823" s="2">
        <v>14.942528735631999</v>
      </c>
      <c r="O2823" s="2">
        <v>1.915708812261</v>
      </c>
      <c r="P2823" s="2">
        <v>1.532567049808</v>
      </c>
      <c r="Q2823" s="17">
        <v>68.199233716475007</v>
      </c>
    </row>
    <row r="2824" spans="3:17" x14ac:dyDescent="0.25">
      <c r="C2824" s="112"/>
      <c r="D2824" s="109"/>
      <c r="E2824" s="9" t="s">
        <v>29</v>
      </c>
      <c r="F2824" s="12"/>
      <c r="G2824" s="8">
        <v>195</v>
      </c>
      <c r="H2824" s="20">
        <v>38.974358974358999</v>
      </c>
      <c r="I2824" s="2">
        <v>29.74358974359</v>
      </c>
      <c r="J2824" s="2">
        <v>5.1282051282049999</v>
      </c>
      <c r="K2824" s="2">
        <v>10.25641025641</v>
      </c>
      <c r="L2824" s="2">
        <v>1.025641025641</v>
      </c>
      <c r="M2824" s="2">
        <v>0.51282051282100005</v>
      </c>
      <c r="N2824" s="2">
        <v>12.307692307691999</v>
      </c>
      <c r="O2824" s="2">
        <v>1.025641025641</v>
      </c>
      <c r="P2824" s="2">
        <v>1.025641025641</v>
      </c>
      <c r="Q2824" s="17">
        <v>68.717948717949</v>
      </c>
    </row>
    <row r="2825" spans="3:17" x14ac:dyDescent="0.25">
      <c r="C2825" s="112"/>
      <c r="D2825" s="109"/>
      <c r="E2825" s="9" t="s">
        <v>30</v>
      </c>
      <c r="F2825" s="12"/>
      <c r="G2825" s="8">
        <v>120</v>
      </c>
      <c r="H2825" s="20">
        <v>41.666666666666998</v>
      </c>
      <c r="I2825" s="2">
        <v>24.166666666666998</v>
      </c>
      <c r="J2825" s="2">
        <v>4.166666666667</v>
      </c>
      <c r="K2825" s="2">
        <v>10</v>
      </c>
      <c r="L2825" s="2">
        <v>2.5</v>
      </c>
      <c r="M2825" s="15" t="s">
        <v>66</v>
      </c>
      <c r="N2825" s="2">
        <v>14.166666666667</v>
      </c>
      <c r="O2825" s="2">
        <v>2.5</v>
      </c>
      <c r="P2825" s="2">
        <v>0.83333333333299997</v>
      </c>
      <c r="Q2825" s="17">
        <v>65.833333333333002</v>
      </c>
    </row>
    <row r="2826" spans="3:17" x14ac:dyDescent="0.25">
      <c r="C2826" s="112"/>
      <c r="D2826" s="109"/>
      <c r="E2826" s="9" t="s">
        <v>31</v>
      </c>
      <c r="F2826" s="12"/>
      <c r="G2826" s="8">
        <v>843</v>
      </c>
      <c r="H2826" s="20">
        <v>38.908659549229</v>
      </c>
      <c r="I2826" s="2">
        <v>29.537366548043</v>
      </c>
      <c r="J2826" s="2">
        <v>4.2704626334520004</v>
      </c>
      <c r="K2826" s="2">
        <v>7.5919335705810003</v>
      </c>
      <c r="L2826" s="2">
        <v>0.94899169632299996</v>
      </c>
      <c r="M2826" s="2">
        <v>0.11862396204</v>
      </c>
      <c r="N2826" s="2">
        <v>15.658362989324001</v>
      </c>
      <c r="O2826" s="2">
        <v>1.897983392645</v>
      </c>
      <c r="P2826" s="2">
        <v>1.0676156583630001</v>
      </c>
      <c r="Q2826" s="17">
        <v>68.446026097271996</v>
      </c>
    </row>
    <row r="2827" spans="3:17" x14ac:dyDescent="0.25">
      <c r="C2827" s="112"/>
      <c r="D2827" s="109"/>
      <c r="E2827" s="9" t="s">
        <v>32</v>
      </c>
      <c r="F2827" s="12"/>
      <c r="G2827" s="8">
        <v>315</v>
      </c>
      <c r="H2827" s="20">
        <v>40</v>
      </c>
      <c r="I2827" s="2">
        <v>27.619047619048001</v>
      </c>
      <c r="J2827" s="2">
        <v>4.7619047619049999</v>
      </c>
      <c r="K2827" s="2">
        <v>10.15873015873</v>
      </c>
      <c r="L2827" s="2">
        <v>1.587301587302</v>
      </c>
      <c r="M2827" s="2">
        <v>0.31746031745999997</v>
      </c>
      <c r="N2827" s="2">
        <v>13.015873015873</v>
      </c>
      <c r="O2827" s="2">
        <v>1.587301587302</v>
      </c>
      <c r="P2827" s="2">
        <v>0.95238095238099996</v>
      </c>
      <c r="Q2827" s="17">
        <v>67.619047619048004</v>
      </c>
    </row>
    <row r="2828" spans="3:17" x14ac:dyDescent="0.25">
      <c r="C2828" s="112"/>
      <c r="D2828" s="108" t="s">
        <v>22</v>
      </c>
      <c r="E2828" s="10" t="s">
        <v>26</v>
      </c>
      <c r="F2828" s="11"/>
      <c r="G2828" s="14">
        <v>120</v>
      </c>
      <c r="H2828" s="28">
        <v>26.666666666666998</v>
      </c>
      <c r="I2828" s="5">
        <v>34.166666666666998</v>
      </c>
      <c r="J2828" s="5">
        <v>1.666666666667</v>
      </c>
      <c r="K2828" s="5">
        <v>3.333333333333</v>
      </c>
      <c r="L2828" s="5">
        <v>2.5</v>
      </c>
      <c r="M2828" s="34" t="s">
        <v>66</v>
      </c>
      <c r="N2828" s="5">
        <v>29.166666666666998</v>
      </c>
      <c r="O2828" s="5">
        <v>2.5</v>
      </c>
      <c r="P2828" s="34" t="s">
        <v>66</v>
      </c>
      <c r="Q2828" s="29">
        <v>60.833333333333002</v>
      </c>
    </row>
    <row r="2829" spans="3:17" x14ac:dyDescent="0.25">
      <c r="C2829" s="112"/>
      <c r="D2829" s="109"/>
      <c r="E2829" s="9" t="s">
        <v>27</v>
      </c>
      <c r="F2829" s="12"/>
      <c r="G2829" s="8">
        <v>159</v>
      </c>
      <c r="H2829" s="20">
        <v>41.509433962263998</v>
      </c>
      <c r="I2829" s="2">
        <v>33.962264150943</v>
      </c>
      <c r="J2829" s="2">
        <v>0.62893081761000003</v>
      </c>
      <c r="K2829" s="2">
        <v>5.0314465408810003</v>
      </c>
      <c r="L2829" s="15" t="s">
        <v>66</v>
      </c>
      <c r="M2829" s="15" t="s">
        <v>66</v>
      </c>
      <c r="N2829" s="2">
        <v>16.352201257861999</v>
      </c>
      <c r="O2829" s="2">
        <v>1.88679245283</v>
      </c>
      <c r="P2829" s="2">
        <v>0.62893081761000003</v>
      </c>
      <c r="Q2829" s="17">
        <v>75.471698113208006</v>
      </c>
    </row>
    <row r="2830" spans="3:17" x14ac:dyDescent="0.25">
      <c r="C2830" s="112"/>
      <c r="D2830" s="109"/>
      <c r="E2830" s="9" t="s">
        <v>28</v>
      </c>
      <c r="F2830" s="12"/>
      <c r="G2830" s="8">
        <v>113</v>
      </c>
      <c r="H2830" s="20">
        <v>38.938053097344998</v>
      </c>
      <c r="I2830" s="2">
        <v>32.743362831858001</v>
      </c>
      <c r="J2830" s="2">
        <v>1.769911504425</v>
      </c>
      <c r="K2830" s="2">
        <v>7.964601769912</v>
      </c>
      <c r="L2830" s="15" t="s">
        <v>66</v>
      </c>
      <c r="M2830" s="15" t="s">
        <v>66</v>
      </c>
      <c r="N2830" s="2">
        <v>15.929203539823</v>
      </c>
      <c r="O2830" s="2">
        <v>0.88495575221199996</v>
      </c>
      <c r="P2830" s="2">
        <v>1.769911504425</v>
      </c>
      <c r="Q2830" s="17">
        <v>71.681415929203993</v>
      </c>
    </row>
    <row r="2831" spans="3:17" x14ac:dyDescent="0.25">
      <c r="C2831" s="112"/>
      <c r="D2831" s="109"/>
      <c r="E2831" s="9" t="s">
        <v>29</v>
      </c>
      <c r="F2831" s="12"/>
      <c r="G2831" s="8">
        <v>94</v>
      </c>
      <c r="H2831" s="20">
        <v>32.978723404255</v>
      </c>
      <c r="I2831" s="2">
        <v>35.106382978722998</v>
      </c>
      <c r="J2831" s="2">
        <v>5.3191489361700004</v>
      </c>
      <c r="K2831" s="2">
        <v>11.702127659574</v>
      </c>
      <c r="L2831" s="2">
        <v>1.0638297872339999</v>
      </c>
      <c r="M2831" s="15" t="s">
        <v>66</v>
      </c>
      <c r="N2831" s="2">
        <v>12.765957446809001</v>
      </c>
      <c r="O2831" s="15" t="s">
        <v>66</v>
      </c>
      <c r="P2831" s="2">
        <v>1.0638297872339999</v>
      </c>
      <c r="Q2831" s="17">
        <v>68.085106382979006</v>
      </c>
    </row>
    <row r="2832" spans="3:17" x14ac:dyDescent="0.25">
      <c r="C2832" s="112"/>
      <c r="D2832" s="109"/>
      <c r="E2832" s="9" t="s">
        <v>30</v>
      </c>
      <c r="F2832" s="12"/>
      <c r="G2832" s="8">
        <v>57</v>
      </c>
      <c r="H2832" s="20">
        <v>50.877192982456002</v>
      </c>
      <c r="I2832" s="2">
        <v>22.807017543859999</v>
      </c>
      <c r="J2832" s="2">
        <v>1.7543859649119999</v>
      </c>
      <c r="K2832" s="2">
        <v>7.0175438596489998</v>
      </c>
      <c r="L2832" s="2">
        <v>3.508771929825</v>
      </c>
      <c r="M2832" s="15" t="s">
        <v>66</v>
      </c>
      <c r="N2832" s="2">
        <v>12.280701754386</v>
      </c>
      <c r="O2832" s="2">
        <v>1.7543859649119999</v>
      </c>
      <c r="P2832" s="15" t="s">
        <v>66</v>
      </c>
      <c r="Q2832" s="17">
        <v>73.684210526315994</v>
      </c>
    </row>
    <row r="2833" spans="3:17" x14ac:dyDescent="0.25">
      <c r="C2833" s="112"/>
      <c r="D2833" s="109"/>
      <c r="E2833" s="9" t="s">
        <v>31</v>
      </c>
      <c r="F2833" s="12"/>
      <c r="G2833" s="8">
        <v>423</v>
      </c>
      <c r="H2833" s="20">
        <v>40.189125295507999</v>
      </c>
      <c r="I2833" s="2">
        <v>32.387706855791997</v>
      </c>
      <c r="J2833" s="2">
        <v>2.1276595744679998</v>
      </c>
      <c r="K2833" s="2">
        <v>7.5650118203309997</v>
      </c>
      <c r="L2833" s="2">
        <v>0.70921985815599997</v>
      </c>
      <c r="M2833" s="15" t="s">
        <v>66</v>
      </c>
      <c r="N2833" s="2">
        <v>14.893617021277</v>
      </c>
      <c r="O2833" s="2">
        <v>1.1820330969270001</v>
      </c>
      <c r="P2833" s="2">
        <v>0.94562647754100004</v>
      </c>
      <c r="Q2833" s="17">
        <v>72.576832151299996</v>
      </c>
    </row>
    <row r="2834" spans="3:17" x14ac:dyDescent="0.25">
      <c r="C2834" s="112"/>
      <c r="D2834" s="109"/>
      <c r="E2834" s="9" t="s">
        <v>32</v>
      </c>
      <c r="F2834" s="12"/>
      <c r="G2834" s="8">
        <v>151</v>
      </c>
      <c r="H2834" s="20">
        <v>39.735099337747997</v>
      </c>
      <c r="I2834" s="2">
        <v>30.46357615894</v>
      </c>
      <c r="J2834" s="2">
        <v>3.9735099337749999</v>
      </c>
      <c r="K2834" s="2">
        <v>9.9337748344369992</v>
      </c>
      <c r="L2834" s="2">
        <v>1.9867549668869999</v>
      </c>
      <c r="M2834" s="15" t="s">
        <v>66</v>
      </c>
      <c r="N2834" s="2">
        <v>12.582781456954001</v>
      </c>
      <c r="O2834" s="2">
        <v>0.66225165562900001</v>
      </c>
      <c r="P2834" s="2">
        <v>0.66225165562900001</v>
      </c>
      <c r="Q2834" s="17">
        <v>70.198675496689006</v>
      </c>
    </row>
    <row r="2835" spans="3:17" x14ac:dyDescent="0.25">
      <c r="C2835" s="112"/>
      <c r="D2835" s="108" t="s">
        <v>23</v>
      </c>
      <c r="E2835" s="10" t="s">
        <v>26</v>
      </c>
      <c r="F2835" s="11"/>
      <c r="G2835" s="14">
        <v>141</v>
      </c>
      <c r="H2835" s="28">
        <v>31.914893617021001</v>
      </c>
      <c r="I2835" s="5">
        <v>34.042553191488999</v>
      </c>
      <c r="J2835" s="5">
        <v>7.8014184397159996</v>
      </c>
      <c r="K2835" s="5">
        <v>5.6737588652479998</v>
      </c>
      <c r="L2835" s="34" t="s">
        <v>66</v>
      </c>
      <c r="M2835" s="34" t="s">
        <v>66</v>
      </c>
      <c r="N2835" s="5">
        <v>17.021276595745</v>
      </c>
      <c r="O2835" s="5">
        <v>2.1276595744679998</v>
      </c>
      <c r="P2835" s="5">
        <v>1.4184397163119999</v>
      </c>
      <c r="Q2835" s="29">
        <v>65.957446808510994</v>
      </c>
    </row>
    <row r="2836" spans="3:17" x14ac:dyDescent="0.25">
      <c r="C2836" s="112"/>
      <c r="D2836" s="109"/>
      <c r="E2836" s="9" t="s">
        <v>27</v>
      </c>
      <c r="F2836" s="12"/>
      <c r="G2836" s="8">
        <v>108</v>
      </c>
      <c r="H2836" s="20">
        <v>27.777777777777999</v>
      </c>
      <c r="I2836" s="2">
        <v>33.333333333333002</v>
      </c>
      <c r="J2836" s="2">
        <v>4.6296296296300001</v>
      </c>
      <c r="K2836" s="2">
        <v>5.5555555555560003</v>
      </c>
      <c r="L2836" s="2">
        <v>0.92592592592599998</v>
      </c>
      <c r="M2836" s="15" t="s">
        <v>66</v>
      </c>
      <c r="N2836" s="2">
        <v>24.074074074074002</v>
      </c>
      <c r="O2836" s="2">
        <v>2.7777777777780002</v>
      </c>
      <c r="P2836" s="2">
        <v>0.92592592592599998</v>
      </c>
      <c r="Q2836" s="17">
        <v>61.111111111111001</v>
      </c>
    </row>
    <row r="2837" spans="3:17" x14ac:dyDescent="0.25">
      <c r="C2837" s="112"/>
      <c r="D2837" s="109"/>
      <c r="E2837" s="9" t="s">
        <v>28</v>
      </c>
      <c r="F2837" s="12"/>
      <c r="G2837" s="8">
        <v>148</v>
      </c>
      <c r="H2837" s="20">
        <v>41.891891891892001</v>
      </c>
      <c r="I2837" s="2">
        <v>23.648648648649001</v>
      </c>
      <c r="J2837" s="2">
        <v>8.7837837837839992</v>
      </c>
      <c r="K2837" s="2">
        <v>6.0810810810809999</v>
      </c>
      <c r="L2837" s="2">
        <v>1.351351351351</v>
      </c>
      <c r="M2837" s="15" t="s">
        <v>66</v>
      </c>
      <c r="N2837" s="2">
        <v>14.189189189188999</v>
      </c>
      <c r="O2837" s="2">
        <v>2.7027027027030002</v>
      </c>
      <c r="P2837" s="2">
        <v>1.351351351351</v>
      </c>
      <c r="Q2837" s="17">
        <v>65.540540540541002</v>
      </c>
    </row>
    <row r="2838" spans="3:17" x14ac:dyDescent="0.25">
      <c r="C2838" s="112"/>
      <c r="D2838" s="109"/>
      <c r="E2838" s="9" t="s">
        <v>29</v>
      </c>
      <c r="F2838" s="12"/>
      <c r="G2838" s="8">
        <v>101</v>
      </c>
      <c r="H2838" s="20">
        <v>44.554455445545003</v>
      </c>
      <c r="I2838" s="2">
        <v>24.752475247524998</v>
      </c>
      <c r="J2838" s="2">
        <v>4.9504950495050002</v>
      </c>
      <c r="K2838" s="2">
        <v>8.9108910891090005</v>
      </c>
      <c r="L2838" s="2">
        <v>0.99009900990099997</v>
      </c>
      <c r="M2838" s="2">
        <v>0.99009900990099997</v>
      </c>
      <c r="N2838" s="2">
        <v>11.881188118812</v>
      </c>
      <c r="O2838" s="2">
        <v>1.9801980198019999</v>
      </c>
      <c r="P2838" s="2">
        <v>0.99009900990099997</v>
      </c>
      <c r="Q2838" s="17">
        <v>69.306930693069006</v>
      </c>
    </row>
    <row r="2839" spans="3:17" x14ac:dyDescent="0.25">
      <c r="C2839" s="112"/>
      <c r="D2839" s="109"/>
      <c r="E2839" s="9" t="s">
        <v>30</v>
      </c>
      <c r="F2839" s="12"/>
      <c r="G2839" s="8">
        <v>63</v>
      </c>
      <c r="H2839" s="20">
        <v>33.333333333333002</v>
      </c>
      <c r="I2839" s="2">
        <v>25.396825396825001</v>
      </c>
      <c r="J2839" s="2">
        <v>6.3492063492059998</v>
      </c>
      <c r="K2839" s="2">
        <v>12.698412698413</v>
      </c>
      <c r="L2839" s="2">
        <v>1.587301587302</v>
      </c>
      <c r="M2839" s="15" t="s">
        <v>66</v>
      </c>
      <c r="N2839" s="2">
        <v>15.873015873016</v>
      </c>
      <c r="O2839" s="2">
        <v>3.1746031746029999</v>
      </c>
      <c r="P2839" s="2">
        <v>1.587301587302</v>
      </c>
      <c r="Q2839" s="17">
        <v>58.730158730158998</v>
      </c>
    </row>
    <row r="2840" spans="3:17" x14ac:dyDescent="0.25">
      <c r="C2840" s="112"/>
      <c r="D2840" s="109"/>
      <c r="E2840" s="9" t="s">
        <v>31</v>
      </c>
      <c r="F2840" s="12"/>
      <c r="G2840" s="8">
        <v>420</v>
      </c>
      <c r="H2840" s="20">
        <v>37.619047619047997</v>
      </c>
      <c r="I2840" s="2">
        <v>26.666666666666998</v>
      </c>
      <c r="J2840" s="2">
        <v>6.4285714285709998</v>
      </c>
      <c r="K2840" s="2">
        <v>7.6190476190479997</v>
      </c>
      <c r="L2840" s="2">
        <v>1.190476190476</v>
      </c>
      <c r="M2840" s="2">
        <v>0.23809523809499999</v>
      </c>
      <c r="N2840" s="2">
        <v>16.428571428571001</v>
      </c>
      <c r="O2840" s="2">
        <v>2.6190476190480001</v>
      </c>
      <c r="P2840" s="2">
        <v>1.190476190476</v>
      </c>
      <c r="Q2840" s="17">
        <v>64.285714285713993</v>
      </c>
    </row>
    <row r="2841" spans="3:17" x14ac:dyDescent="0.25">
      <c r="C2841" s="112"/>
      <c r="D2841" s="109"/>
      <c r="E2841" s="9" t="s">
        <v>32</v>
      </c>
      <c r="F2841" s="12"/>
      <c r="G2841" s="8">
        <v>164</v>
      </c>
      <c r="H2841" s="20">
        <v>40.243902439023998</v>
      </c>
      <c r="I2841" s="2">
        <v>25</v>
      </c>
      <c r="J2841" s="2">
        <v>5.4878048780490003</v>
      </c>
      <c r="K2841" s="2">
        <v>10.365853658537</v>
      </c>
      <c r="L2841" s="2">
        <v>1.219512195122</v>
      </c>
      <c r="M2841" s="2">
        <v>0.60975609756100002</v>
      </c>
      <c r="N2841" s="2">
        <v>13.414634146340999</v>
      </c>
      <c r="O2841" s="2">
        <v>2.4390243902440001</v>
      </c>
      <c r="P2841" s="2">
        <v>1.219512195122</v>
      </c>
      <c r="Q2841" s="17">
        <v>65.243902439023998</v>
      </c>
    </row>
    <row r="2842" spans="3:17" ht="25.2" x14ac:dyDescent="0.25">
      <c r="C2842" s="108" t="s">
        <v>33</v>
      </c>
      <c r="D2842" s="108" t="s">
        <v>25</v>
      </c>
      <c r="E2842" s="10" t="s">
        <v>34</v>
      </c>
      <c r="F2842" s="11"/>
      <c r="G2842" s="14">
        <v>93</v>
      </c>
      <c r="H2842" s="28">
        <v>38.709677419355003</v>
      </c>
      <c r="I2842" s="5">
        <v>23.655913978495001</v>
      </c>
      <c r="J2842" s="5">
        <v>2.1505376344089999</v>
      </c>
      <c r="K2842" s="5">
        <v>5.3763440860219998</v>
      </c>
      <c r="L2842" s="5">
        <v>4.3010752688169998</v>
      </c>
      <c r="M2842" s="5">
        <v>1.0752688172039999</v>
      </c>
      <c r="N2842" s="5">
        <v>19.354838709677001</v>
      </c>
      <c r="O2842" s="5">
        <v>3.2258064516129998</v>
      </c>
      <c r="P2842" s="5">
        <v>2.1505376344089999</v>
      </c>
      <c r="Q2842" s="29">
        <v>62.365591397849002</v>
      </c>
    </row>
    <row r="2843" spans="3:17" ht="25.2" x14ac:dyDescent="0.25">
      <c r="C2843" s="112"/>
      <c r="D2843" s="109"/>
      <c r="E2843" s="9" t="s">
        <v>35</v>
      </c>
      <c r="F2843" s="12"/>
      <c r="G2843" s="8">
        <v>623</v>
      </c>
      <c r="H2843" s="20">
        <v>36.276083467094999</v>
      </c>
      <c r="I2843" s="2">
        <v>34.189406099518003</v>
      </c>
      <c r="J2843" s="2">
        <v>2.5682182985550002</v>
      </c>
      <c r="K2843" s="2">
        <v>7.5441412520059998</v>
      </c>
      <c r="L2843" s="2">
        <v>0.64205457463899995</v>
      </c>
      <c r="M2843" s="15" t="s">
        <v>66</v>
      </c>
      <c r="N2843" s="2">
        <v>16.372391653291</v>
      </c>
      <c r="O2843" s="2">
        <v>1.2841091492779999</v>
      </c>
      <c r="P2843" s="2">
        <v>1.123595505618</v>
      </c>
      <c r="Q2843" s="17">
        <v>70.465489566613002</v>
      </c>
    </row>
    <row r="2844" spans="3:17" ht="25.2" x14ac:dyDescent="0.25">
      <c r="C2844" s="112"/>
      <c r="D2844" s="109"/>
      <c r="E2844" s="9" t="s">
        <v>36</v>
      </c>
      <c r="F2844" s="12"/>
      <c r="G2844" s="8">
        <v>207</v>
      </c>
      <c r="H2844" s="20">
        <v>33.333333333333002</v>
      </c>
      <c r="I2844" s="2">
        <v>25.120772946860001</v>
      </c>
      <c r="J2844" s="2">
        <v>7.729468599034</v>
      </c>
      <c r="K2844" s="2">
        <v>6.2801932367150002</v>
      </c>
      <c r="L2844" s="2">
        <v>1.449275362319</v>
      </c>
      <c r="M2844" s="15" t="s">
        <v>66</v>
      </c>
      <c r="N2844" s="2">
        <v>22.705314009662001</v>
      </c>
      <c r="O2844" s="2">
        <v>2.4154589371980002</v>
      </c>
      <c r="P2844" s="2">
        <v>0.96618357487899997</v>
      </c>
      <c r="Q2844" s="17">
        <v>58.454106280193002</v>
      </c>
    </row>
    <row r="2845" spans="3:17" ht="25.2" x14ac:dyDescent="0.25">
      <c r="C2845" s="112"/>
      <c r="D2845" s="109"/>
      <c r="E2845" s="9" t="s">
        <v>37</v>
      </c>
      <c r="F2845" s="12"/>
      <c r="G2845" s="8">
        <v>178</v>
      </c>
      <c r="H2845" s="20">
        <v>41.011235955056002</v>
      </c>
      <c r="I2845" s="2">
        <v>28.651685393257999</v>
      </c>
      <c r="J2845" s="2">
        <v>7.8651685393259996</v>
      </c>
      <c r="K2845" s="2">
        <v>6.1797752808990003</v>
      </c>
      <c r="L2845" s="15" t="s">
        <v>66</v>
      </c>
      <c r="M2845" s="15" t="s">
        <v>66</v>
      </c>
      <c r="N2845" s="2">
        <v>12.921348314607</v>
      </c>
      <c r="O2845" s="2">
        <v>3.3707865168539999</v>
      </c>
      <c r="P2845" s="15" t="s">
        <v>66</v>
      </c>
      <c r="Q2845" s="17">
        <v>69.662921348314995</v>
      </c>
    </row>
    <row r="2846" spans="3:17" x14ac:dyDescent="0.25">
      <c r="C2846" s="112"/>
      <c r="D2846" s="109"/>
      <c r="E2846" s="9" t="s">
        <v>38</v>
      </c>
      <c r="F2846" s="12"/>
      <c r="G2846" s="13">
        <v>3</v>
      </c>
      <c r="H2846" s="30">
        <v>33.333333333333002</v>
      </c>
      <c r="I2846" s="7" t="s">
        <v>66</v>
      </c>
      <c r="J2846" s="6">
        <v>33.333333333333002</v>
      </c>
      <c r="K2846" s="7" t="s">
        <v>66</v>
      </c>
      <c r="L2846" s="7" t="s">
        <v>66</v>
      </c>
      <c r="M2846" s="7" t="s">
        <v>66</v>
      </c>
      <c r="N2846" s="6">
        <v>33.333333333333002</v>
      </c>
      <c r="O2846" s="7" t="s">
        <v>66</v>
      </c>
      <c r="P2846" s="7" t="s">
        <v>66</v>
      </c>
      <c r="Q2846" s="33">
        <v>33.333333333333002</v>
      </c>
    </row>
    <row r="2847" spans="3:17" ht="25.2" x14ac:dyDescent="0.25">
      <c r="C2847" s="112"/>
      <c r="D2847" s="108" t="s">
        <v>22</v>
      </c>
      <c r="E2847" s="10" t="s">
        <v>34</v>
      </c>
      <c r="F2847" s="11"/>
      <c r="G2847" s="40">
        <v>48</v>
      </c>
      <c r="H2847" s="58">
        <v>33.333333333333002</v>
      </c>
      <c r="I2847" s="23">
        <v>22.916666666666998</v>
      </c>
      <c r="J2847" s="23">
        <v>2.083333333333</v>
      </c>
      <c r="K2847" s="23">
        <v>6.25</v>
      </c>
      <c r="L2847" s="23">
        <v>6.25</v>
      </c>
      <c r="M2847" s="41" t="s">
        <v>66</v>
      </c>
      <c r="N2847" s="23">
        <v>25</v>
      </c>
      <c r="O2847" s="23">
        <v>2.083333333333</v>
      </c>
      <c r="P2847" s="23">
        <v>2.083333333333</v>
      </c>
      <c r="Q2847" s="63">
        <v>56.25</v>
      </c>
    </row>
    <row r="2848" spans="3:17" ht="25.2" x14ac:dyDescent="0.25">
      <c r="C2848" s="112"/>
      <c r="D2848" s="109"/>
      <c r="E2848" s="9" t="s">
        <v>35</v>
      </c>
      <c r="F2848" s="12"/>
      <c r="G2848" s="8">
        <v>365</v>
      </c>
      <c r="H2848" s="20">
        <v>36.438356164383997</v>
      </c>
      <c r="I2848" s="2">
        <v>36.986301369863</v>
      </c>
      <c r="J2848" s="2">
        <v>1.369863013699</v>
      </c>
      <c r="K2848" s="2">
        <v>6.8493150684930004</v>
      </c>
      <c r="L2848" s="2">
        <v>0.82191780821899996</v>
      </c>
      <c r="M2848" s="15" t="s">
        <v>66</v>
      </c>
      <c r="N2848" s="2">
        <v>15.342465753425</v>
      </c>
      <c r="O2848" s="2">
        <v>1.369863013699</v>
      </c>
      <c r="P2848" s="2">
        <v>0.82191780821899996</v>
      </c>
      <c r="Q2848" s="17">
        <v>73.424657534247004</v>
      </c>
    </row>
    <row r="2849" spans="3:17" ht="25.2" x14ac:dyDescent="0.25">
      <c r="C2849" s="112"/>
      <c r="D2849" s="109"/>
      <c r="E2849" s="9" t="s">
        <v>36</v>
      </c>
      <c r="F2849" s="12"/>
      <c r="G2849" s="8">
        <v>80</v>
      </c>
      <c r="H2849" s="20">
        <v>37.5</v>
      </c>
      <c r="I2849" s="2">
        <v>21.25</v>
      </c>
      <c r="J2849" s="2">
        <v>3.75</v>
      </c>
      <c r="K2849" s="2">
        <v>6.25</v>
      </c>
      <c r="L2849" s="15" t="s">
        <v>66</v>
      </c>
      <c r="M2849" s="15" t="s">
        <v>66</v>
      </c>
      <c r="N2849" s="2">
        <v>30</v>
      </c>
      <c r="O2849" s="2">
        <v>1.25</v>
      </c>
      <c r="P2849" s="15" t="s">
        <v>66</v>
      </c>
      <c r="Q2849" s="17">
        <v>58.75</v>
      </c>
    </row>
    <row r="2850" spans="3:17" ht="25.2" x14ac:dyDescent="0.25">
      <c r="C2850" s="112"/>
      <c r="D2850" s="109"/>
      <c r="E2850" s="9" t="s">
        <v>37</v>
      </c>
      <c r="F2850" s="12"/>
      <c r="G2850" s="13">
        <v>49</v>
      </c>
      <c r="H2850" s="30">
        <v>44.897959183673002</v>
      </c>
      <c r="I2850" s="6">
        <v>30.612244897958998</v>
      </c>
      <c r="J2850" s="6">
        <v>4.0816326530609999</v>
      </c>
      <c r="K2850" s="6">
        <v>6.1224489795919999</v>
      </c>
      <c r="L2850" s="7" t="s">
        <v>66</v>
      </c>
      <c r="M2850" s="7" t="s">
        <v>66</v>
      </c>
      <c r="N2850" s="6">
        <v>12.244897959184</v>
      </c>
      <c r="O2850" s="6">
        <v>2.040816326531</v>
      </c>
      <c r="P2850" s="7" t="s">
        <v>66</v>
      </c>
      <c r="Q2850" s="33">
        <v>75.510204081633006</v>
      </c>
    </row>
    <row r="2851" spans="3:17" x14ac:dyDescent="0.25">
      <c r="C2851" s="112"/>
      <c r="D2851" s="109"/>
      <c r="E2851" s="9" t="s">
        <v>38</v>
      </c>
      <c r="F2851" s="12"/>
      <c r="G2851" s="13">
        <v>1</v>
      </c>
      <c r="H2851" s="30">
        <v>100</v>
      </c>
      <c r="I2851" s="7" t="s">
        <v>66</v>
      </c>
      <c r="J2851" s="7" t="s">
        <v>66</v>
      </c>
      <c r="K2851" s="7" t="s">
        <v>66</v>
      </c>
      <c r="L2851" s="7" t="s">
        <v>66</v>
      </c>
      <c r="M2851" s="7" t="s">
        <v>66</v>
      </c>
      <c r="N2851" s="7" t="s">
        <v>66</v>
      </c>
      <c r="O2851" s="7" t="s">
        <v>66</v>
      </c>
      <c r="P2851" s="7" t="s">
        <v>66</v>
      </c>
      <c r="Q2851" s="33">
        <v>100</v>
      </c>
    </row>
    <row r="2852" spans="3:17" ht="25.2" x14ac:dyDescent="0.25">
      <c r="C2852" s="112"/>
      <c r="D2852" s="108" t="s">
        <v>23</v>
      </c>
      <c r="E2852" s="10" t="s">
        <v>34</v>
      </c>
      <c r="F2852" s="11"/>
      <c r="G2852" s="40">
        <v>45</v>
      </c>
      <c r="H2852" s="58">
        <v>44.444444444444002</v>
      </c>
      <c r="I2852" s="23">
        <v>24.444444444443999</v>
      </c>
      <c r="J2852" s="23">
        <v>2.2222222222219998</v>
      </c>
      <c r="K2852" s="23">
        <v>4.4444444444439997</v>
      </c>
      <c r="L2852" s="23">
        <v>2.2222222222219998</v>
      </c>
      <c r="M2852" s="23">
        <v>2.2222222222219998</v>
      </c>
      <c r="N2852" s="23">
        <v>13.333333333333</v>
      </c>
      <c r="O2852" s="23">
        <v>4.4444444444439997</v>
      </c>
      <c r="P2852" s="23">
        <v>2.2222222222219998</v>
      </c>
      <c r="Q2852" s="63">
        <v>68.888888888888999</v>
      </c>
    </row>
    <row r="2853" spans="3:17" ht="25.2" x14ac:dyDescent="0.25">
      <c r="C2853" s="112"/>
      <c r="D2853" s="109"/>
      <c r="E2853" s="9" t="s">
        <v>35</v>
      </c>
      <c r="F2853" s="12"/>
      <c r="G2853" s="8">
        <v>258</v>
      </c>
      <c r="H2853" s="20">
        <v>36.046511627907002</v>
      </c>
      <c r="I2853" s="2">
        <v>30.232558139535001</v>
      </c>
      <c r="J2853" s="2">
        <v>4.2635658914730001</v>
      </c>
      <c r="K2853" s="2">
        <v>8.5271317829460003</v>
      </c>
      <c r="L2853" s="2">
        <v>0.38759689922500001</v>
      </c>
      <c r="M2853" s="15" t="s">
        <v>66</v>
      </c>
      <c r="N2853" s="2">
        <v>17.829457364341</v>
      </c>
      <c r="O2853" s="2">
        <v>1.1627906976739999</v>
      </c>
      <c r="P2853" s="2">
        <v>1.550387596899</v>
      </c>
      <c r="Q2853" s="17">
        <v>66.279069767441996</v>
      </c>
    </row>
    <row r="2854" spans="3:17" ht="25.2" x14ac:dyDescent="0.25">
      <c r="C2854" s="112"/>
      <c r="D2854" s="109"/>
      <c r="E2854" s="9" t="s">
        <v>36</v>
      </c>
      <c r="F2854" s="12"/>
      <c r="G2854" s="8">
        <v>127</v>
      </c>
      <c r="H2854" s="20">
        <v>30.708661417323</v>
      </c>
      <c r="I2854" s="2">
        <v>27.559055118109999</v>
      </c>
      <c r="J2854" s="2">
        <v>10.236220472441</v>
      </c>
      <c r="K2854" s="2">
        <v>6.299212598425</v>
      </c>
      <c r="L2854" s="2">
        <v>2.3622047244090001</v>
      </c>
      <c r="M2854" s="15" t="s">
        <v>66</v>
      </c>
      <c r="N2854" s="2">
        <v>18.110236220472</v>
      </c>
      <c r="O2854" s="2">
        <v>3.1496062992130001</v>
      </c>
      <c r="P2854" s="2">
        <v>1.574803149606</v>
      </c>
      <c r="Q2854" s="17">
        <v>58.267716535433003</v>
      </c>
    </row>
    <row r="2855" spans="3:17" ht="25.2" x14ac:dyDescent="0.25">
      <c r="C2855" s="112"/>
      <c r="D2855" s="109"/>
      <c r="E2855" s="9" t="s">
        <v>37</v>
      </c>
      <c r="F2855" s="12"/>
      <c r="G2855" s="8">
        <v>129</v>
      </c>
      <c r="H2855" s="20">
        <v>39.534883720929997</v>
      </c>
      <c r="I2855" s="2">
        <v>27.906976744186</v>
      </c>
      <c r="J2855" s="2">
        <v>9.3023255813949994</v>
      </c>
      <c r="K2855" s="2">
        <v>6.2015503875969999</v>
      </c>
      <c r="L2855" s="15" t="s">
        <v>66</v>
      </c>
      <c r="M2855" s="15" t="s">
        <v>66</v>
      </c>
      <c r="N2855" s="2">
        <v>13.178294573643001</v>
      </c>
      <c r="O2855" s="2">
        <v>3.8759689922480001</v>
      </c>
      <c r="P2855" s="15" t="s">
        <v>66</v>
      </c>
      <c r="Q2855" s="17">
        <v>67.441860465115994</v>
      </c>
    </row>
    <row r="2856" spans="3:17" x14ac:dyDescent="0.25">
      <c r="C2856" s="112"/>
      <c r="D2856" s="109"/>
      <c r="E2856" s="9" t="s">
        <v>38</v>
      </c>
      <c r="F2856" s="12"/>
      <c r="G2856" s="13">
        <v>2</v>
      </c>
      <c r="H2856" s="39" t="s">
        <v>66</v>
      </c>
      <c r="I2856" s="7" t="s">
        <v>66</v>
      </c>
      <c r="J2856" s="6">
        <v>50</v>
      </c>
      <c r="K2856" s="7" t="s">
        <v>66</v>
      </c>
      <c r="L2856" s="7" t="s">
        <v>66</v>
      </c>
      <c r="M2856" s="7" t="s">
        <v>66</v>
      </c>
      <c r="N2856" s="6">
        <v>50</v>
      </c>
      <c r="O2856" s="7" t="s">
        <v>66</v>
      </c>
      <c r="P2856" s="7" t="s">
        <v>66</v>
      </c>
      <c r="Q2856" s="37" t="s">
        <v>66</v>
      </c>
    </row>
    <row r="2857" spans="3:17" ht="25.2" x14ac:dyDescent="0.25">
      <c r="C2857" s="108" t="s">
        <v>39</v>
      </c>
      <c r="D2857" s="108" t="s">
        <v>25</v>
      </c>
      <c r="E2857" s="10" t="s">
        <v>40</v>
      </c>
      <c r="F2857" s="11"/>
      <c r="G2857" s="14">
        <v>320</v>
      </c>
      <c r="H2857" s="28">
        <v>36.25</v>
      </c>
      <c r="I2857" s="5">
        <v>25.9375</v>
      </c>
      <c r="J2857" s="5">
        <v>5.9375</v>
      </c>
      <c r="K2857" s="5">
        <v>7.1875</v>
      </c>
      <c r="L2857" s="5">
        <v>1.25</v>
      </c>
      <c r="M2857" s="34" t="s">
        <v>66</v>
      </c>
      <c r="N2857" s="5">
        <v>19.375</v>
      </c>
      <c r="O2857" s="5">
        <v>3.4375</v>
      </c>
      <c r="P2857" s="5">
        <v>0.625</v>
      </c>
      <c r="Q2857" s="29">
        <v>62.1875</v>
      </c>
    </row>
    <row r="2858" spans="3:17" ht="25.2" x14ac:dyDescent="0.25">
      <c r="C2858" s="112"/>
      <c r="D2858" s="109"/>
      <c r="E2858" s="9" t="s">
        <v>41</v>
      </c>
      <c r="F2858" s="12"/>
      <c r="G2858" s="8">
        <v>604</v>
      </c>
      <c r="H2858" s="20">
        <v>35.761589403974</v>
      </c>
      <c r="I2858" s="2">
        <v>34.105960264901</v>
      </c>
      <c r="J2858" s="2">
        <v>2.4834437086090002</v>
      </c>
      <c r="K2858" s="2">
        <v>7.9470198675499999</v>
      </c>
      <c r="L2858" s="2">
        <v>0.66225165562900001</v>
      </c>
      <c r="M2858" s="15" t="s">
        <v>66</v>
      </c>
      <c r="N2858" s="2">
        <v>16.721854304636</v>
      </c>
      <c r="O2858" s="2">
        <v>1.158940397351</v>
      </c>
      <c r="P2858" s="2">
        <v>1.158940397351</v>
      </c>
      <c r="Q2858" s="17">
        <v>69.867549668874005</v>
      </c>
    </row>
    <row r="2859" spans="3:17" x14ac:dyDescent="0.25">
      <c r="C2859" s="112"/>
      <c r="D2859" s="109"/>
      <c r="E2859" s="9" t="s">
        <v>42</v>
      </c>
      <c r="F2859" s="12"/>
      <c r="G2859" s="13">
        <v>20</v>
      </c>
      <c r="H2859" s="30">
        <v>25</v>
      </c>
      <c r="I2859" s="6">
        <v>65</v>
      </c>
      <c r="J2859" s="7" t="s">
        <v>66</v>
      </c>
      <c r="K2859" s="7" t="s">
        <v>66</v>
      </c>
      <c r="L2859" s="7" t="s">
        <v>66</v>
      </c>
      <c r="M2859" s="7" t="s">
        <v>66</v>
      </c>
      <c r="N2859" s="6">
        <v>10</v>
      </c>
      <c r="O2859" s="7" t="s">
        <v>66</v>
      </c>
      <c r="P2859" s="7" t="s">
        <v>66</v>
      </c>
      <c r="Q2859" s="33">
        <v>90</v>
      </c>
    </row>
    <row r="2860" spans="3:17" x14ac:dyDescent="0.25">
      <c r="C2860" s="112"/>
      <c r="D2860" s="109"/>
      <c r="E2860" s="9" t="s">
        <v>43</v>
      </c>
      <c r="F2860" s="12"/>
      <c r="G2860" s="8">
        <v>162</v>
      </c>
      <c r="H2860" s="20">
        <v>37.037037037037003</v>
      </c>
      <c r="I2860" s="2">
        <v>30.864197530864001</v>
      </c>
      <c r="J2860" s="2">
        <v>7.4074074074069998</v>
      </c>
      <c r="K2860" s="2">
        <v>2.4691358024690002</v>
      </c>
      <c r="L2860" s="2">
        <v>0.61728395061700003</v>
      </c>
      <c r="M2860" s="15" t="s">
        <v>66</v>
      </c>
      <c r="N2860" s="2">
        <v>17.901234567901</v>
      </c>
      <c r="O2860" s="2">
        <v>0.61728395061700003</v>
      </c>
      <c r="P2860" s="2">
        <v>3.086419753086</v>
      </c>
      <c r="Q2860" s="17">
        <v>67.901234567901</v>
      </c>
    </row>
    <row r="2861" spans="3:17" x14ac:dyDescent="0.25">
      <c r="C2861" s="112"/>
      <c r="D2861" s="109"/>
      <c r="E2861" s="9" t="s">
        <v>44</v>
      </c>
      <c r="F2861" s="12"/>
      <c r="G2861" s="8">
        <v>50</v>
      </c>
      <c r="H2861" s="20">
        <v>40</v>
      </c>
      <c r="I2861" s="2">
        <v>20</v>
      </c>
      <c r="J2861" s="2">
        <v>12</v>
      </c>
      <c r="K2861" s="2">
        <v>2</v>
      </c>
      <c r="L2861" s="2">
        <v>2</v>
      </c>
      <c r="M2861" s="15" t="s">
        <v>66</v>
      </c>
      <c r="N2861" s="2">
        <v>18</v>
      </c>
      <c r="O2861" s="2">
        <v>4</v>
      </c>
      <c r="P2861" s="2">
        <v>2</v>
      </c>
      <c r="Q2861" s="17">
        <v>60</v>
      </c>
    </row>
    <row r="2862" spans="3:17" ht="25.2" x14ac:dyDescent="0.25">
      <c r="C2862" s="112"/>
      <c r="D2862" s="109"/>
      <c r="E2862" s="9" t="s">
        <v>45</v>
      </c>
      <c r="F2862" s="12"/>
      <c r="G2862" s="8">
        <v>53</v>
      </c>
      <c r="H2862" s="20">
        <v>33.962264150943</v>
      </c>
      <c r="I2862" s="2">
        <v>28.301886792453001</v>
      </c>
      <c r="J2862" s="2">
        <v>5.660377358491</v>
      </c>
      <c r="K2862" s="2">
        <v>1.88679245283</v>
      </c>
      <c r="L2862" s="2">
        <v>3.7735849056599999</v>
      </c>
      <c r="M2862" s="2">
        <v>1.88679245283</v>
      </c>
      <c r="N2862" s="2">
        <v>22.641509433962</v>
      </c>
      <c r="O2862" s="2">
        <v>1.88679245283</v>
      </c>
      <c r="P2862" s="15" t="s">
        <v>66</v>
      </c>
      <c r="Q2862" s="17">
        <v>62.264150943395997</v>
      </c>
    </row>
    <row r="2863" spans="3:17" x14ac:dyDescent="0.25">
      <c r="C2863" s="112"/>
      <c r="D2863" s="109"/>
      <c r="E2863" s="9" t="s">
        <v>38</v>
      </c>
      <c r="F2863" s="12"/>
      <c r="G2863" s="13">
        <v>37</v>
      </c>
      <c r="H2863" s="30">
        <v>56.756756756756999</v>
      </c>
      <c r="I2863" s="6">
        <v>27.027027027027</v>
      </c>
      <c r="J2863" s="6">
        <v>2.7027027027030002</v>
      </c>
      <c r="K2863" s="6">
        <v>2.7027027027030002</v>
      </c>
      <c r="L2863" s="7" t="s">
        <v>66</v>
      </c>
      <c r="M2863" s="7" t="s">
        <v>66</v>
      </c>
      <c r="N2863" s="6">
        <v>8.1081081081080004</v>
      </c>
      <c r="O2863" s="6">
        <v>2.7027027027030002</v>
      </c>
      <c r="P2863" s="7" t="s">
        <v>66</v>
      </c>
      <c r="Q2863" s="33">
        <v>83.783783783784003</v>
      </c>
    </row>
    <row r="2864" spans="3:17" ht="25.2" x14ac:dyDescent="0.25">
      <c r="C2864" s="112"/>
      <c r="D2864" s="108" t="s">
        <v>22</v>
      </c>
      <c r="E2864" s="10" t="s">
        <v>40</v>
      </c>
      <c r="F2864" s="11"/>
      <c r="G2864" s="14">
        <v>118</v>
      </c>
      <c r="H2864" s="28">
        <v>38.135593220338997</v>
      </c>
      <c r="I2864" s="5">
        <v>24.576271186441002</v>
      </c>
      <c r="J2864" s="5">
        <v>1.6949152542370001</v>
      </c>
      <c r="K2864" s="5">
        <v>7.6271186440680001</v>
      </c>
      <c r="L2864" s="5">
        <v>0.84745762711899997</v>
      </c>
      <c r="M2864" s="34" t="s">
        <v>66</v>
      </c>
      <c r="N2864" s="5">
        <v>23.728813559321999</v>
      </c>
      <c r="O2864" s="5">
        <v>2.542372881356</v>
      </c>
      <c r="P2864" s="5">
        <v>0.84745762711899997</v>
      </c>
      <c r="Q2864" s="29">
        <v>62.711864406780002</v>
      </c>
    </row>
    <row r="2865" spans="3:17" ht="25.2" x14ac:dyDescent="0.25">
      <c r="C2865" s="112"/>
      <c r="D2865" s="109"/>
      <c r="E2865" s="9" t="s">
        <v>41</v>
      </c>
      <c r="F2865" s="12"/>
      <c r="G2865" s="8">
        <v>351</v>
      </c>
      <c r="H2865" s="20">
        <v>35.327635327635001</v>
      </c>
      <c r="I2865" s="2">
        <v>37.321937321937</v>
      </c>
      <c r="J2865" s="2">
        <v>1.4245014245009999</v>
      </c>
      <c r="K2865" s="2">
        <v>7.4074074074069998</v>
      </c>
      <c r="L2865" s="2">
        <v>0.85470085470099999</v>
      </c>
      <c r="M2865" s="15" t="s">
        <v>66</v>
      </c>
      <c r="N2865" s="2">
        <v>15.669515669516001</v>
      </c>
      <c r="O2865" s="2">
        <v>1.139601139601</v>
      </c>
      <c r="P2865" s="2">
        <v>0.85470085470099999</v>
      </c>
      <c r="Q2865" s="17">
        <v>72.649572649573003</v>
      </c>
    </row>
    <row r="2866" spans="3:17" x14ac:dyDescent="0.25">
      <c r="C2866" s="112"/>
      <c r="D2866" s="109"/>
      <c r="E2866" s="9" t="s">
        <v>42</v>
      </c>
      <c r="F2866" s="12"/>
      <c r="G2866" s="13">
        <v>9</v>
      </c>
      <c r="H2866" s="30">
        <v>33.333333333333002</v>
      </c>
      <c r="I2866" s="6">
        <v>44.444444444444002</v>
      </c>
      <c r="J2866" s="7" t="s">
        <v>66</v>
      </c>
      <c r="K2866" s="7" t="s">
        <v>66</v>
      </c>
      <c r="L2866" s="7" t="s">
        <v>66</v>
      </c>
      <c r="M2866" s="7" t="s">
        <v>66</v>
      </c>
      <c r="N2866" s="6">
        <v>22.222222222222001</v>
      </c>
      <c r="O2866" s="7" t="s">
        <v>66</v>
      </c>
      <c r="P2866" s="7" t="s">
        <v>66</v>
      </c>
      <c r="Q2866" s="33">
        <v>77.777777777777999</v>
      </c>
    </row>
    <row r="2867" spans="3:17" x14ac:dyDescent="0.25">
      <c r="C2867" s="112"/>
      <c r="D2867" s="109"/>
      <c r="E2867" s="9" t="s">
        <v>43</v>
      </c>
      <c r="F2867" s="12"/>
      <c r="G2867" s="8">
        <v>64</v>
      </c>
      <c r="H2867" s="20">
        <v>31.25</v>
      </c>
      <c r="I2867" s="2">
        <v>43.75</v>
      </c>
      <c r="J2867" s="2">
        <v>6.25</v>
      </c>
      <c r="K2867" s="15" t="s">
        <v>66</v>
      </c>
      <c r="L2867" s="15" t="s">
        <v>66</v>
      </c>
      <c r="M2867" s="15" t="s">
        <v>66</v>
      </c>
      <c r="N2867" s="2">
        <v>18.75</v>
      </c>
      <c r="O2867" s="15" t="s">
        <v>66</v>
      </c>
      <c r="P2867" s="15" t="s">
        <v>66</v>
      </c>
      <c r="Q2867" s="17">
        <v>75</v>
      </c>
    </row>
    <row r="2868" spans="3:17" x14ac:dyDescent="0.25">
      <c r="C2868" s="112"/>
      <c r="D2868" s="109"/>
      <c r="E2868" s="9" t="s">
        <v>44</v>
      </c>
      <c r="F2868" s="12"/>
      <c r="G2868" s="13">
        <v>19</v>
      </c>
      <c r="H2868" s="30">
        <v>36.842105263157997</v>
      </c>
      <c r="I2868" s="6">
        <v>21.052631578947</v>
      </c>
      <c r="J2868" s="6">
        <v>10.526315789473999</v>
      </c>
      <c r="K2868" s="7" t="s">
        <v>66</v>
      </c>
      <c r="L2868" s="7" t="s">
        <v>66</v>
      </c>
      <c r="M2868" s="7" t="s">
        <v>66</v>
      </c>
      <c r="N2868" s="6">
        <v>31.578947368421002</v>
      </c>
      <c r="O2868" s="7" t="s">
        <v>66</v>
      </c>
      <c r="P2868" s="7" t="s">
        <v>66</v>
      </c>
      <c r="Q2868" s="33">
        <v>57.894736842104997</v>
      </c>
    </row>
    <row r="2869" spans="3:17" ht="25.2" x14ac:dyDescent="0.25">
      <c r="C2869" s="112"/>
      <c r="D2869" s="109"/>
      <c r="E2869" s="9" t="s">
        <v>45</v>
      </c>
      <c r="F2869" s="12"/>
      <c r="G2869" s="13">
        <v>30</v>
      </c>
      <c r="H2869" s="30">
        <v>40</v>
      </c>
      <c r="I2869" s="6">
        <v>20</v>
      </c>
      <c r="J2869" s="7" t="s">
        <v>66</v>
      </c>
      <c r="K2869" s="6">
        <v>3.333333333333</v>
      </c>
      <c r="L2869" s="6">
        <v>6.666666666667</v>
      </c>
      <c r="M2869" s="7" t="s">
        <v>66</v>
      </c>
      <c r="N2869" s="6">
        <v>30</v>
      </c>
      <c r="O2869" s="7" t="s">
        <v>66</v>
      </c>
      <c r="P2869" s="7" t="s">
        <v>66</v>
      </c>
      <c r="Q2869" s="33">
        <v>60</v>
      </c>
    </row>
    <row r="2870" spans="3:17" x14ac:dyDescent="0.25">
      <c r="C2870" s="112"/>
      <c r="D2870" s="109"/>
      <c r="E2870" s="9" t="s">
        <v>38</v>
      </c>
      <c r="F2870" s="12"/>
      <c r="G2870" s="13">
        <v>23</v>
      </c>
      <c r="H2870" s="30">
        <v>56.521739130435002</v>
      </c>
      <c r="I2870" s="6">
        <v>30.434782608696</v>
      </c>
      <c r="J2870" s="7" t="s">
        <v>66</v>
      </c>
      <c r="K2870" s="7" t="s">
        <v>66</v>
      </c>
      <c r="L2870" s="7" t="s">
        <v>66</v>
      </c>
      <c r="M2870" s="7" t="s">
        <v>66</v>
      </c>
      <c r="N2870" s="6">
        <v>8.6956521739130004</v>
      </c>
      <c r="O2870" s="6">
        <v>4.3478260869570002</v>
      </c>
      <c r="P2870" s="7" t="s">
        <v>66</v>
      </c>
      <c r="Q2870" s="33">
        <v>86.956521739129997</v>
      </c>
    </row>
    <row r="2871" spans="3:17" ht="25.2" x14ac:dyDescent="0.25">
      <c r="C2871" s="112"/>
      <c r="D2871" s="108" t="s">
        <v>23</v>
      </c>
      <c r="E2871" s="10" t="s">
        <v>40</v>
      </c>
      <c r="F2871" s="11"/>
      <c r="G2871" s="14">
        <v>202</v>
      </c>
      <c r="H2871" s="28">
        <v>35.148514851484997</v>
      </c>
      <c r="I2871" s="5">
        <v>26.732673267327002</v>
      </c>
      <c r="J2871" s="5">
        <v>8.4158415841580005</v>
      </c>
      <c r="K2871" s="5">
        <v>6.9306930693069999</v>
      </c>
      <c r="L2871" s="5">
        <v>1.485148514851</v>
      </c>
      <c r="M2871" s="34" t="s">
        <v>66</v>
      </c>
      <c r="N2871" s="5">
        <v>16.831683168316999</v>
      </c>
      <c r="O2871" s="5">
        <v>3.9603960396039999</v>
      </c>
      <c r="P2871" s="5">
        <v>0.49504950495</v>
      </c>
      <c r="Q2871" s="29">
        <v>61.881188118811998</v>
      </c>
    </row>
    <row r="2872" spans="3:17" ht="25.2" x14ac:dyDescent="0.25">
      <c r="C2872" s="112"/>
      <c r="D2872" s="109"/>
      <c r="E2872" s="9" t="s">
        <v>41</v>
      </c>
      <c r="F2872" s="12"/>
      <c r="G2872" s="8">
        <v>253</v>
      </c>
      <c r="H2872" s="20">
        <v>36.363636363635997</v>
      </c>
      <c r="I2872" s="2">
        <v>29.644268774703999</v>
      </c>
      <c r="J2872" s="2">
        <v>3.9525691699599999</v>
      </c>
      <c r="K2872" s="2">
        <v>8.6956521739130004</v>
      </c>
      <c r="L2872" s="2">
        <v>0.39525691699600002</v>
      </c>
      <c r="M2872" s="15" t="s">
        <v>66</v>
      </c>
      <c r="N2872" s="2">
        <v>18.181818181817999</v>
      </c>
      <c r="O2872" s="2">
        <v>1.185770750988</v>
      </c>
      <c r="P2872" s="2">
        <v>1.5810276679840001</v>
      </c>
      <c r="Q2872" s="17">
        <v>66.007905138340007</v>
      </c>
    </row>
    <row r="2873" spans="3:17" x14ac:dyDescent="0.25">
      <c r="C2873" s="112"/>
      <c r="D2873" s="109"/>
      <c r="E2873" s="9" t="s">
        <v>42</v>
      </c>
      <c r="F2873" s="12"/>
      <c r="G2873" s="13">
        <v>11</v>
      </c>
      <c r="H2873" s="30">
        <v>18.181818181817999</v>
      </c>
      <c r="I2873" s="6">
        <v>81.818181818181998</v>
      </c>
      <c r="J2873" s="7" t="s">
        <v>66</v>
      </c>
      <c r="K2873" s="7" t="s">
        <v>66</v>
      </c>
      <c r="L2873" s="7" t="s">
        <v>66</v>
      </c>
      <c r="M2873" s="7" t="s">
        <v>66</v>
      </c>
      <c r="N2873" s="7" t="s">
        <v>66</v>
      </c>
      <c r="O2873" s="7" t="s">
        <v>66</v>
      </c>
      <c r="P2873" s="7" t="s">
        <v>66</v>
      </c>
      <c r="Q2873" s="33">
        <v>100</v>
      </c>
    </row>
    <row r="2874" spans="3:17" x14ac:dyDescent="0.25">
      <c r="C2874" s="112"/>
      <c r="D2874" s="109"/>
      <c r="E2874" s="9" t="s">
        <v>43</v>
      </c>
      <c r="F2874" s="12"/>
      <c r="G2874" s="8">
        <v>98</v>
      </c>
      <c r="H2874" s="20">
        <v>40.816326530612002</v>
      </c>
      <c r="I2874" s="2">
        <v>22.448979591836999</v>
      </c>
      <c r="J2874" s="2">
        <v>8.1632653061219997</v>
      </c>
      <c r="K2874" s="2">
        <v>4.0816326530609999</v>
      </c>
      <c r="L2874" s="2">
        <v>1.0204081632649999</v>
      </c>
      <c r="M2874" s="15" t="s">
        <v>66</v>
      </c>
      <c r="N2874" s="2">
        <v>17.346938775510001</v>
      </c>
      <c r="O2874" s="2">
        <v>1.0204081632649999</v>
      </c>
      <c r="P2874" s="2">
        <v>5.1020408163270003</v>
      </c>
      <c r="Q2874" s="17">
        <v>63.265306122448997</v>
      </c>
    </row>
    <row r="2875" spans="3:17" x14ac:dyDescent="0.25">
      <c r="C2875" s="112"/>
      <c r="D2875" s="109"/>
      <c r="E2875" s="9" t="s">
        <v>44</v>
      </c>
      <c r="F2875" s="12"/>
      <c r="G2875" s="13">
        <v>31</v>
      </c>
      <c r="H2875" s="30">
        <v>41.935483870968</v>
      </c>
      <c r="I2875" s="6">
        <v>19.354838709677001</v>
      </c>
      <c r="J2875" s="6">
        <v>12.903225806451999</v>
      </c>
      <c r="K2875" s="6">
        <v>3.2258064516129998</v>
      </c>
      <c r="L2875" s="6">
        <v>3.2258064516129998</v>
      </c>
      <c r="M2875" s="7" t="s">
        <v>66</v>
      </c>
      <c r="N2875" s="6">
        <v>9.6774193548389995</v>
      </c>
      <c r="O2875" s="6">
        <v>6.4516129032259997</v>
      </c>
      <c r="P2875" s="6">
        <v>3.2258064516129998</v>
      </c>
      <c r="Q2875" s="33">
        <v>61.290322580644997</v>
      </c>
    </row>
    <row r="2876" spans="3:17" ht="25.2" x14ac:dyDescent="0.25">
      <c r="C2876" s="112"/>
      <c r="D2876" s="109"/>
      <c r="E2876" s="9" t="s">
        <v>45</v>
      </c>
      <c r="F2876" s="12"/>
      <c r="G2876" s="13">
        <v>23</v>
      </c>
      <c r="H2876" s="30">
        <v>26.086956521739001</v>
      </c>
      <c r="I2876" s="6">
        <v>39.130434782609001</v>
      </c>
      <c r="J2876" s="6">
        <v>13.04347826087</v>
      </c>
      <c r="K2876" s="7" t="s">
        <v>66</v>
      </c>
      <c r="L2876" s="7" t="s">
        <v>66</v>
      </c>
      <c r="M2876" s="6">
        <v>4.3478260869570002</v>
      </c>
      <c r="N2876" s="6">
        <v>13.04347826087</v>
      </c>
      <c r="O2876" s="6">
        <v>4.3478260869570002</v>
      </c>
      <c r="P2876" s="7" t="s">
        <v>66</v>
      </c>
      <c r="Q2876" s="33">
        <v>65.217391304347998</v>
      </c>
    </row>
    <row r="2877" spans="3:17" x14ac:dyDescent="0.25">
      <c r="C2877" s="112"/>
      <c r="D2877" s="109"/>
      <c r="E2877" s="9" t="s">
        <v>38</v>
      </c>
      <c r="F2877" s="12"/>
      <c r="G2877" s="13">
        <v>14</v>
      </c>
      <c r="H2877" s="30">
        <v>57.142857142856997</v>
      </c>
      <c r="I2877" s="6">
        <v>21.428571428571001</v>
      </c>
      <c r="J2877" s="6">
        <v>7.1428571428570002</v>
      </c>
      <c r="K2877" s="6">
        <v>7.1428571428570002</v>
      </c>
      <c r="L2877" s="7" t="s">
        <v>66</v>
      </c>
      <c r="M2877" s="7" t="s">
        <v>66</v>
      </c>
      <c r="N2877" s="6">
        <v>7.1428571428570002</v>
      </c>
      <c r="O2877" s="7" t="s">
        <v>66</v>
      </c>
      <c r="P2877" s="7" t="s">
        <v>66</v>
      </c>
      <c r="Q2877" s="33">
        <v>78.571428571428996</v>
      </c>
    </row>
    <row r="2878" spans="3:17" x14ac:dyDescent="0.25">
      <c r="C2878" s="108" t="s">
        <v>46</v>
      </c>
      <c r="D2878" s="106" t="s">
        <v>21</v>
      </c>
      <c r="E2878" s="10" t="s">
        <v>47</v>
      </c>
      <c r="F2878" s="11"/>
      <c r="G2878" s="14">
        <v>815</v>
      </c>
      <c r="H2878" s="28">
        <v>35.828220858896003</v>
      </c>
      <c r="I2878" s="5">
        <v>36.441717791411001</v>
      </c>
      <c r="J2878" s="5">
        <v>3.0674846625769998</v>
      </c>
      <c r="K2878" s="5">
        <v>5.7668711656439999</v>
      </c>
      <c r="L2878" s="5">
        <v>0.61349693251500004</v>
      </c>
      <c r="M2878" s="5">
        <v>0.122699386503</v>
      </c>
      <c r="N2878" s="5">
        <v>15.705521472393</v>
      </c>
      <c r="O2878" s="5">
        <v>1.59509202454</v>
      </c>
      <c r="P2878" s="5">
        <v>0.85889570552100003</v>
      </c>
      <c r="Q2878" s="29">
        <v>72.269938650306997</v>
      </c>
    </row>
    <row r="2879" spans="3:17" ht="25.2" x14ac:dyDescent="0.25">
      <c r="C2879" s="112"/>
      <c r="D2879" s="107"/>
      <c r="E2879" s="9" t="s">
        <v>48</v>
      </c>
      <c r="F2879" s="12"/>
      <c r="G2879" s="8">
        <v>86</v>
      </c>
      <c r="H2879" s="20">
        <v>39.534883720929997</v>
      </c>
      <c r="I2879" s="2">
        <v>17.441860465116001</v>
      </c>
      <c r="J2879" s="2">
        <v>10.465116279069999</v>
      </c>
      <c r="K2879" s="2">
        <v>12.790697674419</v>
      </c>
      <c r="L2879" s="15" t="s">
        <v>66</v>
      </c>
      <c r="M2879" s="15" t="s">
        <v>66</v>
      </c>
      <c r="N2879" s="2">
        <v>19.767441860464999</v>
      </c>
      <c r="O2879" s="15" t="s">
        <v>66</v>
      </c>
      <c r="P2879" s="15" t="s">
        <v>66</v>
      </c>
      <c r="Q2879" s="17">
        <v>56.976744186047</v>
      </c>
    </row>
    <row r="2880" spans="3:17" x14ac:dyDescent="0.25">
      <c r="C2880" s="112"/>
      <c r="D2880" s="107"/>
      <c r="E2880" s="9" t="s">
        <v>49</v>
      </c>
      <c r="F2880" s="12"/>
      <c r="G2880" s="13">
        <v>46</v>
      </c>
      <c r="H2880" s="30">
        <v>36.956521739129997</v>
      </c>
      <c r="I2880" s="6">
        <v>15.217391304348</v>
      </c>
      <c r="J2880" s="6">
        <v>8.6956521739130004</v>
      </c>
      <c r="K2880" s="6">
        <v>6.5217391304349999</v>
      </c>
      <c r="L2880" s="6">
        <v>4.3478260869570002</v>
      </c>
      <c r="M2880" s="7" t="s">
        <v>66</v>
      </c>
      <c r="N2880" s="6">
        <v>23.913043478260999</v>
      </c>
      <c r="O2880" s="6">
        <v>2.1739130434780001</v>
      </c>
      <c r="P2880" s="6">
        <v>2.1739130434780001</v>
      </c>
      <c r="Q2880" s="33">
        <v>52.173913043478002</v>
      </c>
    </row>
    <row r="2881" spans="3:17" ht="25.2" x14ac:dyDescent="0.25">
      <c r="C2881" s="112"/>
      <c r="D2881" s="107"/>
      <c r="E2881" s="9" t="s">
        <v>50</v>
      </c>
      <c r="F2881" s="12"/>
      <c r="G2881" s="8">
        <v>95</v>
      </c>
      <c r="H2881" s="20">
        <v>41.052631578947</v>
      </c>
      <c r="I2881" s="2">
        <v>7.3684210526319998</v>
      </c>
      <c r="J2881" s="2">
        <v>5.2631578947369997</v>
      </c>
      <c r="K2881" s="2">
        <v>7.3684210526319998</v>
      </c>
      <c r="L2881" s="2">
        <v>3.1578947368420001</v>
      </c>
      <c r="M2881" s="15" t="s">
        <v>66</v>
      </c>
      <c r="N2881" s="2">
        <v>28.421052631578998</v>
      </c>
      <c r="O2881" s="2">
        <v>6.3157894736840001</v>
      </c>
      <c r="P2881" s="2">
        <v>1.052631578947</v>
      </c>
      <c r="Q2881" s="17">
        <v>48.421052631579002</v>
      </c>
    </row>
    <row r="2882" spans="3:17" ht="25.2" x14ac:dyDescent="0.25">
      <c r="C2882" s="112"/>
      <c r="D2882" s="107"/>
      <c r="E2882" s="9" t="s">
        <v>51</v>
      </c>
      <c r="F2882" s="12"/>
      <c r="G2882" s="13">
        <v>30</v>
      </c>
      <c r="H2882" s="30">
        <v>43.333333333333002</v>
      </c>
      <c r="I2882" s="6">
        <v>16.666666666666998</v>
      </c>
      <c r="J2882" s="6">
        <v>10</v>
      </c>
      <c r="K2882" s="6">
        <v>16.666666666666998</v>
      </c>
      <c r="L2882" s="7" t="s">
        <v>66</v>
      </c>
      <c r="M2882" s="7" t="s">
        <v>66</v>
      </c>
      <c r="N2882" s="6">
        <v>13.333333333333</v>
      </c>
      <c r="O2882" s="7" t="s">
        <v>66</v>
      </c>
      <c r="P2882" s="7" t="s">
        <v>66</v>
      </c>
      <c r="Q2882" s="33">
        <v>60</v>
      </c>
    </row>
    <row r="2883" spans="3:17" x14ac:dyDescent="0.25">
      <c r="C2883" s="112"/>
      <c r="D2883" s="107"/>
      <c r="E2883" s="9" t="s">
        <v>52</v>
      </c>
      <c r="F2883" s="12"/>
      <c r="G2883" s="13">
        <v>8</v>
      </c>
      <c r="H2883" s="30">
        <v>37.5</v>
      </c>
      <c r="I2883" s="7" t="s">
        <v>66</v>
      </c>
      <c r="J2883" s="6">
        <v>12.5</v>
      </c>
      <c r="K2883" s="6">
        <v>12.5</v>
      </c>
      <c r="L2883" s="7" t="s">
        <v>66</v>
      </c>
      <c r="M2883" s="7" t="s">
        <v>66</v>
      </c>
      <c r="N2883" s="6">
        <v>12.5</v>
      </c>
      <c r="O2883" s="6">
        <v>12.5</v>
      </c>
      <c r="P2883" s="6">
        <v>12.5</v>
      </c>
      <c r="Q2883" s="33">
        <v>37.5</v>
      </c>
    </row>
    <row r="2884" spans="3:17" x14ac:dyDescent="0.25">
      <c r="C2884" s="112"/>
      <c r="D2884" s="107"/>
      <c r="E2884" s="9" t="s">
        <v>53</v>
      </c>
      <c r="F2884" s="12"/>
      <c r="G2884" s="13">
        <v>23</v>
      </c>
      <c r="H2884" s="30">
        <v>26.086956521739001</v>
      </c>
      <c r="I2884" s="6">
        <v>30.434782608696</v>
      </c>
      <c r="J2884" s="6">
        <v>8.6956521739130004</v>
      </c>
      <c r="K2884" s="6">
        <v>8.6956521739130004</v>
      </c>
      <c r="L2884" s="6">
        <v>4.3478260869570002</v>
      </c>
      <c r="M2884" s="7" t="s">
        <v>66</v>
      </c>
      <c r="N2884" s="6">
        <v>13.04347826087</v>
      </c>
      <c r="O2884" s="6">
        <v>4.3478260869570002</v>
      </c>
      <c r="P2884" s="6">
        <v>4.3478260869570002</v>
      </c>
      <c r="Q2884" s="33">
        <v>56.521739130435002</v>
      </c>
    </row>
    <row r="2885" spans="3:17" x14ac:dyDescent="0.25">
      <c r="C2885" s="112"/>
      <c r="D2885" s="107"/>
      <c r="E2885" s="9" t="s">
        <v>38</v>
      </c>
      <c r="F2885" s="12"/>
      <c r="G2885" s="13">
        <v>1</v>
      </c>
      <c r="H2885" s="30">
        <v>100</v>
      </c>
      <c r="I2885" s="7" t="s">
        <v>66</v>
      </c>
      <c r="J2885" s="7" t="s">
        <v>66</v>
      </c>
      <c r="K2885" s="7" t="s">
        <v>66</v>
      </c>
      <c r="L2885" s="7" t="s">
        <v>66</v>
      </c>
      <c r="M2885" s="7" t="s">
        <v>66</v>
      </c>
      <c r="N2885" s="7" t="s">
        <v>66</v>
      </c>
      <c r="O2885" s="7" t="s">
        <v>66</v>
      </c>
      <c r="P2885" s="7" t="s">
        <v>66</v>
      </c>
      <c r="Q2885" s="33">
        <v>100</v>
      </c>
    </row>
    <row r="2886" spans="3:17" x14ac:dyDescent="0.25">
      <c r="C2886" s="112"/>
      <c r="D2886" s="107"/>
      <c r="E2886" s="9" t="s">
        <v>54</v>
      </c>
      <c r="F2886" s="12"/>
      <c r="G2886" s="8">
        <v>901</v>
      </c>
      <c r="H2886" s="20">
        <v>36.182019977802</v>
      </c>
      <c r="I2886" s="2">
        <v>34.628190899000998</v>
      </c>
      <c r="J2886" s="2">
        <v>3.7735849056599999</v>
      </c>
      <c r="K2886" s="2">
        <v>6.4372918978909999</v>
      </c>
      <c r="L2886" s="2">
        <v>0.55493895671500004</v>
      </c>
      <c r="M2886" s="2">
        <v>0.11098779134300001</v>
      </c>
      <c r="N2886" s="2">
        <v>16.093229744727999</v>
      </c>
      <c r="O2886" s="2">
        <v>1.4428412874580001</v>
      </c>
      <c r="P2886" s="2">
        <v>0.77691453940099997</v>
      </c>
      <c r="Q2886" s="17">
        <v>70.810210876804007</v>
      </c>
    </row>
    <row r="2887" spans="3:17" x14ac:dyDescent="0.25">
      <c r="C2887" s="112"/>
      <c r="D2887" s="107"/>
      <c r="E2887" s="9" t="s">
        <v>55</v>
      </c>
      <c r="F2887" s="12"/>
      <c r="G2887" s="8">
        <v>171</v>
      </c>
      <c r="H2887" s="20">
        <v>40.350877192981997</v>
      </c>
      <c r="I2887" s="2">
        <v>11.111111111111001</v>
      </c>
      <c r="J2887" s="2">
        <v>7.0175438596489998</v>
      </c>
      <c r="K2887" s="2">
        <v>8.7719298245609991</v>
      </c>
      <c r="L2887" s="2">
        <v>2.923976608187</v>
      </c>
      <c r="M2887" s="15" t="s">
        <v>66</v>
      </c>
      <c r="N2887" s="2">
        <v>24.561403508771999</v>
      </c>
      <c r="O2887" s="2">
        <v>4.0935672514619998</v>
      </c>
      <c r="P2887" s="2">
        <v>1.1695906432750001</v>
      </c>
      <c r="Q2887" s="17">
        <v>51.461988304094</v>
      </c>
    </row>
    <row r="2888" spans="3:17" x14ac:dyDescent="0.25">
      <c r="C2888" s="108" t="s">
        <v>56</v>
      </c>
      <c r="D2888" s="106" t="s">
        <v>21</v>
      </c>
      <c r="E2888" s="10" t="s">
        <v>57</v>
      </c>
      <c r="F2888" s="11"/>
      <c r="G2888" s="14">
        <v>465</v>
      </c>
      <c r="H2888" s="28">
        <v>36.559139784945998</v>
      </c>
      <c r="I2888" s="5">
        <v>29.892473118280002</v>
      </c>
      <c r="J2888" s="5">
        <v>5.8064516129030004</v>
      </c>
      <c r="K2888" s="5">
        <v>6.4516129032259997</v>
      </c>
      <c r="L2888" s="5">
        <v>0.64516129032299996</v>
      </c>
      <c r="M2888" s="5">
        <v>0.215053763441</v>
      </c>
      <c r="N2888" s="5">
        <v>16.774193548387</v>
      </c>
      <c r="O2888" s="5">
        <v>2.3655913978490002</v>
      </c>
      <c r="P2888" s="5">
        <v>1.2903225806450001</v>
      </c>
      <c r="Q2888" s="29">
        <v>66.451612903226007</v>
      </c>
    </row>
    <row r="2889" spans="3:17" x14ac:dyDescent="0.25">
      <c r="C2889" s="112"/>
      <c r="D2889" s="107"/>
      <c r="E2889" s="9" t="s">
        <v>58</v>
      </c>
      <c r="F2889" s="12"/>
      <c r="G2889" s="8">
        <v>396</v>
      </c>
      <c r="H2889" s="20">
        <v>38.636363636364003</v>
      </c>
      <c r="I2889" s="2">
        <v>28.282828282828</v>
      </c>
      <c r="J2889" s="2">
        <v>3.0303030303030001</v>
      </c>
      <c r="K2889" s="2">
        <v>7.8282828282830001</v>
      </c>
      <c r="L2889" s="2">
        <v>1.767676767677</v>
      </c>
      <c r="M2889" s="15" t="s">
        <v>66</v>
      </c>
      <c r="N2889" s="2">
        <v>17.929292929292998</v>
      </c>
      <c r="O2889" s="2">
        <v>1.767676767677</v>
      </c>
      <c r="P2889" s="2">
        <v>0.75757575757600004</v>
      </c>
      <c r="Q2889" s="17">
        <v>66.919191919192002</v>
      </c>
    </row>
    <row r="2890" spans="3:17" x14ac:dyDescent="0.25">
      <c r="C2890" s="112"/>
      <c r="D2890" s="107"/>
      <c r="E2890" s="9" t="s">
        <v>59</v>
      </c>
      <c r="F2890" s="12"/>
      <c r="G2890" s="8">
        <v>90</v>
      </c>
      <c r="H2890" s="20">
        <v>28.888888888888999</v>
      </c>
      <c r="I2890" s="2">
        <v>32.222222222222001</v>
      </c>
      <c r="J2890" s="2">
        <v>5.5555555555560003</v>
      </c>
      <c r="K2890" s="2">
        <v>6.666666666667</v>
      </c>
      <c r="L2890" s="2">
        <v>1.1111111111109999</v>
      </c>
      <c r="M2890" s="15" t="s">
        <v>66</v>
      </c>
      <c r="N2890" s="2">
        <v>23.333333333333002</v>
      </c>
      <c r="O2890" s="2">
        <v>1.1111111111109999</v>
      </c>
      <c r="P2890" s="2">
        <v>1.1111111111109999</v>
      </c>
      <c r="Q2890" s="17">
        <v>61.111111111111001</v>
      </c>
    </row>
    <row r="2891" spans="3:17" x14ac:dyDescent="0.25">
      <c r="C2891" s="112"/>
      <c r="D2891" s="107"/>
      <c r="E2891" s="9" t="s">
        <v>60</v>
      </c>
      <c r="F2891" s="12"/>
      <c r="G2891" s="8">
        <v>153</v>
      </c>
      <c r="H2891" s="20">
        <v>36.601307189541998</v>
      </c>
      <c r="I2891" s="2">
        <v>37.908496732026002</v>
      </c>
      <c r="J2891" s="2">
        <v>3.2679738562090002</v>
      </c>
      <c r="K2891" s="2">
        <v>5.8823529411760003</v>
      </c>
      <c r="L2891" s="15" t="s">
        <v>66</v>
      </c>
      <c r="M2891" s="15" t="s">
        <v>66</v>
      </c>
      <c r="N2891" s="2">
        <v>13.725490196078001</v>
      </c>
      <c r="O2891" s="2">
        <v>1.9607843137250001</v>
      </c>
      <c r="P2891" s="2">
        <v>0.65359477124200005</v>
      </c>
      <c r="Q2891" s="17">
        <v>74.509803921569002</v>
      </c>
    </row>
    <row r="2892" spans="3:17" x14ac:dyDescent="0.25">
      <c r="C2892" s="108" t="s">
        <v>61</v>
      </c>
      <c r="D2892" s="106" t="s">
        <v>21</v>
      </c>
      <c r="E2892" s="10" t="s">
        <v>62</v>
      </c>
      <c r="F2892" s="11"/>
      <c r="G2892" s="14">
        <v>205</v>
      </c>
      <c r="H2892" s="28">
        <v>34.634146341463001</v>
      </c>
      <c r="I2892" s="5">
        <v>31.707317073171001</v>
      </c>
      <c r="J2892" s="5">
        <v>3.90243902439</v>
      </c>
      <c r="K2892" s="5">
        <v>4.8780487804880002</v>
      </c>
      <c r="L2892" s="34" t="s">
        <v>66</v>
      </c>
      <c r="M2892" s="34" t="s">
        <v>66</v>
      </c>
      <c r="N2892" s="5">
        <v>21.463414634146002</v>
      </c>
      <c r="O2892" s="5">
        <v>2.4390243902440001</v>
      </c>
      <c r="P2892" s="5">
        <v>0.97560975609800005</v>
      </c>
      <c r="Q2892" s="29">
        <v>66.341463414634006</v>
      </c>
    </row>
    <row r="2893" spans="3:17" x14ac:dyDescent="0.25">
      <c r="C2893" s="109"/>
      <c r="D2893" s="107"/>
      <c r="E2893" s="9" t="s">
        <v>63</v>
      </c>
      <c r="F2893" s="12"/>
      <c r="G2893" s="8">
        <v>256</v>
      </c>
      <c r="H2893" s="20">
        <v>35.15625</v>
      </c>
      <c r="I2893" s="2">
        <v>26.953125</v>
      </c>
      <c r="J2893" s="2">
        <v>3.515625</v>
      </c>
      <c r="K2893" s="2">
        <v>10.546875</v>
      </c>
      <c r="L2893" s="2">
        <v>0.78125</v>
      </c>
      <c r="M2893" s="2">
        <v>0.390625</v>
      </c>
      <c r="N2893" s="2">
        <v>20.3125</v>
      </c>
      <c r="O2893" s="2">
        <v>1.5625</v>
      </c>
      <c r="P2893" s="2">
        <v>0.78125</v>
      </c>
      <c r="Q2893" s="17">
        <v>62.109375</v>
      </c>
    </row>
    <row r="2894" spans="3:17" x14ac:dyDescent="0.25">
      <c r="C2894" s="109"/>
      <c r="D2894" s="107"/>
      <c r="E2894" s="9" t="s">
        <v>64</v>
      </c>
      <c r="F2894" s="12"/>
      <c r="G2894" s="8">
        <v>404</v>
      </c>
      <c r="H2894" s="20">
        <v>38.613861386139</v>
      </c>
      <c r="I2894" s="2">
        <v>31.188118811881001</v>
      </c>
      <c r="J2894" s="2">
        <v>4.2079207920790003</v>
      </c>
      <c r="K2894" s="2">
        <v>6.9306930693069999</v>
      </c>
      <c r="L2894" s="2">
        <v>1.485148514851</v>
      </c>
      <c r="M2894" s="15" t="s">
        <v>66</v>
      </c>
      <c r="N2894" s="2">
        <v>14.108910891089</v>
      </c>
      <c r="O2894" s="2">
        <v>2.2277227722770001</v>
      </c>
      <c r="P2894" s="2">
        <v>1.237623762376</v>
      </c>
      <c r="Q2894" s="17">
        <v>69.801980198020004</v>
      </c>
    </row>
    <row r="2895" spans="3:17" x14ac:dyDescent="0.25">
      <c r="C2895" s="113"/>
      <c r="D2895" s="110"/>
      <c r="E2895" s="56" t="s">
        <v>65</v>
      </c>
      <c r="F2895" s="48"/>
      <c r="G2895" s="61">
        <v>239</v>
      </c>
      <c r="H2895" s="69">
        <v>36.820083682007997</v>
      </c>
      <c r="I2895" s="36">
        <v>32.635983263598</v>
      </c>
      <c r="J2895" s="36">
        <v>6.2761506276150003</v>
      </c>
      <c r="K2895" s="36">
        <v>4.6025104602509996</v>
      </c>
      <c r="L2895" s="36">
        <v>1.2552301255230001</v>
      </c>
      <c r="M2895" s="72" t="s">
        <v>66</v>
      </c>
      <c r="N2895" s="36">
        <v>15.899581589958</v>
      </c>
      <c r="O2895" s="36">
        <v>1.673640167364</v>
      </c>
      <c r="P2895" s="36">
        <v>0.836820083682</v>
      </c>
      <c r="Q2895" s="68">
        <v>69.456066945607006</v>
      </c>
    </row>
    <row r="2897" spans="2:19" x14ac:dyDescent="0.25">
      <c r="B2897" s="54" t="str">
        <f xml:space="preserve"> HYPERLINK("#'目次'!B41", "[35]")</f>
        <v>[35]</v>
      </c>
      <c r="C2897" s="42" t="s">
        <v>441</v>
      </c>
    </row>
    <row r="2900" spans="2:19" x14ac:dyDescent="0.25">
      <c r="C2900" s="42" t="s">
        <v>14</v>
      </c>
    </row>
    <row r="2901" spans="2:19" ht="37.799999999999997" x14ac:dyDescent="0.25">
      <c r="C2901" s="102"/>
      <c r="D2901" s="103"/>
      <c r="E2901" s="103"/>
      <c r="F2901" s="103"/>
      <c r="G2901" s="53" t="s">
        <v>15</v>
      </c>
      <c r="H2901" s="50" t="s">
        <v>442</v>
      </c>
      <c r="I2901" s="21" t="s">
        <v>443</v>
      </c>
      <c r="J2901" s="21" t="s">
        <v>444</v>
      </c>
      <c r="K2901" s="21" t="s">
        <v>445</v>
      </c>
      <c r="L2901" s="21" t="s">
        <v>446</v>
      </c>
      <c r="M2901" s="21" t="s">
        <v>447</v>
      </c>
      <c r="N2901" s="21" t="s">
        <v>448</v>
      </c>
      <c r="O2901" s="21" t="s">
        <v>449</v>
      </c>
      <c r="P2901" s="21" t="s">
        <v>450</v>
      </c>
      <c r="Q2901" s="21" t="s">
        <v>451</v>
      </c>
      <c r="R2901" s="21" t="s">
        <v>53</v>
      </c>
      <c r="S2901" s="57" t="s">
        <v>38</v>
      </c>
    </row>
    <row r="2902" spans="2:19" x14ac:dyDescent="0.25">
      <c r="C2902" s="104"/>
      <c r="D2902" s="105"/>
      <c r="E2902" s="105"/>
      <c r="F2902" s="105"/>
      <c r="G2902" s="47"/>
      <c r="H2902" s="60"/>
      <c r="I2902" s="22"/>
      <c r="J2902" s="22"/>
      <c r="K2902" s="22"/>
      <c r="L2902" s="22"/>
      <c r="M2902" s="22"/>
      <c r="N2902" s="22"/>
      <c r="O2902" s="22"/>
      <c r="P2902" s="22"/>
      <c r="Q2902" s="22"/>
      <c r="R2902" s="22"/>
      <c r="S2902" s="55"/>
    </row>
    <row r="2903" spans="2:19" x14ac:dyDescent="0.25">
      <c r="C2903" s="52"/>
      <c r="D2903" s="49"/>
      <c r="E2903" s="46" t="s">
        <v>15</v>
      </c>
      <c r="F2903" s="51"/>
      <c r="G2903" s="59">
        <v>1104</v>
      </c>
      <c r="H2903" s="32">
        <v>46.739130434783</v>
      </c>
      <c r="I2903" s="32">
        <v>8.9673913043480002</v>
      </c>
      <c r="J2903" s="32">
        <v>1.9927536231880001</v>
      </c>
      <c r="K2903" s="32">
        <v>89.130434782609001</v>
      </c>
      <c r="L2903" s="32">
        <v>18.931159420290001</v>
      </c>
      <c r="M2903" s="32">
        <v>5.0724637681160001</v>
      </c>
      <c r="N2903" s="32">
        <v>3.2608695652169999</v>
      </c>
      <c r="O2903" s="32">
        <v>5.2536231884060003</v>
      </c>
      <c r="P2903" s="32">
        <v>1.1775362318839999</v>
      </c>
      <c r="Q2903" s="32">
        <v>0.72463768115899996</v>
      </c>
      <c r="R2903" s="32">
        <v>1.086956521739</v>
      </c>
      <c r="S2903" s="64">
        <v>0.18115942029000001</v>
      </c>
    </row>
    <row r="2904" spans="2:19" x14ac:dyDescent="0.25">
      <c r="C2904" s="111" t="s">
        <v>20</v>
      </c>
      <c r="D2904" s="106" t="s">
        <v>21</v>
      </c>
      <c r="E2904" s="10" t="s">
        <v>22</v>
      </c>
      <c r="F2904" s="11"/>
      <c r="G2904" s="14">
        <v>543</v>
      </c>
      <c r="H2904" s="28">
        <v>50.828729281767998</v>
      </c>
      <c r="I2904" s="5">
        <v>11.970534069982</v>
      </c>
      <c r="J2904" s="5">
        <v>3.6832412523019999</v>
      </c>
      <c r="K2904" s="5">
        <v>91.712707182320003</v>
      </c>
      <c r="L2904" s="5">
        <v>13.075506445672</v>
      </c>
      <c r="M2904" s="5">
        <v>5.7090239410679997</v>
      </c>
      <c r="N2904" s="5">
        <v>3.3149171270719999</v>
      </c>
      <c r="O2904" s="5">
        <v>3.867403314917</v>
      </c>
      <c r="P2904" s="5">
        <v>0.55248618784500003</v>
      </c>
      <c r="Q2904" s="5">
        <v>0.55248618784500003</v>
      </c>
      <c r="R2904" s="5">
        <v>0.92081031307600003</v>
      </c>
      <c r="S2904" s="62" t="s">
        <v>66</v>
      </c>
    </row>
    <row r="2905" spans="2:19" x14ac:dyDescent="0.25">
      <c r="C2905" s="112"/>
      <c r="D2905" s="107"/>
      <c r="E2905" s="9" t="s">
        <v>23</v>
      </c>
      <c r="F2905" s="12"/>
      <c r="G2905" s="8">
        <v>561</v>
      </c>
      <c r="H2905" s="20">
        <v>42.780748663102003</v>
      </c>
      <c r="I2905" s="2">
        <v>6.0606060606060002</v>
      </c>
      <c r="J2905" s="2">
        <v>0.35650623885900001</v>
      </c>
      <c r="K2905" s="2">
        <v>86.631016042780999</v>
      </c>
      <c r="L2905" s="2">
        <v>24.598930481282999</v>
      </c>
      <c r="M2905" s="2">
        <v>4.4563279857399998</v>
      </c>
      <c r="N2905" s="2">
        <v>3.208556149733</v>
      </c>
      <c r="O2905" s="2">
        <v>6.5953654188949997</v>
      </c>
      <c r="P2905" s="2">
        <v>1.782531194296</v>
      </c>
      <c r="Q2905" s="2">
        <v>0.89126559714800002</v>
      </c>
      <c r="R2905" s="2">
        <v>1.247771836007</v>
      </c>
      <c r="S2905" s="17">
        <v>0.35650623885900001</v>
      </c>
    </row>
    <row r="2906" spans="2:19" x14ac:dyDescent="0.25">
      <c r="C2906" s="108" t="s">
        <v>24</v>
      </c>
      <c r="D2906" s="108" t="s">
        <v>25</v>
      </c>
      <c r="E2906" s="10" t="s">
        <v>26</v>
      </c>
      <c r="F2906" s="11"/>
      <c r="G2906" s="14">
        <v>261</v>
      </c>
      <c r="H2906" s="28">
        <v>47.509578544061</v>
      </c>
      <c r="I2906" s="5">
        <v>9.5785440613030008</v>
      </c>
      <c r="J2906" s="5">
        <v>2.2988505747130001</v>
      </c>
      <c r="K2906" s="5">
        <v>87.739463601533004</v>
      </c>
      <c r="L2906" s="5">
        <v>19.540229885056998</v>
      </c>
      <c r="M2906" s="5">
        <v>6.5134099616860004</v>
      </c>
      <c r="N2906" s="5">
        <v>3.4482758620689999</v>
      </c>
      <c r="O2906" s="5">
        <v>8.0459770114939992</v>
      </c>
      <c r="P2906" s="34" t="s">
        <v>66</v>
      </c>
      <c r="Q2906" s="5">
        <v>0.76628352490399998</v>
      </c>
      <c r="R2906" s="5">
        <v>0.76628352490399998</v>
      </c>
      <c r="S2906" s="29">
        <v>0.38314176245199999</v>
      </c>
    </row>
    <row r="2907" spans="2:19" x14ac:dyDescent="0.25">
      <c r="C2907" s="112"/>
      <c r="D2907" s="109"/>
      <c r="E2907" s="9" t="s">
        <v>27</v>
      </c>
      <c r="F2907" s="12"/>
      <c r="G2907" s="8">
        <v>267</v>
      </c>
      <c r="H2907" s="20">
        <v>45.692883895130997</v>
      </c>
      <c r="I2907" s="2">
        <v>13.10861423221</v>
      </c>
      <c r="J2907" s="2">
        <v>4.1198501872659996</v>
      </c>
      <c r="K2907" s="2">
        <v>94.007490636704006</v>
      </c>
      <c r="L2907" s="2">
        <v>15.355805243446</v>
      </c>
      <c r="M2907" s="2">
        <v>4.4943820224720001</v>
      </c>
      <c r="N2907" s="2">
        <v>3.74531835206</v>
      </c>
      <c r="O2907" s="2">
        <v>2.9962546816479998</v>
      </c>
      <c r="P2907" s="2">
        <v>1.4981273408239999</v>
      </c>
      <c r="Q2907" s="2">
        <v>0.37453183520599997</v>
      </c>
      <c r="R2907" s="2">
        <v>0.74906367041199995</v>
      </c>
      <c r="S2907" s="38" t="s">
        <v>66</v>
      </c>
    </row>
    <row r="2908" spans="2:19" x14ac:dyDescent="0.25">
      <c r="C2908" s="112"/>
      <c r="D2908" s="109"/>
      <c r="E2908" s="9" t="s">
        <v>28</v>
      </c>
      <c r="F2908" s="12"/>
      <c r="G2908" s="8">
        <v>261</v>
      </c>
      <c r="H2908" s="20">
        <v>47.126436781609002</v>
      </c>
      <c r="I2908" s="2">
        <v>8.4291187739459996</v>
      </c>
      <c r="J2908" s="2">
        <v>1.149425287356</v>
      </c>
      <c r="K2908" s="2">
        <v>87.356321839079996</v>
      </c>
      <c r="L2908" s="2">
        <v>18.007662835249</v>
      </c>
      <c r="M2908" s="2">
        <v>6.130268199234</v>
      </c>
      <c r="N2908" s="2">
        <v>4.2145593869729998</v>
      </c>
      <c r="O2908" s="2">
        <v>4.5977011494250002</v>
      </c>
      <c r="P2908" s="2">
        <v>2.2988505747130001</v>
      </c>
      <c r="Q2908" s="2">
        <v>0.38314176245199999</v>
      </c>
      <c r="R2908" s="2">
        <v>1.532567049808</v>
      </c>
      <c r="S2908" s="17">
        <v>0.38314176245199999</v>
      </c>
    </row>
    <row r="2909" spans="2:19" x14ac:dyDescent="0.25">
      <c r="C2909" s="112"/>
      <c r="D2909" s="109"/>
      <c r="E2909" s="9" t="s">
        <v>29</v>
      </c>
      <c r="F2909" s="12"/>
      <c r="G2909" s="8">
        <v>195</v>
      </c>
      <c r="H2909" s="20">
        <v>47.692307692307999</v>
      </c>
      <c r="I2909" s="2">
        <v>5.1282051282049999</v>
      </c>
      <c r="J2909" s="2">
        <v>1.025641025641</v>
      </c>
      <c r="K2909" s="2">
        <v>88.717948717949</v>
      </c>
      <c r="L2909" s="2">
        <v>21.025641025641001</v>
      </c>
      <c r="M2909" s="2">
        <v>3.5897435897440002</v>
      </c>
      <c r="N2909" s="2">
        <v>1.538461538462</v>
      </c>
      <c r="O2909" s="2">
        <v>6.666666666667</v>
      </c>
      <c r="P2909" s="2">
        <v>0.51282051282100005</v>
      </c>
      <c r="Q2909" s="2">
        <v>1.025641025641</v>
      </c>
      <c r="R2909" s="2">
        <v>1.025641025641</v>
      </c>
      <c r="S2909" s="38" t="s">
        <v>66</v>
      </c>
    </row>
    <row r="2910" spans="2:19" x14ac:dyDescent="0.25">
      <c r="C2910" s="112"/>
      <c r="D2910" s="109"/>
      <c r="E2910" s="9" t="s">
        <v>30</v>
      </c>
      <c r="F2910" s="12"/>
      <c r="G2910" s="8">
        <v>120</v>
      </c>
      <c r="H2910" s="20">
        <v>45</v>
      </c>
      <c r="I2910" s="2">
        <v>5.833333333333</v>
      </c>
      <c r="J2910" s="15" t="s">
        <v>66</v>
      </c>
      <c r="K2910" s="2">
        <v>85.833333333333002</v>
      </c>
      <c r="L2910" s="2">
        <v>24.166666666666998</v>
      </c>
      <c r="M2910" s="2">
        <v>3.333333333333</v>
      </c>
      <c r="N2910" s="2">
        <v>2.5</v>
      </c>
      <c r="O2910" s="2">
        <v>3.333333333333</v>
      </c>
      <c r="P2910" s="2">
        <v>1.666666666667</v>
      </c>
      <c r="Q2910" s="2">
        <v>1.666666666667</v>
      </c>
      <c r="R2910" s="2">
        <v>1.666666666667</v>
      </c>
      <c r="S2910" s="38" t="s">
        <v>66</v>
      </c>
    </row>
    <row r="2911" spans="2:19" x14ac:dyDescent="0.25">
      <c r="C2911" s="112"/>
      <c r="D2911" s="109"/>
      <c r="E2911" s="9" t="s">
        <v>31</v>
      </c>
      <c r="F2911" s="12"/>
      <c r="G2911" s="8">
        <v>843</v>
      </c>
      <c r="H2911" s="20">
        <v>46.500593119809999</v>
      </c>
      <c r="I2911" s="2">
        <v>8.7781731909849992</v>
      </c>
      <c r="J2911" s="2">
        <v>1.897983392645</v>
      </c>
      <c r="K2911" s="2">
        <v>89.561091340451</v>
      </c>
      <c r="L2911" s="2">
        <v>18.742586002372001</v>
      </c>
      <c r="M2911" s="2">
        <v>4.6263345195729997</v>
      </c>
      <c r="N2911" s="2">
        <v>3.2028469750889998</v>
      </c>
      <c r="O2911" s="2">
        <v>4.3890865954920004</v>
      </c>
      <c r="P2911" s="2">
        <v>1.5421115065240001</v>
      </c>
      <c r="Q2911" s="2">
        <v>0.71174377224200003</v>
      </c>
      <c r="R2911" s="2">
        <v>1.1862396204029999</v>
      </c>
      <c r="S2911" s="17">
        <v>0.11862396204</v>
      </c>
    </row>
    <row r="2912" spans="2:19" x14ac:dyDescent="0.25">
      <c r="C2912" s="112"/>
      <c r="D2912" s="109"/>
      <c r="E2912" s="9" t="s">
        <v>32</v>
      </c>
      <c r="F2912" s="12"/>
      <c r="G2912" s="8">
        <v>315</v>
      </c>
      <c r="H2912" s="20">
        <v>46.666666666666998</v>
      </c>
      <c r="I2912" s="2">
        <v>5.3968253968250002</v>
      </c>
      <c r="J2912" s="2">
        <v>0.63492063492100004</v>
      </c>
      <c r="K2912" s="2">
        <v>87.619047619048004</v>
      </c>
      <c r="L2912" s="2">
        <v>22.222222222222001</v>
      </c>
      <c r="M2912" s="2">
        <v>3.492063492063</v>
      </c>
      <c r="N2912" s="2">
        <v>1.9047619047619999</v>
      </c>
      <c r="O2912" s="2">
        <v>5.3968253968250002</v>
      </c>
      <c r="P2912" s="2">
        <v>0.95238095238099996</v>
      </c>
      <c r="Q2912" s="2">
        <v>1.269841269841</v>
      </c>
      <c r="R2912" s="2">
        <v>1.269841269841</v>
      </c>
      <c r="S2912" s="38" t="s">
        <v>66</v>
      </c>
    </row>
    <row r="2913" spans="3:19" x14ac:dyDescent="0.25">
      <c r="C2913" s="112"/>
      <c r="D2913" s="108" t="s">
        <v>22</v>
      </c>
      <c r="E2913" s="10" t="s">
        <v>26</v>
      </c>
      <c r="F2913" s="11"/>
      <c r="G2913" s="14">
        <v>120</v>
      </c>
      <c r="H2913" s="28">
        <v>57.5</v>
      </c>
      <c r="I2913" s="5">
        <v>15</v>
      </c>
      <c r="J2913" s="5">
        <v>4.166666666667</v>
      </c>
      <c r="K2913" s="5">
        <v>91.666666666666998</v>
      </c>
      <c r="L2913" s="5">
        <v>15.833333333333</v>
      </c>
      <c r="M2913" s="5">
        <v>7.5</v>
      </c>
      <c r="N2913" s="5">
        <v>4.166666666667</v>
      </c>
      <c r="O2913" s="5">
        <v>6.666666666667</v>
      </c>
      <c r="P2913" s="34" t="s">
        <v>66</v>
      </c>
      <c r="Q2913" s="34" t="s">
        <v>66</v>
      </c>
      <c r="R2913" s="5">
        <v>0.83333333333299997</v>
      </c>
      <c r="S2913" s="62" t="s">
        <v>66</v>
      </c>
    </row>
    <row r="2914" spans="3:19" x14ac:dyDescent="0.25">
      <c r="C2914" s="112"/>
      <c r="D2914" s="109"/>
      <c r="E2914" s="9" t="s">
        <v>27</v>
      </c>
      <c r="F2914" s="12"/>
      <c r="G2914" s="8">
        <v>159</v>
      </c>
      <c r="H2914" s="20">
        <v>45.283018867925001</v>
      </c>
      <c r="I2914" s="2">
        <v>15.094339622642</v>
      </c>
      <c r="J2914" s="2">
        <v>6.2893081761009997</v>
      </c>
      <c r="K2914" s="2">
        <v>92.452830188679002</v>
      </c>
      <c r="L2914" s="2">
        <v>12.578616352200999</v>
      </c>
      <c r="M2914" s="2">
        <v>5.0314465408810003</v>
      </c>
      <c r="N2914" s="2">
        <v>3.1446540880499998</v>
      </c>
      <c r="O2914" s="2">
        <v>3.1446540880499998</v>
      </c>
      <c r="P2914" s="2">
        <v>1.2578616352200001</v>
      </c>
      <c r="Q2914" s="2">
        <v>0.62893081761000003</v>
      </c>
      <c r="R2914" s="2">
        <v>0.62893081761000003</v>
      </c>
      <c r="S2914" s="38" t="s">
        <v>66</v>
      </c>
    </row>
    <row r="2915" spans="3:19" x14ac:dyDescent="0.25">
      <c r="C2915" s="112"/>
      <c r="D2915" s="109"/>
      <c r="E2915" s="9" t="s">
        <v>28</v>
      </c>
      <c r="F2915" s="12"/>
      <c r="G2915" s="8">
        <v>113</v>
      </c>
      <c r="H2915" s="20">
        <v>52.212389380531</v>
      </c>
      <c r="I2915" s="2">
        <v>8.8495575221239999</v>
      </c>
      <c r="J2915" s="2">
        <v>2.654867256637</v>
      </c>
      <c r="K2915" s="2">
        <v>91.150442477875998</v>
      </c>
      <c r="L2915" s="2">
        <v>6.194690265487</v>
      </c>
      <c r="M2915" s="2">
        <v>7.0796460176989999</v>
      </c>
      <c r="N2915" s="2">
        <v>5.3097345132739999</v>
      </c>
      <c r="O2915" s="2">
        <v>3.53982300885</v>
      </c>
      <c r="P2915" s="15" t="s">
        <v>66</v>
      </c>
      <c r="Q2915" s="2">
        <v>0.88495575221199996</v>
      </c>
      <c r="R2915" s="2">
        <v>1.769911504425</v>
      </c>
      <c r="S2915" s="38" t="s">
        <v>66</v>
      </c>
    </row>
    <row r="2916" spans="3:19" x14ac:dyDescent="0.25">
      <c r="C2916" s="112"/>
      <c r="D2916" s="109"/>
      <c r="E2916" s="9" t="s">
        <v>29</v>
      </c>
      <c r="F2916" s="12"/>
      <c r="G2916" s="8">
        <v>94</v>
      </c>
      <c r="H2916" s="20">
        <v>51.063829787233999</v>
      </c>
      <c r="I2916" s="2">
        <v>7.4468085106380002</v>
      </c>
      <c r="J2916" s="2">
        <v>2.1276595744679998</v>
      </c>
      <c r="K2916" s="2">
        <v>92.553191489362007</v>
      </c>
      <c r="L2916" s="2">
        <v>15.957446808511</v>
      </c>
      <c r="M2916" s="2">
        <v>3.1914893617020001</v>
      </c>
      <c r="N2916" s="2">
        <v>1.0638297872339999</v>
      </c>
      <c r="O2916" s="2">
        <v>4.2553191489359996</v>
      </c>
      <c r="P2916" s="15" t="s">
        <v>66</v>
      </c>
      <c r="Q2916" s="15" t="s">
        <v>66</v>
      </c>
      <c r="R2916" s="2">
        <v>1.0638297872339999</v>
      </c>
      <c r="S2916" s="38" t="s">
        <v>66</v>
      </c>
    </row>
    <row r="2917" spans="3:19" x14ac:dyDescent="0.25">
      <c r="C2917" s="112"/>
      <c r="D2917" s="109"/>
      <c r="E2917" s="9" t="s">
        <v>30</v>
      </c>
      <c r="F2917" s="12"/>
      <c r="G2917" s="8">
        <v>57</v>
      </c>
      <c r="H2917" s="20">
        <v>49.122807017543998</v>
      </c>
      <c r="I2917" s="2">
        <v>10.526315789473999</v>
      </c>
      <c r="J2917" s="15" t="s">
        <v>66</v>
      </c>
      <c r="K2917" s="2">
        <v>89.473684210526002</v>
      </c>
      <c r="L2917" s="2">
        <v>17.543859649123</v>
      </c>
      <c r="M2917" s="2">
        <v>5.2631578947369997</v>
      </c>
      <c r="N2917" s="2">
        <v>1.7543859649119999</v>
      </c>
      <c r="O2917" s="15" t="s">
        <v>66</v>
      </c>
      <c r="P2917" s="2">
        <v>1.7543859649119999</v>
      </c>
      <c r="Q2917" s="2">
        <v>1.7543859649119999</v>
      </c>
      <c r="R2917" s="15" t="s">
        <v>66</v>
      </c>
      <c r="S2917" s="38" t="s">
        <v>66</v>
      </c>
    </row>
    <row r="2918" spans="3:19" x14ac:dyDescent="0.25">
      <c r="C2918" s="112"/>
      <c r="D2918" s="109"/>
      <c r="E2918" s="9" t="s">
        <v>31</v>
      </c>
      <c r="F2918" s="12"/>
      <c r="G2918" s="8">
        <v>423</v>
      </c>
      <c r="H2918" s="20">
        <v>48.936170212766001</v>
      </c>
      <c r="I2918" s="2">
        <v>11.111111111111001</v>
      </c>
      <c r="J2918" s="2">
        <v>3.54609929078</v>
      </c>
      <c r="K2918" s="2">
        <v>91.725768321513002</v>
      </c>
      <c r="L2918" s="2">
        <v>12.293144208037999</v>
      </c>
      <c r="M2918" s="2">
        <v>5.2009456264780001</v>
      </c>
      <c r="N2918" s="2">
        <v>3.0732860520090002</v>
      </c>
      <c r="O2918" s="2">
        <v>3.0732860520090002</v>
      </c>
      <c r="P2918" s="2">
        <v>0.70921985815599997</v>
      </c>
      <c r="Q2918" s="2">
        <v>0.70921985815599997</v>
      </c>
      <c r="R2918" s="2">
        <v>0.94562647754100004</v>
      </c>
      <c r="S2918" s="38" t="s">
        <v>66</v>
      </c>
    </row>
    <row r="2919" spans="3:19" x14ac:dyDescent="0.25">
      <c r="C2919" s="112"/>
      <c r="D2919" s="109"/>
      <c r="E2919" s="9" t="s">
        <v>32</v>
      </c>
      <c r="F2919" s="12"/>
      <c r="G2919" s="8">
        <v>151</v>
      </c>
      <c r="H2919" s="20">
        <v>50.331125827815001</v>
      </c>
      <c r="I2919" s="2">
        <v>8.6092715231790002</v>
      </c>
      <c r="J2919" s="2">
        <v>1.324503311258</v>
      </c>
      <c r="K2919" s="2">
        <v>91.390728476820996</v>
      </c>
      <c r="L2919" s="2">
        <v>16.556291390727999</v>
      </c>
      <c r="M2919" s="2">
        <v>3.9735099337749999</v>
      </c>
      <c r="N2919" s="2">
        <v>1.324503311258</v>
      </c>
      <c r="O2919" s="2">
        <v>2.6490066225170001</v>
      </c>
      <c r="P2919" s="2">
        <v>0.66225165562900001</v>
      </c>
      <c r="Q2919" s="2">
        <v>0.66225165562900001</v>
      </c>
      <c r="R2919" s="2">
        <v>0.66225165562900001</v>
      </c>
      <c r="S2919" s="38" t="s">
        <v>66</v>
      </c>
    </row>
    <row r="2920" spans="3:19" x14ac:dyDescent="0.25">
      <c r="C2920" s="112"/>
      <c r="D2920" s="108" t="s">
        <v>23</v>
      </c>
      <c r="E2920" s="10" t="s">
        <v>26</v>
      </c>
      <c r="F2920" s="11"/>
      <c r="G2920" s="14">
        <v>141</v>
      </c>
      <c r="H2920" s="28">
        <v>39.007092198582001</v>
      </c>
      <c r="I2920" s="5">
        <v>4.9645390070920001</v>
      </c>
      <c r="J2920" s="5">
        <v>0.70921985815599997</v>
      </c>
      <c r="K2920" s="5">
        <v>84.397163120567001</v>
      </c>
      <c r="L2920" s="5">
        <v>22.695035460993001</v>
      </c>
      <c r="M2920" s="5">
        <v>5.6737588652479998</v>
      </c>
      <c r="N2920" s="5">
        <v>2.8368794326239999</v>
      </c>
      <c r="O2920" s="5">
        <v>9.2198581560279997</v>
      </c>
      <c r="P2920" s="34" t="s">
        <v>66</v>
      </c>
      <c r="Q2920" s="5">
        <v>1.4184397163119999</v>
      </c>
      <c r="R2920" s="5">
        <v>0.70921985815599997</v>
      </c>
      <c r="S2920" s="29">
        <v>0.70921985815599997</v>
      </c>
    </row>
    <row r="2921" spans="3:19" x14ac:dyDescent="0.25">
      <c r="C2921" s="112"/>
      <c r="D2921" s="109"/>
      <c r="E2921" s="9" t="s">
        <v>27</v>
      </c>
      <c r="F2921" s="12"/>
      <c r="G2921" s="8">
        <v>108</v>
      </c>
      <c r="H2921" s="20">
        <v>46.296296296295999</v>
      </c>
      <c r="I2921" s="2">
        <v>10.185185185185</v>
      </c>
      <c r="J2921" s="2">
        <v>0.92592592592599998</v>
      </c>
      <c r="K2921" s="2">
        <v>96.296296296296006</v>
      </c>
      <c r="L2921" s="2">
        <v>19.444444444443999</v>
      </c>
      <c r="M2921" s="2">
        <v>3.7037037037039999</v>
      </c>
      <c r="N2921" s="2">
        <v>4.6296296296300001</v>
      </c>
      <c r="O2921" s="2">
        <v>2.7777777777780002</v>
      </c>
      <c r="P2921" s="2">
        <v>1.851851851852</v>
      </c>
      <c r="Q2921" s="15" t="s">
        <v>66</v>
      </c>
      <c r="R2921" s="2">
        <v>0.92592592592599998</v>
      </c>
      <c r="S2921" s="38" t="s">
        <v>66</v>
      </c>
    </row>
    <row r="2922" spans="3:19" x14ac:dyDescent="0.25">
      <c r="C2922" s="112"/>
      <c r="D2922" s="109"/>
      <c r="E2922" s="9" t="s">
        <v>28</v>
      </c>
      <c r="F2922" s="12"/>
      <c r="G2922" s="8">
        <v>148</v>
      </c>
      <c r="H2922" s="20">
        <v>43.243243243243001</v>
      </c>
      <c r="I2922" s="2">
        <v>8.1081081081080004</v>
      </c>
      <c r="J2922" s="15" t="s">
        <v>66</v>
      </c>
      <c r="K2922" s="2">
        <v>84.459459459458998</v>
      </c>
      <c r="L2922" s="2">
        <v>27.027027027027</v>
      </c>
      <c r="M2922" s="2">
        <v>5.4054054054050003</v>
      </c>
      <c r="N2922" s="2">
        <v>3.3783783783780001</v>
      </c>
      <c r="O2922" s="2">
        <v>5.4054054054050003</v>
      </c>
      <c r="P2922" s="2">
        <v>4.0540540540540002</v>
      </c>
      <c r="Q2922" s="15" t="s">
        <v>66</v>
      </c>
      <c r="R2922" s="2">
        <v>1.351351351351</v>
      </c>
      <c r="S2922" s="17">
        <v>0.67567567567599995</v>
      </c>
    </row>
    <row r="2923" spans="3:19" x14ac:dyDescent="0.25">
      <c r="C2923" s="112"/>
      <c r="D2923" s="109"/>
      <c r="E2923" s="9" t="s">
        <v>29</v>
      </c>
      <c r="F2923" s="12"/>
      <c r="G2923" s="8">
        <v>101</v>
      </c>
      <c r="H2923" s="20">
        <v>44.554455445545003</v>
      </c>
      <c r="I2923" s="2">
        <v>2.970297029703</v>
      </c>
      <c r="J2923" s="15" t="s">
        <v>66</v>
      </c>
      <c r="K2923" s="2">
        <v>85.148514851485004</v>
      </c>
      <c r="L2923" s="2">
        <v>25.742574257426</v>
      </c>
      <c r="M2923" s="2">
        <v>3.9603960396039999</v>
      </c>
      <c r="N2923" s="2">
        <v>1.9801980198019999</v>
      </c>
      <c r="O2923" s="2">
        <v>8.9108910891090005</v>
      </c>
      <c r="P2923" s="2">
        <v>0.99009900990099997</v>
      </c>
      <c r="Q2923" s="2">
        <v>1.9801980198019999</v>
      </c>
      <c r="R2923" s="2">
        <v>0.99009900990099997</v>
      </c>
      <c r="S2923" s="38" t="s">
        <v>66</v>
      </c>
    </row>
    <row r="2924" spans="3:19" x14ac:dyDescent="0.25">
      <c r="C2924" s="112"/>
      <c r="D2924" s="109"/>
      <c r="E2924" s="9" t="s">
        <v>30</v>
      </c>
      <c r="F2924" s="12"/>
      <c r="G2924" s="8">
        <v>63</v>
      </c>
      <c r="H2924" s="20">
        <v>41.269841269841002</v>
      </c>
      <c r="I2924" s="2">
        <v>1.587301587302</v>
      </c>
      <c r="J2924" s="15" t="s">
        <v>66</v>
      </c>
      <c r="K2924" s="2">
        <v>82.539682539683</v>
      </c>
      <c r="L2924" s="2">
        <v>30.158730158729998</v>
      </c>
      <c r="M2924" s="2">
        <v>1.587301587302</v>
      </c>
      <c r="N2924" s="2">
        <v>3.1746031746029999</v>
      </c>
      <c r="O2924" s="2">
        <v>6.3492063492059998</v>
      </c>
      <c r="P2924" s="2">
        <v>1.587301587302</v>
      </c>
      <c r="Q2924" s="2">
        <v>1.587301587302</v>
      </c>
      <c r="R2924" s="2">
        <v>3.1746031746029999</v>
      </c>
      <c r="S2924" s="38" t="s">
        <v>66</v>
      </c>
    </row>
    <row r="2925" spans="3:19" x14ac:dyDescent="0.25">
      <c r="C2925" s="112"/>
      <c r="D2925" s="109"/>
      <c r="E2925" s="9" t="s">
        <v>31</v>
      </c>
      <c r="F2925" s="12"/>
      <c r="G2925" s="8">
        <v>420</v>
      </c>
      <c r="H2925" s="20">
        <v>44.047619047619001</v>
      </c>
      <c r="I2925" s="2">
        <v>6.4285714285709998</v>
      </c>
      <c r="J2925" s="2">
        <v>0.23809523809499999</v>
      </c>
      <c r="K2925" s="2">
        <v>87.380952380951996</v>
      </c>
      <c r="L2925" s="2">
        <v>25.238095238094999</v>
      </c>
      <c r="M2925" s="2">
        <v>4.0476190476190004</v>
      </c>
      <c r="N2925" s="2">
        <v>3.333333333333</v>
      </c>
      <c r="O2925" s="2">
        <v>5.7142857142860004</v>
      </c>
      <c r="P2925" s="2">
        <v>2.3809523809519999</v>
      </c>
      <c r="Q2925" s="2">
        <v>0.71428571428599996</v>
      </c>
      <c r="R2925" s="2">
        <v>1.4285714285710001</v>
      </c>
      <c r="S2925" s="17">
        <v>0.23809523809499999</v>
      </c>
    </row>
    <row r="2926" spans="3:19" x14ac:dyDescent="0.25">
      <c r="C2926" s="112"/>
      <c r="D2926" s="109"/>
      <c r="E2926" s="9" t="s">
        <v>32</v>
      </c>
      <c r="F2926" s="12"/>
      <c r="G2926" s="8">
        <v>164</v>
      </c>
      <c r="H2926" s="20">
        <v>43.292682926829002</v>
      </c>
      <c r="I2926" s="2">
        <v>2.4390243902440001</v>
      </c>
      <c r="J2926" s="15" t="s">
        <v>66</v>
      </c>
      <c r="K2926" s="2">
        <v>84.146341463414998</v>
      </c>
      <c r="L2926" s="2">
        <v>27.439024390244001</v>
      </c>
      <c r="M2926" s="2">
        <v>3.0487804878050002</v>
      </c>
      <c r="N2926" s="2">
        <v>2.4390243902440001</v>
      </c>
      <c r="O2926" s="2">
        <v>7.9268292682929999</v>
      </c>
      <c r="P2926" s="2">
        <v>1.219512195122</v>
      </c>
      <c r="Q2926" s="2">
        <v>1.829268292683</v>
      </c>
      <c r="R2926" s="2">
        <v>1.829268292683</v>
      </c>
      <c r="S2926" s="38" t="s">
        <v>66</v>
      </c>
    </row>
    <row r="2927" spans="3:19" ht="25.2" x14ac:dyDescent="0.25">
      <c r="C2927" s="108" t="s">
        <v>33</v>
      </c>
      <c r="D2927" s="108" t="s">
        <v>25</v>
      </c>
      <c r="E2927" s="10" t="s">
        <v>34</v>
      </c>
      <c r="F2927" s="11"/>
      <c r="G2927" s="14">
        <v>93</v>
      </c>
      <c r="H2927" s="28">
        <v>53.763440860214999</v>
      </c>
      <c r="I2927" s="5">
        <v>8.6021505376339995</v>
      </c>
      <c r="J2927" s="5">
        <v>2.1505376344089999</v>
      </c>
      <c r="K2927" s="5">
        <v>74.193548387096996</v>
      </c>
      <c r="L2927" s="5">
        <v>21.505376344085999</v>
      </c>
      <c r="M2927" s="5">
        <v>23.655913978495001</v>
      </c>
      <c r="N2927" s="5">
        <v>9.6774193548389995</v>
      </c>
      <c r="O2927" s="5">
        <v>16.129032258064999</v>
      </c>
      <c r="P2927" s="5">
        <v>3.2258064516129998</v>
      </c>
      <c r="Q2927" s="5">
        <v>3.2258064516129998</v>
      </c>
      <c r="R2927" s="5">
        <v>5.3763440860219998</v>
      </c>
      <c r="S2927" s="62" t="s">
        <v>66</v>
      </c>
    </row>
    <row r="2928" spans="3:19" ht="25.2" x14ac:dyDescent="0.25">
      <c r="C2928" s="112"/>
      <c r="D2928" s="109"/>
      <c r="E2928" s="9" t="s">
        <v>35</v>
      </c>
      <c r="F2928" s="12"/>
      <c r="G2928" s="8">
        <v>623</v>
      </c>
      <c r="H2928" s="20">
        <v>47.672552166933997</v>
      </c>
      <c r="I2928" s="2">
        <v>12.359550561798001</v>
      </c>
      <c r="J2928" s="2">
        <v>2.2471910112360001</v>
      </c>
      <c r="K2928" s="2">
        <v>93.258426966292006</v>
      </c>
      <c r="L2928" s="2">
        <v>17.977528089888001</v>
      </c>
      <c r="M2928" s="2">
        <v>2.0866773675760002</v>
      </c>
      <c r="N2928" s="2">
        <v>2.0866773675760002</v>
      </c>
      <c r="O2928" s="2">
        <v>2.5682182985550002</v>
      </c>
      <c r="P2928" s="2">
        <v>0.80256821829900005</v>
      </c>
      <c r="Q2928" s="2">
        <v>0.32102728731899999</v>
      </c>
      <c r="R2928" s="2">
        <v>0.32102728731899999</v>
      </c>
      <c r="S2928" s="38" t="s">
        <v>66</v>
      </c>
    </row>
    <row r="2929" spans="3:19" ht="25.2" x14ac:dyDescent="0.25">
      <c r="C2929" s="112"/>
      <c r="D2929" s="109"/>
      <c r="E2929" s="9" t="s">
        <v>36</v>
      </c>
      <c r="F2929" s="12"/>
      <c r="G2929" s="8">
        <v>207</v>
      </c>
      <c r="H2929" s="20">
        <v>47.826086956521998</v>
      </c>
      <c r="I2929" s="2">
        <v>4.3478260869570002</v>
      </c>
      <c r="J2929" s="2">
        <v>1.449275362319</v>
      </c>
      <c r="K2929" s="2">
        <v>89.855072463767996</v>
      </c>
      <c r="L2929" s="2">
        <v>15.458937198068</v>
      </c>
      <c r="M2929" s="2">
        <v>4.8309178743960004</v>
      </c>
      <c r="N2929" s="2">
        <v>4.3478260869570002</v>
      </c>
      <c r="O2929" s="2">
        <v>8.6956521739130004</v>
      </c>
      <c r="P2929" s="2">
        <v>0.96618357487899997</v>
      </c>
      <c r="Q2929" s="2">
        <v>0.96618357487899997</v>
      </c>
      <c r="R2929" s="2">
        <v>0.96618357487899997</v>
      </c>
      <c r="S2929" s="17">
        <v>0.48309178743999998</v>
      </c>
    </row>
    <row r="2930" spans="3:19" ht="25.2" x14ac:dyDescent="0.25">
      <c r="C2930" s="112"/>
      <c r="D2930" s="109"/>
      <c r="E2930" s="9" t="s">
        <v>37</v>
      </c>
      <c r="F2930" s="12"/>
      <c r="G2930" s="8">
        <v>178</v>
      </c>
      <c r="H2930" s="20">
        <v>38.202247191010997</v>
      </c>
      <c r="I2930" s="2">
        <v>2.808988764045</v>
      </c>
      <c r="J2930" s="2">
        <v>1.6853932584269999</v>
      </c>
      <c r="K2930" s="2">
        <v>82.022471910112003</v>
      </c>
      <c r="L2930" s="2">
        <v>25.280898876403999</v>
      </c>
      <c r="M2930" s="2">
        <v>5.61797752809</v>
      </c>
      <c r="N2930" s="2">
        <v>2.808988764045</v>
      </c>
      <c r="O2930" s="2">
        <v>4.4943820224720001</v>
      </c>
      <c r="P2930" s="2">
        <v>1.6853932584269999</v>
      </c>
      <c r="Q2930" s="2">
        <v>0.56179775280900002</v>
      </c>
      <c r="R2930" s="2">
        <v>1.6853932584269999</v>
      </c>
      <c r="S2930" s="17">
        <v>0.56179775280900002</v>
      </c>
    </row>
    <row r="2931" spans="3:19" x14ac:dyDescent="0.25">
      <c r="C2931" s="112"/>
      <c r="D2931" s="109"/>
      <c r="E2931" s="9" t="s">
        <v>38</v>
      </c>
      <c r="F2931" s="12"/>
      <c r="G2931" s="13">
        <v>3</v>
      </c>
      <c r="H2931" s="30">
        <v>66.666666666666998</v>
      </c>
      <c r="I2931" s="7" t="s">
        <v>66</v>
      </c>
      <c r="J2931" s="7" t="s">
        <v>66</v>
      </c>
      <c r="K2931" s="6">
        <v>66.666666666666998</v>
      </c>
      <c r="L2931" s="7" t="s">
        <v>66</v>
      </c>
      <c r="M2931" s="6">
        <v>33.333333333333002</v>
      </c>
      <c r="N2931" s="7" t="s">
        <v>66</v>
      </c>
      <c r="O2931" s="6">
        <v>33.333333333333002</v>
      </c>
      <c r="P2931" s="7" t="s">
        <v>66</v>
      </c>
      <c r="Q2931" s="7" t="s">
        <v>66</v>
      </c>
      <c r="R2931" s="7" t="s">
        <v>66</v>
      </c>
      <c r="S2931" s="37" t="s">
        <v>66</v>
      </c>
    </row>
    <row r="2932" spans="3:19" ht="25.2" x14ac:dyDescent="0.25">
      <c r="C2932" s="112"/>
      <c r="D2932" s="108" t="s">
        <v>22</v>
      </c>
      <c r="E2932" s="10" t="s">
        <v>34</v>
      </c>
      <c r="F2932" s="11"/>
      <c r="G2932" s="40">
        <v>48</v>
      </c>
      <c r="H2932" s="58">
        <v>62.5</v>
      </c>
      <c r="I2932" s="23">
        <v>14.583333333333</v>
      </c>
      <c r="J2932" s="23">
        <v>2.083333333333</v>
      </c>
      <c r="K2932" s="23">
        <v>75</v>
      </c>
      <c r="L2932" s="23">
        <v>18.75</v>
      </c>
      <c r="M2932" s="23">
        <v>31.25</v>
      </c>
      <c r="N2932" s="23">
        <v>8.333333333333</v>
      </c>
      <c r="O2932" s="23">
        <v>16.666666666666998</v>
      </c>
      <c r="P2932" s="23">
        <v>2.083333333333</v>
      </c>
      <c r="Q2932" s="23">
        <v>2.083333333333</v>
      </c>
      <c r="R2932" s="23">
        <v>4.166666666667</v>
      </c>
      <c r="S2932" s="70" t="s">
        <v>66</v>
      </c>
    </row>
    <row r="2933" spans="3:19" ht="25.2" x14ac:dyDescent="0.25">
      <c r="C2933" s="112"/>
      <c r="D2933" s="109"/>
      <c r="E2933" s="9" t="s">
        <v>35</v>
      </c>
      <c r="F2933" s="12"/>
      <c r="G2933" s="8">
        <v>365</v>
      </c>
      <c r="H2933" s="20">
        <v>50.410958904109997</v>
      </c>
      <c r="I2933" s="2">
        <v>13.972602739726</v>
      </c>
      <c r="J2933" s="2">
        <v>3.5616438356160001</v>
      </c>
      <c r="K2933" s="2">
        <v>94.246575342466002</v>
      </c>
      <c r="L2933" s="2">
        <v>13.150684931507</v>
      </c>
      <c r="M2933" s="2">
        <v>2.1917808219179999</v>
      </c>
      <c r="N2933" s="2">
        <v>2.7397260273969999</v>
      </c>
      <c r="O2933" s="2">
        <v>2.1917808219179999</v>
      </c>
      <c r="P2933" s="2">
        <v>0.54794520547900005</v>
      </c>
      <c r="Q2933" s="2">
        <v>0.54794520547900005</v>
      </c>
      <c r="R2933" s="2">
        <v>0.27397260274000002</v>
      </c>
      <c r="S2933" s="38" t="s">
        <v>66</v>
      </c>
    </row>
    <row r="2934" spans="3:19" ht="25.2" x14ac:dyDescent="0.25">
      <c r="C2934" s="112"/>
      <c r="D2934" s="109"/>
      <c r="E2934" s="9" t="s">
        <v>36</v>
      </c>
      <c r="F2934" s="12"/>
      <c r="G2934" s="8">
        <v>80</v>
      </c>
      <c r="H2934" s="20">
        <v>53.75</v>
      </c>
      <c r="I2934" s="2">
        <v>6.25</v>
      </c>
      <c r="J2934" s="2">
        <v>3.75</v>
      </c>
      <c r="K2934" s="2">
        <v>95</v>
      </c>
      <c r="L2934" s="2">
        <v>8.75</v>
      </c>
      <c r="M2934" s="2">
        <v>5</v>
      </c>
      <c r="N2934" s="2">
        <v>3.75</v>
      </c>
      <c r="O2934" s="2">
        <v>5</v>
      </c>
      <c r="P2934" s="15" t="s">
        <v>66</v>
      </c>
      <c r="Q2934" s="15" t="s">
        <v>66</v>
      </c>
      <c r="R2934" s="2">
        <v>1.25</v>
      </c>
      <c r="S2934" s="38" t="s">
        <v>66</v>
      </c>
    </row>
    <row r="2935" spans="3:19" ht="25.2" x14ac:dyDescent="0.25">
      <c r="C2935" s="112"/>
      <c r="D2935" s="109"/>
      <c r="E2935" s="9" t="s">
        <v>37</v>
      </c>
      <c r="F2935" s="12"/>
      <c r="G2935" s="13">
        <v>49</v>
      </c>
      <c r="H2935" s="30">
        <v>36.734693877551003</v>
      </c>
      <c r="I2935" s="6">
        <v>4.0816326530609999</v>
      </c>
      <c r="J2935" s="6">
        <v>6.1224489795919999</v>
      </c>
      <c r="K2935" s="6">
        <v>83.673469387755006</v>
      </c>
      <c r="L2935" s="6">
        <v>14.285714285714</v>
      </c>
      <c r="M2935" s="6">
        <v>8.1632653061219997</v>
      </c>
      <c r="N2935" s="6">
        <v>2.040816326531</v>
      </c>
      <c r="O2935" s="6">
        <v>2.040816326531</v>
      </c>
      <c r="P2935" s="7" t="s">
        <v>66</v>
      </c>
      <c r="Q2935" s="7" t="s">
        <v>66</v>
      </c>
      <c r="R2935" s="6">
        <v>2.040816326531</v>
      </c>
      <c r="S2935" s="37" t="s">
        <v>66</v>
      </c>
    </row>
    <row r="2936" spans="3:19" x14ac:dyDescent="0.25">
      <c r="C2936" s="112"/>
      <c r="D2936" s="109"/>
      <c r="E2936" s="9" t="s">
        <v>38</v>
      </c>
      <c r="F2936" s="12"/>
      <c r="G2936" s="13">
        <v>1</v>
      </c>
      <c r="H2936" s="30">
        <v>100</v>
      </c>
      <c r="I2936" s="7" t="s">
        <v>66</v>
      </c>
      <c r="J2936" s="7" t="s">
        <v>66</v>
      </c>
      <c r="K2936" s="6">
        <v>100</v>
      </c>
      <c r="L2936" s="7" t="s">
        <v>66</v>
      </c>
      <c r="M2936" s="7" t="s">
        <v>66</v>
      </c>
      <c r="N2936" s="7" t="s">
        <v>66</v>
      </c>
      <c r="O2936" s="7" t="s">
        <v>66</v>
      </c>
      <c r="P2936" s="7" t="s">
        <v>66</v>
      </c>
      <c r="Q2936" s="7" t="s">
        <v>66</v>
      </c>
      <c r="R2936" s="7" t="s">
        <v>66</v>
      </c>
      <c r="S2936" s="37" t="s">
        <v>66</v>
      </c>
    </row>
    <row r="2937" spans="3:19" ht="25.2" x14ac:dyDescent="0.25">
      <c r="C2937" s="112"/>
      <c r="D2937" s="108" t="s">
        <v>23</v>
      </c>
      <c r="E2937" s="10" t="s">
        <v>34</v>
      </c>
      <c r="F2937" s="11"/>
      <c r="G2937" s="40">
        <v>45</v>
      </c>
      <c r="H2937" s="58">
        <v>44.444444444444002</v>
      </c>
      <c r="I2937" s="23">
        <v>2.2222222222219998</v>
      </c>
      <c r="J2937" s="23">
        <v>2.2222222222219998</v>
      </c>
      <c r="K2937" s="23">
        <v>73.333333333333002</v>
      </c>
      <c r="L2937" s="23">
        <v>24.444444444443999</v>
      </c>
      <c r="M2937" s="23">
        <v>15.555555555555999</v>
      </c>
      <c r="N2937" s="23">
        <v>11.111111111111001</v>
      </c>
      <c r="O2937" s="23">
        <v>15.555555555555999</v>
      </c>
      <c r="P2937" s="23">
        <v>4.4444444444439997</v>
      </c>
      <c r="Q2937" s="23">
        <v>4.4444444444439997</v>
      </c>
      <c r="R2937" s="23">
        <v>6.666666666667</v>
      </c>
      <c r="S2937" s="70" t="s">
        <v>66</v>
      </c>
    </row>
    <row r="2938" spans="3:19" ht="25.2" x14ac:dyDescent="0.25">
      <c r="C2938" s="112"/>
      <c r="D2938" s="109"/>
      <c r="E2938" s="9" t="s">
        <v>35</v>
      </c>
      <c r="F2938" s="12"/>
      <c r="G2938" s="8">
        <v>258</v>
      </c>
      <c r="H2938" s="20">
        <v>43.798449612402997</v>
      </c>
      <c r="I2938" s="2">
        <v>10.077519379845</v>
      </c>
      <c r="J2938" s="2">
        <v>0.38759689922500001</v>
      </c>
      <c r="K2938" s="2">
        <v>91.860465116279002</v>
      </c>
      <c r="L2938" s="2">
        <v>24.806201550388</v>
      </c>
      <c r="M2938" s="2">
        <v>1.937984496124</v>
      </c>
      <c r="N2938" s="2">
        <v>1.1627906976739999</v>
      </c>
      <c r="O2938" s="2">
        <v>3.1007751937979999</v>
      </c>
      <c r="P2938" s="2">
        <v>1.1627906976739999</v>
      </c>
      <c r="Q2938" s="15" t="s">
        <v>66</v>
      </c>
      <c r="R2938" s="2">
        <v>0.38759689922500001</v>
      </c>
      <c r="S2938" s="38" t="s">
        <v>66</v>
      </c>
    </row>
    <row r="2939" spans="3:19" ht="25.2" x14ac:dyDescent="0.25">
      <c r="C2939" s="112"/>
      <c r="D2939" s="109"/>
      <c r="E2939" s="9" t="s">
        <v>36</v>
      </c>
      <c r="F2939" s="12"/>
      <c r="G2939" s="8">
        <v>127</v>
      </c>
      <c r="H2939" s="20">
        <v>44.094488188976001</v>
      </c>
      <c r="I2939" s="2">
        <v>3.1496062992130001</v>
      </c>
      <c r="J2939" s="15" t="s">
        <v>66</v>
      </c>
      <c r="K2939" s="2">
        <v>86.614173228346004</v>
      </c>
      <c r="L2939" s="2">
        <v>19.685039370079</v>
      </c>
      <c r="M2939" s="2">
        <v>4.7244094488190003</v>
      </c>
      <c r="N2939" s="2">
        <v>4.7244094488190003</v>
      </c>
      <c r="O2939" s="2">
        <v>11.023622047244</v>
      </c>
      <c r="P2939" s="2">
        <v>1.574803149606</v>
      </c>
      <c r="Q2939" s="2">
        <v>1.574803149606</v>
      </c>
      <c r="R2939" s="2">
        <v>0.78740157480299999</v>
      </c>
      <c r="S2939" s="17">
        <v>0.78740157480299999</v>
      </c>
    </row>
    <row r="2940" spans="3:19" ht="25.2" x14ac:dyDescent="0.25">
      <c r="C2940" s="112"/>
      <c r="D2940" s="109"/>
      <c r="E2940" s="9" t="s">
        <v>37</v>
      </c>
      <c r="F2940" s="12"/>
      <c r="G2940" s="8">
        <v>129</v>
      </c>
      <c r="H2940" s="20">
        <v>38.759689922481002</v>
      </c>
      <c r="I2940" s="2">
        <v>2.3255813953489999</v>
      </c>
      <c r="J2940" s="15" t="s">
        <v>66</v>
      </c>
      <c r="K2940" s="2">
        <v>81.395348837208999</v>
      </c>
      <c r="L2940" s="2">
        <v>29.457364341085</v>
      </c>
      <c r="M2940" s="2">
        <v>4.6511627906979998</v>
      </c>
      <c r="N2940" s="2">
        <v>3.1007751937979999</v>
      </c>
      <c r="O2940" s="2">
        <v>5.4263565891469998</v>
      </c>
      <c r="P2940" s="2">
        <v>2.3255813953489999</v>
      </c>
      <c r="Q2940" s="2">
        <v>0.77519379845000003</v>
      </c>
      <c r="R2940" s="2">
        <v>1.550387596899</v>
      </c>
      <c r="S2940" s="17">
        <v>0.77519379845000003</v>
      </c>
    </row>
    <row r="2941" spans="3:19" x14ac:dyDescent="0.25">
      <c r="C2941" s="112"/>
      <c r="D2941" s="109"/>
      <c r="E2941" s="9" t="s">
        <v>38</v>
      </c>
      <c r="F2941" s="12"/>
      <c r="G2941" s="13">
        <v>2</v>
      </c>
      <c r="H2941" s="30">
        <v>50</v>
      </c>
      <c r="I2941" s="7" t="s">
        <v>66</v>
      </c>
      <c r="J2941" s="7" t="s">
        <v>66</v>
      </c>
      <c r="K2941" s="6">
        <v>50</v>
      </c>
      <c r="L2941" s="7" t="s">
        <v>66</v>
      </c>
      <c r="M2941" s="6">
        <v>50</v>
      </c>
      <c r="N2941" s="7" t="s">
        <v>66</v>
      </c>
      <c r="O2941" s="6">
        <v>50</v>
      </c>
      <c r="P2941" s="7" t="s">
        <v>66</v>
      </c>
      <c r="Q2941" s="7" t="s">
        <v>66</v>
      </c>
      <c r="R2941" s="7" t="s">
        <v>66</v>
      </c>
      <c r="S2941" s="37" t="s">
        <v>66</v>
      </c>
    </row>
    <row r="2942" spans="3:19" ht="25.2" x14ac:dyDescent="0.25">
      <c r="C2942" s="108" t="s">
        <v>39</v>
      </c>
      <c r="D2942" s="108" t="s">
        <v>25</v>
      </c>
      <c r="E2942" s="10" t="s">
        <v>40</v>
      </c>
      <c r="F2942" s="11"/>
      <c r="G2942" s="14">
        <v>320</v>
      </c>
      <c r="H2942" s="28">
        <v>45.3125</v>
      </c>
      <c r="I2942" s="5">
        <v>5.3125</v>
      </c>
      <c r="J2942" s="5">
        <v>1.25</v>
      </c>
      <c r="K2942" s="5">
        <v>84.375</v>
      </c>
      <c r="L2942" s="5">
        <v>17.8125</v>
      </c>
      <c r="M2942" s="5">
        <v>8.75</v>
      </c>
      <c r="N2942" s="5">
        <v>4.6875</v>
      </c>
      <c r="O2942" s="5">
        <v>8.75</v>
      </c>
      <c r="P2942" s="5">
        <v>1.875</v>
      </c>
      <c r="Q2942" s="5">
        <v>1.25</v>
      </c>
      <c r="R2942" s="5">
        <v>2.8125</v>
      </c>
      <c r="S2942" s="29">
        <v>0.3125</v>
      </c>
    </row>
    <row r="2943" spans="3:19" ht="25.2" x14ac:dyDescent="0.25">
      <c r="C2943" s="112"/>
      <c r="D2943" s="109"/>
      <c r="E2943" s="9" t="s">
        <v>41</v>
      </c>
      <c r="F2943" s="12"/>
      <c r="G2943" s="8">
        <v>604</v>
      </c>
      <c r="H2943" s="20">
        <v>48.178807947019997</v>
      </c>
      <c r="I2943" s="2">
        <v>11.920529801324999</v>
      </c>
      <c r="J2943" s="2">
        <v>2.1523178807950001</v>
      </c>
      <c r="K2943" s="2">
        <v>93.543046357616007</v>
      </c>
      <c r="L2943" s="2">
        <v>18.377483443709</v>
      </c>
      <c r="M2943" s="2">
        <v>2.3178807947019999</v>
      </c>
      <c r="N2943" s="2">
        <v>2.1523178807950001</v>
      </c>
      <c r="O2943" s="2">
        <v>2.9801324503309998</v>
      </c>
      <c r="P2943" s="2">
        <v>0.82781456953599997</v>
      </c>
      <c r="Q2943" s="2">
        <v>0.331125827815</v>
      </c>
      <c r="R2943" s="2">
        <v>0.331125827815</v>
      </c>
      <c r="S2943" s="38" t="s">
        <v>66</v>
      </c>
    </row>
    <row r="2944" spans="3:19" x14ac:dyDescent="0.25">
      <c r="C2944" s="112"/>
      <c r="D2944" s="109"/>
      <c r="E2944" s="9" t="s">
        <v>42</v>
      </c>
      <c r="F2944" s="12"/>
      <c r="G2944" s="13">
        <v>20</v>
      </c>
      <c r="H2944" s="30">
        <v>45</v>
      </c>
      <c r="I2944" s="6">
        <v>15</v>
      </c>
      <c r="J2944" s="6">
        <v>5</v>
      </c>
      <c r="K2944" s="6">
        <v>70</v>
      </c>
      <c r="L2944" s="6">
        <v>20</v>
      </c>
      <c r="M2944" s="6">
        <v>10</v>
      </c>
      <c r="N2944" s="6">
        <v>5</v>
      </c>
      <c r="O2944" s="6">
        <v>20</v>
      </c>
      <c r="P2944" s="7" t="s">
        <v>66</v>
      </c>
      <c r="Q2944" s="7" t="s">
        <v>66</v>
      </c>
      <c r="R2944" s="7" t="s">
        <v>66</v>
      </c>
      <c r="S2944" s="33">
        <v>5</v>
      </c>
    </row>
    <row r="2945" spans="3:19" x14ac:dyDescent="0.25">
      <c r="C2945" s="112"/>
      <c r="D2945" s="109"/>
      <c r="E2945" s="9" t="s">
        <v>43</v>
      </c>
      <c r="F2945" s="12"/>
      <c r="G2945" s="8">
        <v>162</v>
      </c>
      <c r="H2945" s="20">
        <v>46.296296296295999</v>
      </c>
      <c r="I2945" s="2">
        <v>5.5555555555560003</v>
      </c>
      <c r="J2945" s="2">
        <v>3.086419753086</v>
      </c>
      <c r="K2945" s="2">
        <v>89.506172839505993</v>
      </c>
      <c r="L2945" s="2">
        <v>25.925925925925998</v>
      </c>
      <c r="M2945" s="2">
        <v>4.9382716049380004</v>
      </c>
      <c r="N2945" s="2">
        <v>4.9382716049380004</v>
      </c>
      <c r="O2945" s="2">
        <v>5.5555555555560003</v>
      </c>
      <c r="P2945" s="15" t="s">
        <v>66</v>
      </c>
      <c r="Q2945" s="2">
        <v>1.2345679012349999</v>
      </c>
      <c r="R2945" s="2">
        <v>0.61728395061700003</v>
      </c>
      <c r="S2945" s="38" t="s">
        <v>66</v>
      </c>
    </row>
    <row r="2946" spans="3:19" x14ac:dyDescent="0.25">
      <c r="C2946" s="112"/>
      <c r="D2946" s="109"/>
      <c r="E2946" s="9" t="s">
        <v>44</v>
      </c>
      <c r="F2946" s="12"/>
      <c r="G2946" s="8">
        <v>50</v>
      </c>
      <c r="H2946" s="20">
        <v>30</v>
      </c>
      <c r="I2946" s="15" t="s">
        <v>66</v>
      </c>
      <c r="J2946" s="15" t="s">
        <v>66</v>
      </c>
      <c r="K2946" s="2">
        <v>92</v>
      </c>
      <c r="L2946" s="2">
        <v>22</v>
      </c>
      <c r="M2946" s="2">
        <v>6</v>
      </c>
      <c r="N2946" s="2">
        <v>2</v>
      </c>
      <c r="O2946" s="2">
        <v>6</v>
      </c>
      <c r="P2946" s="15" t="s">
        <v>66</v>
      </c>
      <c r="Q2946" s="15" t="s">
        <v>66</v>
      </c>
      <c r="R2946" s="2">
        <v>2</v>
      </c>
      <c r="S2946" s="38" t="s">
        <v>66</v>
      </c>
    </row>
    <row r="2947" spans="3:19" ht="25.2" x14ac:dyDescent="0.25">
      <c r="C2947" s="112"/>
      <c r="D2947" s="109"/>
      <c r="E2947" s="9" t="s">
        <v>45</v>
      </c>
      <c r="F2947" s="12"/>
      <c r="G2947" s="8">
        <v>53</v>
      </c>
      <c r="H2947" s="20">
        <v>52.830188679244998</v>
      </c>
      <c r="I2947" s="2">
        <v>9.4339622641510008</v>
      </c>
      <c r="J2947" s="2">
        <v>3.7735849056599999</v>
      </c>
      <c r="K2947" s="2">
        <v>84.905660377358004</v>
      </c>
      <c r="L2947" s="2">
        <v>20.754716981131999</v>
      </c>
      <c r="M2947" s="2">
        <v>11.320754716981</v>
      </c>
      <c r="N2947" s="2">
        <v>5.660377358491</v>
      </c>
      <c r="O2947" s="2">
        <v>3.7735849056599999</v>
      </c>
      <c r="P2947" s="2">
        <v>3.7735849056599999</v>
      </c>
      <c r="Q2947" s="15" t="s">
        <v>66</v>
      </c>
      <c r="R2947" s="2">
        <v>1.88679245283</v>
      </c>
      <c r="S2947" s="38" t="s">
        <v>66</v>
      </c>
    </row>
    <row r="2948" spans="3:19" x14ac:dyDescent="0.25">
      <c r="C2948" s="112"/>
      <c r="D2948" s="109"/>
      <c r="E2948" s="9" t="s">
        <v>38</v>
      </c>
      <c r="F2948" s="12"/>
      <c r="G2948" s="13">
        <v>37</v>
      </c>
      <c r="H2948" s="30">
        <v>51.351351351350999</v>
      </c>
      <c r="I2948" s="6">
        <v>10.810810810811001</v>
      </c>
      <c r="J2948" s="6">
        <v>2.7027027027030002</v>
      </c>
      <c r="K2948" s="6">
        <v>89.189189189188994</v>
      </c>
      <c r="L2948" s="6">
        <v>16.216216216216001</v>
      </c>
      <c r="M2948" s="6">
        <v>5.4054054054050003</v>
      </c>
      <c r="N2948" s="7" t="s">
        <v>66</v>
      </c>
      <c r="O2948" s="6">
        <v>5.4054054054050003</v>
      </c>
      <c r="P2948" s="7" t="s">
        <v>66</v>
      </c>
      <c r="Q2948" s="7" t="s">
        <v>66</v>
      </c>
      <c r="R2948" s="7" t="s">
        <v>66</v>
      </c>
      <c r="S2948" s="37" t="s">
        <v>66</v>
      </c>
    </row>
    <row r="2949" spans="3:19" ht="25.2" x14ac:dyDescent="0.25">
      <c r="C2949" s="112"/>
      <c r="D2949" s="108" t="s">
        <v>22</v>
      </c>
      <c r="E2949" s="10" t="s">
        <v>40</v>
      </c>
      <c r="F2949" s="11"/>
      <c r="G2949" s="14">
        <v>118</v>
      </c>
      <c r="H2949" s="28">
        <v>51.694915254237003</v>
      </c>
      <c r="I2949" s="5">
        <v>10.169491525424</v>
      </c>
      <c r="J2949" s="5">
        <v>3.3898305084749998</v>
      </c>
      <c r="K2949" s="5">
        <v>87.288135593220005</v>
      </c>
      <c r="L2949" s="5">
        <v>10.169491525424</v>
      </c>
      <c r="M2949" s="5">
        <v>13.559322033898001</v>
      </c>
      <c r="N2949" s="5">
        <v>3.3898305084749998</v>
      </c>
      <c r="O2949" s="5">
        <v>7.6271186440680001</v>
      </c>
      <c r="P2949" s="5">
        <v>0.84745762711899997</v>
      </c>
      <c r="Q2949" s="5">
        <v>0.84745762711899997</v>
      </c>
      <c r="R2949" s="5">
        <v>2.542372881356</v>
      </c>
      <c r="S2949" s="62" t="s">
        <v>66</v>
      </c>
    </row>
    <row r="2950" spans="3:19" ht="25.2" x14ac:dyDescent="0.25">
      <c r="C2950" s="112"/>
      <c r="D2950" s="109"/>
      <c r="E2950" s="9" t="s">
        <v>41</v>
      </c>
      <c r="F2950" s="12"/>
      <c r="G2950" s="8">
        <v>351</v>
      </c>
      <c r="H2950" s="20">
        <v>51.566951566952</v>
      </c>
      <c r="I2950" s="2">
        <v>13.960113960114001</v>
      </c>
      <c r="J2950" s="2">
        <v>3.4188034188029999</v>
      </c>
      <c r="K2950" s="2">
        <v>94.871794871795004</v>
      </c>
      <c r="L2950" s="2">
        <v>13.390313390313</v>
      </c>
      <c r="M2950" s="2">
        <v>2.564102564103</v>
      </c>
      <c r="N2950" s="2">
        <v>2.8490028490029999</v>
      </c>
      <c r="O2950" s="2">
        <v>2.8490028490029999</v>
      </c>
      <c r="P2950" s="2">
        <v>0.56980056980100002</v>
      </c>
      <c r="Q2950" s="2">
        <v>0.56980056980100002</v>
      </c>
      <c r="R2950" s="2">
        <v>0.28490028490000002</v>
      </c>
      <c r="S2950" s="38" t="s">
        <v>66</v>
      </c>
    </row>
    <row r="2951" spans="3:19" x14ac:dyDescent="0.25">
      <c r="C2951" s="112"/>
      <c r="D2951" s="109"/>
      <c r="E2951" s="9" t="s">
        <v>42</v>
      </c>
      <c r="F2951" s="12"/>
      <c r="G2951" s="13">
        <v>9</v>
      </c>
      <c r="H2951" s="30">
        <v>44.444444444444002</v>
      </c>
      <c r="I2951" s="6">
        <v>33.333333333333002</v>
      </c>
      <c r="J2951" s="6">
        <v>11.111111111111001</v>
      </c>
      <c r="K2951" s="6">
        <v>88.888888888888999</v>
      </c>
      <c r="L2951" s="6">
        <v>11.111111111111001</v>
      </c>
      <c r="M2951" s="6">
        <v>11.111111111111001</v>
      </c>
      <c r="N2951" s="6">
        <v>11.111111111111001</v>
      </c>
      <c r="O2951" s="6">
        <v>11.111111111111001</v>
      </c>
      <c r="P2951" s="7" t="s">
        <v>66</v>
      </c>
      <c r="Q2951" s="7" t="s">
        <v>66</v>
      </c>
      <c r="R2951" s="7" t="s">
        <v>66</v>
      </c>
      <c r="S2951" s="37" t="s">
        <v>66</v>
      </c>
    </row>
    <row r="2952" spans="3:19" x14ac:dyDescent="0.25">
      <c r="C2952" s="112"/>
      <c r="D2952" s="109"/>
      <c r="E2952" s="9" t="s">
        <v>43</v>
      </c>
      <c r="F2952" s="12"/>
      <c r="G2952" s="8">
        <v>64</v>
      </c>
      <c r="H2952" s="20">
        <v>46.875</v>
      </c>
      <c r="I2952" s="2">
        <v>6.25</v>
      </c>
      <c r="J2952" s="2">
        <v>7.8125</v>
      </c>
      <c r="K2952" s="2">
        <v>90.625</v>
      </c>
      <c r="L2952" s="2">
        <v>14.0625</v>
      </c>
      <c r="M2952" s="2">
        <v>4.6875</v>
      </c>
      <c r="N2952" s="2">
        <v>6.25</v>
      </c>
      <c r="O2952" s="2">
        <v>3.125</v>
      </c>
      <c r="P2952" s="15" t="s">
        <v>66</v>
      </c>
      <c r="Q2952" s="15" t="s">
        <v>66</v>
      </c>
      <c r="R2952" s="2">
        <v>1.5625</v>
      </c>
      <c r="S2952" s="38" t="s">
        <v>66</v>
      </c>
    </row>
    <row r="2953" spans="3:19" x14ac:dyDescent="0.25">
      <c r="C2953" s="112"/>
      <c r="D2953" s="109"/>
      <c r="E2953" s="9" t="s">
        <v>44</v>
      </c>
      <c r="F2953" s="12"/>
      <c r="G2953" s="13">
        <v>19</v>
      </c>
      <c r="H2953" s="30">
        <v>42.105263157895003</v>
      </c>
      <c r="I2953" s="7" t="s">
        <v>66</v>
      </c>
      <c r="J2953" s="7" t="s">
        <v>66</v>
      </c>
      <c r="K2953" s="6">
        <v>94.736842105262994</v>
      </c>
      <c r="L2953" s="6">
        <v>10.526315789473999</v>
      </c>
      <c r="M2953" s="7" t="s">
        <v>66</v>
      </c>
      <c r="N2953" s="7" t="s">
        <v>66</v>
      </c>
      <c r="O2953" s="7" t="s">
        <v>66</v>
      </c>
      <c r="P2953" s="7" t="s">
        <v>66</v>
      </c>
      <c r="Q2953" s="7" t="s">
        <v>66</v>
      </c>
      <c r="R2953" s="6">
        <v>5.2631578947369997</v>
      </c>
      <c r="S2953" s="37" t="s">
        <v>66</v>
      </c>
    </row>
    <row r="2954" spans="3:19" ht="25.2" x14ac:dyDescent="0.25">
      <c r="C2954" s="112"/>
      <c r="D2954" s="109"/>
      <c r="E2954" s="9" t="s">
        <v>45</v>
      </c>
      <c r="F2954" s="12"/>
      <c r="G2954" s="13">
        <v>30</v>
      </c>
      <c r="H2954" s="30">
        <v>60</v>
      </c>
      <c r="I2954" s="6">
        <v>10</v>
      </c>
      <c r="J2954" s="6">
        <v>3.333333333333</v>
      </c>
      <c r="K2954" s="6">
        <v>80</v>
      </c>
      <c r="L2954" s="6">
        <v>23.333333333333002</v>
      </c>
      <c r="M2954" s="6">
        <v>13.333333333333</v>
      </c>
      <c r="N2954" s="6">
        <v>6.666666666667</v>
      </c>
      <c r="O2954" s="6">
        <v>3.333333333333</v>
      </c>
      <c r="P2954" s="7" t="s">
        <v>66</v>
      </c>
      <c r="Q2954" s="7" t="s">
        <v>66</v>
      </c>
      <c r="R2954" s="6">
        <v>3.333333333333</v>
      </c>
      <c r="S2954" s="37" t="s">
        <v>66</v>
      </c>
    </row>
    <row r="2955" spans="3:19" x14ac:dyDescent="0.25">
      <c r="C2955" s="112"/>
      <c r="D2955" s="109"/>
      <c r="E2955" s="9" t="s">
        <v>38</v>
      </c>
      <c r="F2955" s="12"/>
      <c r="G2955" s="13">
        <v>23</v>
      </c>
      <c r="H2955" s="30">
        <v>47.826086956521998</v>
      </c>
      <c r="I2955" s="6">
        <v>8.6956521739130004</v>
      </c>
      <c r="J2955" s="6">
        <v>4.3478260869570002</v>
      </c>
      <c r="K2955" s="6">
        <v>91.304347826086996</v>
      </c>
      <c r="L2955" s="6">
        <v>17.391304347826001</v>
      </c>
      <c r="M2955" s="7" t="s">
        <v>66</v>
      </c>
      <c r="N2955" s="7" t="s">
        <v>66</v>
      </c>
      <c r="O2955" s="7" t="s">
        <v>66</v>
      </c>
      <c r="P2955" s="7" t="s">
        <v>66</v>
      </c>
      <c r="Q2955" s="7" t="s">
        <v>66</v>
      </c>
      <c r="R2955" s="7" t="s">
        <v>66</v>
      </c>
      <c r="S2955" s="37" t="s">
        <v>66</v>
      </c>
    </row>
    <row r="2956" spans="3:19" ht="25.2" x14ac:dyDescent="0.25">
      <c r="C2956" s="112"/>
      <c r="D2956" s="108" t="s">
        <v>23</v>
      </c>
      <c r="E2956" s="10" t="s">
        <v>40</v>
      </c>
      <c r="F2956" s="11"/>
      <c r="G2956" s="14">
        <v>202</v>
      </c>
      <c r="H2956" s="28">
        <v>41.584158415841998</v>
      </c>
      <c r="I2956" s="5">
        <v>2.4752475247520001</v>
      </c>
      <c r="J2956" s="34" t="s">
        <v>66</v>
      </c>
      <c r="K2956" s="5">
        <v>82.673267326732997</v>
      </c>
      <c r="L2956" s="5">
        <v>22.277227722772</v>
      </c>
      <c r="M2956" s="5">
        <v>5.940594059406</v>
      </c>
      <c r="N2956" s="5">
        <v>5.4455445544550001</v>
      </c>
      <c r="O2956" s="5">
        <v>9.4059405940590004</v>
      </c>
      <c r="P2956" s="5">
        <v>2.4752475247520001</v>
      </c>
      <c r="Q2956" s="5">
        <v>1.485148514851</v>
      </c>
      <c r="R2956" s="5">
        <v>2.970297029703</v>
      </c>
      <c r="S2956" s="29">
        <v>0.49504950495</v>
      </c>
    </row>
    <row r="2957" spans="3:19" ht="25.2" x14ac:dyDescent="0.25">
      <c r="C2957" s="112"/>
      <c r="D2957" s="109"/>
      <c r="E2957" s="9" t="s">
        <v>41</v>
      </c>
      <c r="F2957" s="12"/>
      <c r="G2957" s="8">
        <v>253</v>
      </c>
      <c r="H2957" s="20">
        <v>43.478260869564998</v>
      </c>
      <c r="I2957" s="2">
        <v>9.0909090909089993</v>
      </c>
      <c r="J2957" s="2">
        <v>0.39525691699600002</v>
      </c>
      <c r="K2957" s="2">
        <v>91.699604743083</v>
      </c>
      <c r="L2957" s="2">
        <v>25.296442687747</v>
      </c>
      <c r="M2957" s="2">
        <v>1.9762845849799999</v>
      </c>
      <c r="N2957" s="2">
        <v>1.185770750988</v>
      </c>
      <c r="O2957" s="2">
        <v>3.1620553359680001</v>
      </c>
      <c r="P2957" s="2">
        <v>1.185770750988</v>
      </c>
      <c r="Q2957" s="15" t="s">
        <v>66</v>
      </c>
      <c r="R2957" s="2">
        <v>0.39525691699600002</v>
      </c>
      <c r="S2957" s="38" t="s">
        <v>66</v>
      </c>
    </row>
    <row r="2958" spans="3:19" x14ac:dyDescent="0.25">
      <c r="C2958" s="112"/>
      <c r="D2958" s="109"/>
      <c r="E2958" s="9" t="s">
        <v>42</v>
      </c>
      <c r="F2958" s="12"/>
      <c r="G2958" s="13">
        <v>11</v>
      </c>
      <c r="H2958" s="30">
        <v>45.454545454544999</v>
      </c>
      <c r="I2958" s="7" t="s">
        <v>66</v>
      </c>
      <c r="J2958" s="7" t="s">
        <v>66</v>
      </c>
      <c r="K2958" s="6">
        <v>54.545454545455001</v>
      </c>
      <c r="L2958" s="6">
        <v>27.272727272727</v>
      </c>
      <c r="M2958" s="6">
        <v>9.0909090909089993</v>
      </c>
      <c r="N2958" s="7" t="s">
        <v>66</v>
      </c>
      <c r="O2958" s="6">
        <v>27.272727272727</v>
      </c>
      <c r="P2958" s="7" t="s">
        <v>66</v>
      </c>
      <c r="Q2958" s="7" t="s">
        <v>66</v>
      </c>
      <c r="R2958" s="7" t="s">
        <v>66</v>
      </c>
      <c r="S2958" s="33">
        <v>9.0909090909089993</v>
      </c>
    </row>
    <row r="2959" spans="3:19" x14ac:dyDescent="0.25">
      <c r="C2959" s="112"/>
      <c r="D2959" s="109"/>
      <c r="E2959" s="9" t="s">
        <v>43</v>
      </c>
      <c r="F2959" s="12"/>
      <c r="G2959" s="8">
        <v>98</v>
      </c>
      <c r="H2959" s="20">
        <v>45.918367346939</v>
      </c>
      <c r="I2959" s="2">
        <v>5.1020408163270003</v>
      </c>
      <c r="J2959" s="15" t="s">
        <v>66</v>
      </c>
      <c r="K2959" s="2">
        <v>88.775510204081996</v>
      </c>
      <c r="L2959" s="2">
        <v>33.673469387754999</v>
      </c>
      <c r="M2959" s="2">
        <v>5.1020408163270003</v>
      </c>
      <c r="N2959" s="2">
        <v>4.0816326530609999</v>
      </c>
      <c r="O2959" s="2">
        <v>7.1428571428570002</v>
      </c>
      <c r="P2959" s="15" t="s">
        <v>66</v>
      </c>
      <c r="Q2959" s="2">
        <v>2.040816326531</v>
      </c>
      <c r="R2959" s="15" t="s">
        <v>66</v>
      </c>
      <c r="S2959" s="38" t="s">
        <v>66</v>
      </c>
    </row>
    <row r="2960" spans="3:19" x14ac:dyDescent="0.25">
      <c r="C2960" s="112"/>
      <c r="D2960" s="109"/>
      <c r="E2960" s="9" t="s">
        <v>44</v>
      </c>
      <c r="F2960" s="12"/>
      <c r="G2960" s="13">
        <v>31</v>
      </c>
      <c r="H2960" s="30">
        <v>22.580645161290001</v>
      </c>
      <c r="I2960" s="7" t="s">
        <v>66</v>
      </c>
      <c r="J2960" s="7" t="s">
        <v>66</v>
      </c>
      <c r="K2960" s="6">
        <v>90.322580645160997</v>
      </c>
      <c r="L2960" s="6">
        <v>29.032258064516</v>
      </c>
      <c r="M2960" s="6">
        <v>9.6774193548389995</v>
      </c>
      <c r="N2960" s="6">
        <v>3.2258064516129998</v>
      </c>
      <c r="O2960" s="6">
        <v>9.6774193548389995</v>
      </c>
      <c r="P2960" s="7" t="s">
        <v>66</v>
      </c>
      <c r="Q2960" s="7" t="s">
        <v>66</v>
      </c>
      <c r="R2960" s="7" t="s">
        <v>66</v>
      </c>
      <c r="S2960" s="37" t="s">
        <v>66</v>
      </c>
    </row>
    <row r="2961" spans="3:19" ht="25.2" x14ac:dyDescent="0.25">
      <c r="C2961" s="112"/>
      <c r="D2961" s="109"/>
      <c r="E2961" s="9" t="s">
        <v>45</v>
      </c>
      <c r="F2961" s="12"/>
      <c r="G2961" s="13">
        <v>23</v>
      </c>
      <c r="H2961" s="30">
        <v>43.478260869564998</v>
      </c>
      <c r="I2961" s="6">
        <v>8.6956521739130004</v>
      </c>
      <c r="J2961" s="6">
        <v>4.3478260869570002</v>
      </c>
      <c r="K2961" s="6">
        <v>91.304347826086996</v>
      </c>
      <c r="L2961" s="6">
        <v>17.391304347826001</v>
      </c>
      <c r="M2961" s="6">
        <v>8.6956521739130004</v>
      </c>
      <c r="N2961" s="6">
        <v>4.3478260869570002</v>
      </c>
      <c r="O2961" s="6">
        <v>4.3478260869570002</v>
      </c>
      <c r="P2961" s="6">
        <v>8.6956521739130004</v>
      </c>
      <c r="Q2961" s="7" t="s">
        <v>66</v>
      </c>
      <c r="R2961" s="7" t="s">
        <v>66</v>
      </c>
      <c r="S2961" s="37" t="s">
        <v>66</v>
      </c>
    </row>
    <row r="2962" spans="3:19" x14ac:dyDescent="0.25">
      <c r="C2962" s="112"/>
      <c r="D2962" s="109"/>
      <c r="E2962" s="9" t="s">
        <v>38</v>
      </c>
      <c r="F2962" s="12"/>
      <c r="G2962" s="13">
        <v>14</v>
      </c>
      <c r="H2962" s="30">
        <v>57.142857142856997</v>
      </c>
      <c r="I2962" s="6">
        <v>14.285714285714</v>
      </c>
      <c r="J2962" s="7" t="s">
        <v>66</v>
      </c>
      <c r="K2962" s="6">
        <v>85.714285714286007</v>
      </c>
      <c r="L2962" s="6">
        <v>14.285714285714</v>
      </c>
      <c r="M2962" s="6">
        <v>14.285714285714</v>
      </c>
      <c r="N2962" s="7" t="s">
        <v>66</v>
      </c>
      <c r="O2962" s="6">
        <v>14.285714285714</v>
      </c>
      <c r="P2962" s="7" t="s">
        <v>66</v>
      </c>
      <c r="Q2962" s="7" t="s">
        <v>66</v>
      </c>
      <c r="R2962" s="7" t="s">
        <v>66</v>
      </c>
      <c r="S2962" s="37" t="s">
        <v>66</v>
      </c>
    </row>
    <row r="2963" spans="3:19" x14ac:dyDescent="0.25">
      <c r="C2963" s="108" t="s">
        <v>46</v>
      </c>
      <c r="D2963" s="106" t="s">
        <v>21</v>
      </c>
      <c r="E2963" s="10" t="s">
        <v>47</v>
      </c>
      <c r="F2963" s="11"/>
      <c r="G2963" s="14">
        <v>815</v>
      </c>
      <c r="H2963" s="28">
        <v>45.276073619632001</v>
      </c>
      <c r="I2963" s="5">
        <v>10.429447852760999</v>
      </c>
      <c r="J2963" s="5">
        <v>2.3312883435580001</v>
      </c>
      <c r="K2963" s="5">
        <v>93.374233128834007</v>
      </c>
      <c r="L2963" s="5">
        <v>17.791411042945001</v>
      </c>
      <c r="M2963" s="5">
        <v>2.576687116564</v>
      </c>
      <c r="N2963" s="5">
        <v>1.7177914110429999</v>
      </c>
      <c r="O2963" s="5">
        <v>2.8220858895709999</v>
      </c>
      <c r="P2963" s="5">
        <v>0.98159509202499995</v>
      </c>
      <c r="Q2963" s="5">
        <v>0.24539877300599999</v>
      </c>
      <c r="R2963" s="5">
        <v>0.61349693251500004</v>
      </c>
      <c r="S2963" s="29">
        <v>0.122699386503</v>
      </c>
    </row>
    <row r="2964" spans="3:19" ht="25.2" x14ac:dyDescent="0.25">
      <c r="C2964" s="112"/>
      <c r="D2964" s="107"/>
      <c r="E2964" s="9" t="s">
        <v>48</v>
      </c>
      <c r="F2964" s="12"/>
      <c r="G2964" s="8">
        <v>86</v>
      </c>
      <c r="H2964" s="20">
        <v>47.674418604651002</v>
      </c>
      <c r="I2964" s="2">
        <v>6.9767441860470001</v>
      </c>
      <c r="J2964" s="2">
        <v>2.3255813953489999</v>
      </c>
      <c r="K2964" s="2">
        <v>87.209302325581007</v>
      </c>
      <c r="L2964" s="2">
        <v>18.604651162791001</v>
      </c>
      <c r="M2964" s="2">
        <v>4.6511627906979998</v>
      </c>
      <c r="N2964" s="2">
        <v>2.3255813953489999</v>
      </c>
      <c r="O2964" s="2">
        <v>9.3023255813949994</v>
      </c>
      <c r="P2964" s="15" t="s">
        <v>66</v>
      </c>
      <c r="Q2964" s="15" t="s">
        <v>66</v>
      </c>
      <c r="R2964" s="2">
        <v>1.1627906976739999</v>
      </c>
      <c r="S2964" s="17">
        <v>1.1627906976739999</v>
      </c>
    </row>
    <row r="2965" spans="3:19" x14ac:dyDescent="0.25">
      <c r="C2965" s="112"/>
      <c r="D2965" s="107"/>
      <c r="E2965" s="9" t="s">
        <v>49</v>
      </c>
      <c r="F2965" s="12"/>
      <c r="G2965" s="13">
        <v>46</v>
      </c>
      <c r="H2965" s="30">
        <v>60.869565217390999</v>
      </c>
      <c r="I2965" s="6">
        <v>4.3478260869570002</v>
      </c>
      <c r="J2965" s="6">
        <v>2.1739130434780001</v>
      </c>
      <c r="K2965" s="6">
        <v>82.608695652174006</v>
      </c>
      <c r="L2965" s="6">
        <v>21.739130434783</v>
      </c>
      <c r="M2965" s="6">
        <v>6.5217391304349999</v>
      </c>
      <c r="N2965" s="6">
        <v>4.3478260869570002</v>
      </c>
      <c r="O2965" s="6">
        <v>13.04347826087</v>
      </c>
      <c r="P2965" s="7" t="s">
        <v>66</v>
      </c>
      <c r="Q2965" s="6">
        <v>2.1739130434780001</v>
      </c>
      <c r="R2965" s="7" t="s">
        <v>66</v>
      </c>
      <c r="S2965" s="37" t="s">
        <v>66</v>
      </c>
    </row>
    <row r="2966" spans="3:19" ht="25.2" x14ac:dyDescent="0.25">
      <c r="C2966" s="112"/>
      <c r="D2966" s="107"/>
      <c r="E2966" s="9" t="s">
        <v>50</v>
      </c>
      <c r="F2966" s="12"/>
      <c r="G2966" s="8">
        <v>95</v>
      </c>
      <c r="H2966" s="20">
        <v>49.473684210526002</v>
      </c>
      <c r="I2966" s="2">
        <v>3.1578947368420001</v>
      </c>
      <c r="J2966" s="15" t="s">
        <v>66</v>
      </c>
      <c r="K2966" s="2">
        <v>73.684210526315994</v>
      </c>
      <c r="L2966" s="2">
        <v>23.157894736842</v>
      </c>
      <c r="M2966" s="2">
        <v>17.894736842105001</v>
      </c>
      <c r="N2966" s="2">
        <v>14.736842105262999</v>
      </c>
      <c r="O2966" s="2">
        <v>15.789473684211</v>
      </c>
      <c r="P2966" s="2">
        <v>3.1578947368420001</v>
      </c>
      <c r="Q2966" s="2">
        <v>3.1578947368420001</v>
      </c>
      <c r="R2966" s="2">
        <v>2.1052631578950001</v>
      </c>
      <c r="S2966" s="38" t="s">
        <v>66</v>
      </c>
    </row>
    <row r="2967" spans="3:19" ht="25.2" x14ac:dyDescent="0.25">
      <c r="C2967" s="112"/>
      <c r="D2967" s="107"/>
      <c r="E2967" s="9" t="s">
        <v>51</v>
      </c>
      <c r="F2967" s="12"/>
      <c r="G2967" s="13">
        <v>30</v>
      </c>
      <c r="H2967" s="30">
        <v>60</v>
      </c>
      <c r="I2967" s="6">
        <v>10</v>
      </c>
      <c r="J2967" s="7" t="s">
        <v>66</v>
      </c>
      <c r="K2967" s="6">
        <v>50</v>
      </c>
      <c r="L2967" s="6">
        <v>26.666666666666998</v>
      </c>
      <c r="M2967" s="6">
        <v>26.666666666666998</v>
      </c>
      <c r="N2967" s="6">
        <v>10</v>
      </c>
      <c r="O2967" s="6">
        <v>16.666666666666998</v>
      </c>
      <c r="P2967" s="6">
        <v>3.333333333333</v>
      </c>
      <c r="Q2967" s="6">
        <v>3.333333333333</v>
      </c>
      <c r="R2967" s="6">
        <v>6.666666666667</v>
      </c>
      <c r="S2967" s="37" t="s">
        <v>66</v>
      </c>
    </row>
    <row r="2968" spans="3:19" x14ac:dyDescent="0.25">
      <c r="C2968" s="112"/>
      <c r="D2968" s="107"/>
      <c r="E2968" s="9" t="s">
        <v>52</v>
      </c>
      <c r="F2968" s="12"/>
      <c r="G2968" s="13">
        <v>8</v>
      </c>
      <c r="H2968" s="30">
        <v>25</v>
      </c>
      <c r="I2968" s="7" t="s">
        <v>66</v>
      </c>
      <c r="J2968" s="7" t="s">
        <v>66</v>
      </c>
      <c r="K2968" s="6">
        <v>50</v>
      </c>
      <c r="L2968" s="6">
        <v>50</v>
      </c>
      <c r="M2968" s="6">
        <v>12.5</v>
      </c>
      <c r="N2968" s="7" t="s">
        <v>66</v>
      </c>
      <c r="O2968" s="7" t="s">
        <v>66</v>
      </c>
      <c r="P2968" s="6">
        <v>12.5</v>
      </c>
      <c r="Q2968" s="7" t="s">
        <v>66</v>
      </c>
      <c r="R2968" s="6">
        <v>12.5</v>
      </c>
      <c r="S2968" s="37" t="s">
        <v>66</v>
      </c>
    </row>
    <row r="2969" spans="3:19" x14ac:dyDescent="0.25">
      <c r="C2969" s="112"/>
      <c r="D2969" s="107"/>
      <c r="E2969" s="9" t="s">
        <v>53</v>
      </c>
      <c r="F2969" s="12"/>
      <c r="G2969" s="13">
        <v>23</v>
      </c>
      <c r="H2969" s="30">
        <v>43.478260869564998</v>
      </c>
      <c r="I2969" s="7" t="s">
        <v>66</v>
      </c>
      <c r="J2969" s="7" t="s">
        <v>66</v>
      </c>
      <c r="K2969" s="6">
        <v>91.304347826086996</v>
      </c>
      <c r="L2969" s="6">
        <v>17.391304347826001</v>
      </c>
      <c r="M2969" s="6">
        <v>4.3478260869570002</v>
      </c>
      <c r="N2969" s="7" t="s">
        <v>66</v>
      </c>
      <c r="O2969" s="6">
        <v>4.3478260869570002</v>
      </c>
      <c r="P2969" s="7" t="s">
        <v>66</v>
      </c>
      <c r="Q2969" s="6">
        <v>4.3478260869570002</v>
      </c>
      <c r="R2969" s="6">
        <v>4.3478260869570002</v>
      </c>
      <c r="S2969" s="37" t="s">
        <v>66</v>
      </c>
    </row>
    <row r="2970" spans="3:19" x14ac:dyDescent="0.25">
      <c r="C2970" s="112"/>
      <c r="D2970" s="107"/>
      <c r="E2970" s="9" t="s">
        <v>38</v>
      </c>
      <c r="F2970" s="12"/>
      <c r="G2970" s="13">
        <v>1</v>
      </c>
      <c r="H2970" s="30">
        <v>100</v>
      </c>
      <c r="I2970" s="7" t="s">
        <v>66</v>
      </c>
      <c r="J2970" s="7" t="s">
        <v>66</v>
      </c>
      <c r="K2970" s="7" t="s">
        <v>66</v>
      </c>
      <c r="L2970" s="7" t="s">
        <v>66</v>
      </c>
      <c r="M2970" s="6">
        <v>100</v>
      </c>
      <c r="N2970" s="6">
        <v>100</v>
      </c>
      <c r="O2970" s="7" t="s">
        <v>66</v>
      </c>
      <c r="P2970" s="7" t="s">
        <v>66</v>
      </c>
      <c r="Q2970" s="7" t="s">
        <v>66</v>
      </c>
      <c r="R2970" s="7" t="s">
        <v>66</v>
      </c>
      <c r="S2970" s="37" t="s">
        <v>66</v>
      </c>
    </row>
    <row r="2971" spans="3:19" x14ac:dyDescent="0.25">
      <c r="C2971" s="112"/>
      <c r="D2971" s="107"/>
      <c r="E2971" s="9" t="s">
        <v>54</v>
      </c>
      <c r="F2971" s="12"/>
      <c r="G2971" s="8">
        <v>901</v>
      </c>
      <c r="H2971" s="20">
        <v>45.504994450609999</v>
      </c>
      <c r="I2971" s="2">
        <v>10.099889012208999</v>
      </c>
      <c r="J2971" s="2">
        <v>2.3307436182019998</v>
      </c>
      <c r="K2971" s="2">
        <v>92.785793562707994</v>
      </c>
      <c r="L2971" s="2">
        <v>17.869034406215</v>
      </c>
      <c r="M2971" s="2">
        <v>2.7746947835740001</v>
      </c>
      <c r="N2971" s="2">
        <v>1.775804661487</v>
      </c>
      <c r="O2971" s="2">
        <v>3.4406215316319999</v>
      </c>
      <c r="P2971" s="2">
        <v>0.88790233074400005</v>
      </c>
      <c r="Q2971" s="2">
        <v>0.22197558268600001</v>
      </c>
      <c r="R2971" s="2">
        <v>0.66592674805800001</v>
      </c>
      <c r="S2971" s="17">
        <v>0.22197558268600001</v>
      </c>
    </row>
    <row r="2972" spans="3:19" x14ac:dyDescent="0.25">
      <c r="C2972" s="112"/>
      <c r="D2972" s="107"/>
      <c r="E2972" s="9" t="s">
        <v>55</v>
      </c>
      <c r="F2972" s="12"/>
      <c r="G2972" s="8">
        <v>171</v>
      </c>
      <c r="H2972" s="20">
        <v>54.385964912280997</v>
      </c>
      <c r="I2972" s="2">
        <v>4.6783625730990002</v>
      </c>
      <c r="J2972" s="2">
        <v>0.58479532163699999</v>
      </c>
      <c r="K2972" s="2">
        <v>71.929824561404004</v>
      </c>
      <c r="L2972" s="2">
        <v>23.391812865496998</v>
      </c>
      <c r="M2972" s="2">
        <v>16.374269005847999</v>
      </c>
      <c r="N2972" s="2">
        <v>11.111111111111001</v>
      </c>
      <c r="O2972" s="2">
        <v>15.204678362573</v>
      </c>
      <c r="P2972" s="2">
        <v>2.3391812865500001</v>
      </c>
      <c r="Q2972" s="2">
        <v>2.923976608187</v>
      </c>
      <c r="R2972" s="2">
        <v>2.3391812865500001</v>
      </c>
      <c r="S2972" s="38" t="s">
        <v>66</v>
      </c>
    </row>
    <row r="2973" spans="3:19" x14ac:dyDescent="0.25">
      <c r="C2973" s="108" t="s">
        <v>56</v>
      </c>
      <c r="D2973" s="106" t="s">
        <v>21</v>
      </c>
      <c r="E2973" s="10" t="s">
        <v>57</v>
      </c>
      <c r="F2973" s="11"/>
      <c r="G2973" s="14">
        <v>465</v>
      </c>
      <c r="H2973" s="28">
        <v>51.827956989246999</v>
      </c>
      <c r="I2973" s="5">
        <v>10.10752688172</v>
      </c>
      <c r="J2973" s="5">
        <v>1.935483870968</v>
      </c>
      <c r="K2973" s="5">
        <v>85.161290322580996</v>
      </c>
      <c r="L2973" s="5">
        <v>21.290322580645</v>
      </c>
      <c r="M2973" s="5">
        <v>8.6021505376339995</v>
      </c>
      <c r="N2973" s="5">
        <v>6.666666666667</v>
      </c>
      <c r="O2973" s="5">
        <v>9.4623655913979992</v>
      </c>
      <c r="P2973" s="5">
        <v>0.860215053763</v>
      </c>
      <c r="Q2973" s="5">
        <v>0.43010752688199999</v>
      </c>
      <c r="R2973" s="5">
        <v>1.505376344086</v>
      </c>
      <c r="S2973" s="29">
        <v>0.215053763441</v>
      </c>
    </row>
    <row r="2974" spans="3:19" x14ac:dyDescent="0.25">
      <c r="C2974" s="112"/>
      <c r="D2974" s="107"/>
      <c r="E2974" s="9" t="s">
        <v>58</v>
      </c>
      <c r="F2974" s="12"/>
      <c r="G2974" s="8">
        <v>396</v>
      </c>
      <c r="H2974" s="20">
        <v>44.696969696970001</v>
      </c>
      <c r="I2974" s="2">
        <v>8.8383838383840008</v>
      </c>
      <c r="J2974" s="2">
        <v>2.5252525252529998</v>
      </c>
      <c r="K2974" s="2">
        <v>91.161616161615996</v>
      </c>
      <c r="L2974" s="2">
        <v>18.686868686869001</v>
      </c>
      <c r="M2974" s="2">
        <v>3.0303030303030001</v>
      </c>
      <c r="N2974" s="2">
        <v>1.010101010101</v>
      </c>
      <c r="O2974" s="2">
        <v>3.282828282828</v>
      </c>
      <c r="P2974" s="2">
        <v>1.767676767677</v>
      </c>
      <c r="Q2974" s="2">
        <v>1.2626262626260001</v>
      </c>
      <c r="R2974" s="2">
        <v>0.50505050505100002</v>
      </c>
      <c r="S2974" s="38" t="s">
        <v>66</v>
      </c>
    </row>
    <row r="2975" spans="3:19" x14ac:dyDescent="0.25">
      <c r="C2975" s="112"/>
      <c r="D2975" s="107"/>
      <c r="E2975" s="9" t="s">
        <v>59</v>
      </c>
      <c r="F2975" s="12"/>
      <c r="G2975" s="8">
        <v>90</v>
      </c>
      <c r="H2975" s="20">
        <v>41.111111111111001</v>
      </c>
      <c r="I2975" s="2">
        <v>6.666666666667</v>
      </c>
      <c r="J2975" s="2">
        <v>1.1111111111109999</v>
      </c>
      <c r="K2975" s="2">
        <v>92.222222222222001</v>
      </c>
      <c r="L2975" s="2">
        <v>11.111111111111001</v>
      </c>
      <c r="M2975" s="2">
        <v>2.2222222222219998</v>
      </c>
      <c r="N2975" s="15" t="s">
        <v>66</v>
      </c>
      <c r="O2975" s="15" t="s">
        <v>66</v>
      </c>
      <c r="P2975" s="15" t="s">
        <v>66</v>
      </c>
      <c r="Q2975" s="15" t="s">
        <v>66</v>
      </c>
      <c r="R2975" s="2">
        <v>1.1111111111109999</v>
      </c>
      <c r="S2975" s="17">
        <v>1.1111111111109999</v>
      </c>
    </row>
    <row r="2976" spans="3:19" x14ac:dyDescent="0.25">
      <c r="C2976" s="112"/>
      <c r="D2976" s="107"/>
      <c r="E2976" s="9" t="s">
        <v>60</v>
      </c>
      <c r="F2976" s="12"/>
      <c r="G2976" s="8">
        <v>153</v>
      </c>
      <c r="H2976" s="20">
        <v>39.869281045751997</v>
      </c>
      <c r="I2976" s="2">
        <v>7.1895424836600004</v>
      </c>
      <c r="J2976" s="2">
        <v>1.3071895424840001</v>
      </c>
      <c r="K2976" s="2">
        <v>94.117647058824005</v>
      </c>
      <c r="L2976" s="2">
        <v>16.993464052288001</v>
      </c>
      <c r="M2976" s="2">
        <v>1.3071895424840001</v>
      </c>
      <c r="N2976" s="2">
        <v>0.65359477124200005</v>
      </c>
      <c r="O2976" s="2">
        <v>0.65359477124200005</v>
      </c>
      <c r="P2976" s="2">
        <v>1.3071895424840001</v>
      </c>
      <c r="Q2976" s="2">
        <v>0.65359477124200005</v>
      </c>
      <c r="R2976" s="2">
        <v>1.3071895424840001</v>
      </c>
      <c r="S2976" s="38" t="s">
        <v>66</v>
      </c>
    </row>
    <row r="2977" spans="2:26" x14ac:dyDescent="0.25">
      <c r="C2977" s="108" t="s">
        <v>61</v>
      </c>
      <c r="D2977" s="106" t="s">
        <v>21</v>
      </c>
      <c r="E2977" s="10" t="s">
        <v>62</v>
      </c>
      <c r="F2977" s="11"/>
      <c r="G2977" s="14">
        <v>205</v>
      </c>
      <c r="H2977" s="28">
        <v>48.292682926829002</v>
      </c>
      <c r="I2977" s="5">
        <v>8.2926829268290003</v>
      </c>
      <c r="J2977" s="5">
        <v>1.951219512195</v>
      </c>
      <c r="K2977" s="5">
        <v>88.780487804878007</v>
      </c>
      <c r="L2977" s="5">
        <v>15.121951219512001</v>
      </c>
      <c r="M2977" s="5">
        <v>8.7804878048779997</v>
      </c>
      <c r="N2977" s="5">
        <v>8.7804878048779997</v>
      </c>
      <c r="O2977" s="5">
        <v>7.3170731707319998</v>
      </c>
      <c r="P2977" s="5">
        <v>0.48780487804900002</v>
      </c>
      <c r="Q2977" s="34" t="s">
        <v>66</v>
      </c>
      <c r="R2977" s="34" t="s">
        <v>66</v>
      </c>
      <c r="S2977" s="62" t="s">
        <v>66</v>
      </c>
    </row>
    <row r="2978" spans="2:26" x14ac:dyDescent="0.25">
      <c r="C2978" s="109"/>
      <c r="D2978" s="107"/>
      <c r="E2978" s="9" t="s">
        <v>63</v>
      </c>
      <c r="F2978" s="12"/>
      <c r="G2978" s="8">
        <v>256</v>
      </c>
      <c r="H2978" s="20">
        <v>44.921875</v>
      </c>
      <c r="I2978" s="2">
        <v>8.59375</v>
      </c>
      <c r="J2978" s="2">
        <v>2.34375</v>
      </c>
      <c r="K2978" s="2">
        <v>90.234375</v>
      </c>
      <c r="L2978" s="2">
        <v>19.53125</v>
      </c>
      <c r="M2978" s="2">
        <v>4.6875</v>
      </c>
      <c r="N2978" s="2">
        <v>1.5625</v>
      </c>
      <c r="O2978" s="2">
        <v>5.46875</v>
      </c>
      <c r="P2978" s="2">
        <v>1.5625</v>
      </c>
      <c r="Q2978" s="2">
        <v>1.5625</v>
      </c>
      <c r="R2978" s="2">
        <v>1.171875</v>
      </c>
      <c r="S2978" s="38" t="s">
        <v>66</v>
      </c>
    </row>
    <row r="2979" spans="2:26" x14ac:dyDescent="0.25">
      <c r="C2979" s="109"/>
      <c r="D2979" s="107"/>
      <c r="E2979" s="9" t="s">
        <v>64</v>
      </c>
      <c r="F2979" s="12"/>
      <c r="G2979" s="8">
        <v>404</v>
      </c>
      <c r="H2979" s="20">
        <v>44.306930693068999</v>
      </c>
      <c r="I2979" s="2">
        <v>8.1683168316830006</v>
      </c>
      <c r="J2979" s="2">
        <v>1.485148514851</v>
      </c>
      <c r="K2979" s="2">
        <v>89.108910891088996</v>
      </c>
      <c r="L2979" s="2">
        <v>19.554455445544999</v>
      </c>
      <c r="M2979" s="2">
        <v>2.4752475247520001</v>
      </c>
      <c r="N2979" s="2">
        <v>0.99009900990099997</v>
      </c>
      <c r="O2979" s="2">
        <v>2.970297029703</v>
      </c>
      <c r="P2979" s="2">
        <v>1.485148514851</v>
      </c>
      <c r="Q2979" s="2">
        <v>0.74257425742600003</v>
      </c>
      <c r="R2979" s="2">
        <v>0.74257425742600003</v>
      </c>
      <c r="S2979" s="17">
        <v>0.247524752475</v>
      </c>
    </row>
    <row r="2980" spans="2:26" x14ac:dyDescent="0.25">
      <c r="C2980" s="113"/>
      <c r="D2980" s="110"/>
      <c r="E2980" s="56" t="s">
        <v>65</v>
      </c>
      <c r="F2980" s="48"/>
      <c r="G2980" s="61">
        <v>239</v>
      </c>
      <c r="H2980" s="69">
        <v>51.464435146444004</v>
      </c>
      <c r="I2980" s="36">
        <v>11.297071129707</v>
      </c>
      <c r="J2980" s="36">
        <v>2.5104602510460001</v>
      </c>
      <c r="K2980" s="36">
        <v>88.284518828451993</v>
      </c>
      <c r="L2980" s="36">
        <v>20.502092050209001</v>
      </c>
      <c r="M2980" s="36">
        <v>6.694560669456</v>
      </c>
      <c r="N2980" s="36">
        <v>4.1841004184099999</v>
      </c>
      <c r="O2980" s="36">
        <v>7.1129707112969998</v>
      </c>
      <c r="P2980" s="36">
        <v>0.836820083682</v>
      </c>
      <c r="Q2980" s="36">
        <v>0.418410041841</v>
      </c>
      <c r="R2980" s="36">
        <v>2.5104602510460001</v>
      </c>
      <c r="S2980" s="68">
        <v>0.418410041841</v>
      </c>
    </row>
    <row r="2982" spans="2:26" x14ac:dyDescent="0.25">
      <c r="B2982" s="54" t="str">
        <f xml:space="preserve"> HYPERLINK("#'目次'!B42", "[36]")</f>
        <v>[36]</v>
      </c>
      <c r="C2982" s="42" t="s">
        <v>454</v>
      </c>
    </row>
    <row r="2985" spans="2:26" x14ac:dyDescent="0.25">
      <c r="C2985" s="42" t="s">
        <v>14</v>
      </c>
    </row>
    <row r="2986" spans="2:26" ht="88.2" x14ac:dyDescent="0.25">
      <c r="C2986" s="102"/>
      <c r="D2986" s="103"/>
      <c r="E2986" s="103"/>
      <c r="F2986" s="103"/>
      <c r="G2986" s="53" t="s">
        <v>15</v>
      </c>
      <c r="H2986" s="50" t="s">
        <v>455</v>
      </c>
      <c r="I2986" s="21" t="s">
        <v>456</v>
      </c>
      <c r="J2986" s="21" t="s">
        <v>457</v>
      </c>
      <c r="K2986" s="21" t="s">
        <v>458</v>
      </c>
      <c r="L2986" s="21" t="s">
        <v>459</v>
      </c>
      <c r="M2986" s="21" t="s">
        <v>460</v>
      </c>
      <c r="N2986" s="21" t="s">
        <v>461</v>
      </c>
      <c r="O2986" s="21" t="s">
        <v>462</v>
      </c>
      <c r="P2986" s="21" t="s">
        <v>463</v>
      </c>
      <c r="Q2986" s="21" t="s">
        <v>464</v>
      </c>
      <c r="R2986" s="21" t="s">
        <v>465</v>
      </c>
      <c r="S2986" s="21" t="s">
        <v>466</v>
      </c>
      <c r="T2986" s="21" t="s">
        <v>467</v>
      </c>
      <c r="U2986" s="21" t="s">
        <v>468</v>
      </c>
      <c r="V2986" s="21" t="s">
        <v>469</v>
      </c>
      <c r="W2986" s="21" t="s">
        <v>53</v>
      </c>
      <c r="X2986" s="21" t="s">
        <v>470</v>
      </c>
      <c r="Y2986" s="21" t="s">
        <v>38</v>
      </c>
      <c r="Z2986" s="57" t="s">
        <v>471</v>
      </c>
    </row>
    <row r="2987" spans="2:26" x14ac:dyDescent="0.25">
      <c r="C2987" s="104"/>
      <c r="D2987" s="105"/>
      <c r="E2987" s="105"/>
      <c r="F2987" s="105"/>
      <c r="G2987" s="47"/>
      <c r="H2987" s="60"/>
      <c r="I2987" s="22"/>
      <c r="J2987" s="22"/>
      <c r="K2987" s="22"/>
      <c r="L2987" s="22"/>
      <c r="M2987" s="22"/>
      <c r="N2987" s="22"/>
      <c r="O2987" s="22"/>
      <c r="P2987" s="22"/>
      <c r="Q2987" s="22"/>
      <c r="R2987" s="22"/>
      <c r="S2987" s="22"/>
      <c r="T2987" s="22"/>
      <c r="U2987" s="22"/>
      <c r="V2987" s="22"/>
      <c r="W2987" s="22"/>
      <c r="X2987" s="22"/>
      <c r="Y2987" s="22"/>
      <c r="Z2987" s="55"/>
    </row>
    <row r="2988" spans="2:26" x14ac:dyDescent="0.25">
      <c r="C2988" s="52"/>
      <c r="D2988" s="49"/>
      <c r="E2988" s="46" t="s">
        <v>15</v>
      </c>
      <c r="F2988" s="51"/>
      <c r="G2988" s="59">
        <v>1104</v>
      </c>
      <c r="H2988" s="32">
        <v>10.688405797101</v>
      </c>
      <c r="I2988" s="32">
        <v>8.6956521739130004</v>
      </c>
      <c r="J2988" s="32">
        <v>3.4420289855070001</v>
      </c>
      <c r="K2988" s="32">
        <v>3.713768115942</v>
      </c>
      <c r="L2988" s="32">
        <v>1.268115942029</v>
      </c>
      <c r="M2988" s="32">
        <v>0.90579710144900005</v>
      </c>
      <c r="N2988" s="32">
        <v>9.3297101449280007</v>
      </c>
      <c r="O2988" s="32">
        <v>5.9782608695650001</v>
      </c>
      <c r="P2988" s="32">
        <v>2.6268115942030001</v>
      </c>
      <c r="Q2988" s="32">
        <v>1.7210144927540001</v>
      </c>
      <c r="R2988" s="32">
        <v>0.99637681159400004</v>
      </c>
      <c r="S2988" s="32">
        <v>4.8913043478259999</v>
      </c>
      <c r="T2988" s="32">
        <v>4.3478260869570002</v>
      </c>
      <c r="U2988" s="32">
        <v>11.95652173913</v>
      </c>
      <c r="V2988" s="32">
        <v>11.322463768116</v>
      </c>
      <c r="W2988" s="32">
        <v>1.5398550724640001</v>
      </c>
      <c r="X2988" s="32">
        <v>68.478260869565005</v>
      </c>
      <c r="Y2988" s="32">
        <v>0.36231884058000002</v>
      </c>
      <c r="Z2988" s="64">
        <v>31.159420289854999</v>
      </c>
    </row>
    <row r="2989" spans="2:26" x14ac:dyDescent="0.25">
      <c r="C2989" s="111" t="s">
        <v>20</v>
      </c>
      <c r="D2989" s="106" t="s">
        <v>21</v>
      </c>
      <c r="E2989" s="10" t="s">
        <v>22</v>
      </c>
      <c r="F2989" s="11"/>
      <c r="G2989" s="14">
        <v>543</v>
      </c>
      <c r="H2989" s="28">
        <v>7.3664825046039999</v>
      </c>
      <c r="I2989" s="5">
        <v>7.1823204419889999</v>
      </c>
      <c r="J2989" s="5">
        <v>3.4990791896869999</v>
      </c>
      <c r="K2989" s="5">
        <v>3.867403314917</v>
      </c>
      <c r="L2989" s="5">
        <v>1.473296500921</v>
      </c>
      <c r="M2989" s="5">
        <v>1.2891344383059999</v>
      </c>
      <c r="N2989" s="5">
        <v>6.6298342541439998</v>
      </c>
      <c r="O2989" s="5">
        <v>6.0773480662979997</v>
      </c>
      <c r="P2989" s="5">
        <v>1.657458563536</v>
      </c>
      <c r="Q2989" s="5">
        <v>1.1049723756909999</v>
      </c>
      <c r="R2989" s="5">
        <v>0.55248618784500003</v>
      </c>
      <c r="S2989" s="5">
        <v>3.6832412523019999</v>
      </c>
      <c r="T2989" s="5">
        <v>4.2357274401470004</v>
      </c>
      <c r="U2989" s="5">
        <v>11.602209944750999</v>
      </c>
      <c r="V2989" s="5">
        <v>8.2872928176799991</v>
      </c>
      <c r="W2989" s="5">
        <v>1.657458563536</v>
      </c>
      <c r="X2989" s="5">
        <v>73.112338858195002</v>
      </c>
      <c r="Y2989" s="5">
        <v>0.18416206261500001</v>
      </c>
      <c r="Z2989" s="29">
        <v>26.703499079189999</v>
      </c>
    </row>
    <row r="2990" spans="2:26" x14ac:dyDescent="0.25">
      <c r="C2990" s="112"/>
      <c r="D2990" s="107"/>
      <c r="E2990" s="9" t="s">
        <v>23</v>
      </c>
      <c r="F2990" s="12"/>
      <c r="G2990" s="8">
        <v>561</v>
      </c>
      <c r="H2990" s="20">
        <v>13.903743315508001</v>
      </c>
      <c r="I2990" s="2">
        <v>10.160427807487</v>
      </c>
      <c r="J2990" s="2">
        <v>3.3868092691620002</v>
      </c>
      <c r="K2990" s="2">
        <v>3.5650623885920001</v>
      </c>
      <c r="L2990" s="2">
        <v>1.069518716578</v>
      </c>
      <c r="M2990" s="2">
        <v>0.53475935828900001</v>
      </c>
      <c r="N2990" s="2">
        <v>11.942959001783001</v>
      </c>
      <c r="O2990" s="2">
        <v>5.8823529411760003</v>
      </c>
      <c r="P2990" s="2">
        <v>3.5650623885920001</v>
      </c>
      <c r="Q2990" s="2">
        <v>2.3172905525849998</v>
      </c>
      <c r="R2990" s="2">
        <v>1.4260249554369999</v>
      </c>
      <c r="S2990" s="2">
        <v>6.0606060606060002</v>
      </c>
      <c r="T2990" s="2">
        <v>4.4563279857399998</v>
      </c>
      <c r="U2990" s="2">
        <v>12.299465240642</v>
      </c>
      <c r="V2990" s="2">
        <v>14.260249554367</v>
      </c>
      <c r="W2990" s="2">
        <v>1.4260249554369999</v>
      </c>
      <c r="X2990" s="2">
        <v>63.992869875223001</v>
      </c>
      <c r="Y2990" s="2">
        <v>0.53475935828900001</v>
      </c>
      <c r="Z2990" s="17">
        <v>35.472370766487998</v>
      </c>
    </row>
    <row r="2991" spans="2:26" x14ac:dyDescent="0.25">
      <c r="C2991" s="108" t="s">
        <v>24</v>
      </c>
      <c r="D2991" s="108" t="s">
        <v>25</v>
      </c>
      <c r="E2991" s="10" t="s">
        <v>26</v>
      </c>
      <c r="F2991" s="11"/>
      <c r="G2991" s="14">
        <v>261</v>
      </c>
      <c r="H2991" s="28">
        <v>9.1954022988510005</v>
      </c>
      <c r="I2991" s="5">
        <v>8.4291187739459996</v>
      </c>
      <c r="J2991" s="5">
        <v>5.3639846743300001</v>
      </c>
      <c r="K2991" s="5">
        <v>3.8314176245209999</v>
      </c>
      <c r="L2991" s="5">
        <v>1.915708812261</v>
      </c>
      <c r="M2991" s="5">
        <v>0.76628352490399998</v>
      </c>
      <c r="N2991" s="5">
        <v>11.111111111111001</v>
      </c>
      <c r="O2991" s="5">
        <v>6.8965517241379999</v>
      </c>
      <c r="P2991" s="5">
        <v>3.065134099617</v>
      </c>
      <c r="Q2991" s="5">
        <v>2.2988505747130001</v>
      </c>
      <c r="R2991" s="34" t="s">
        <v>66</v>
      </c>
      <c r="S2991" s="5">
        <v>3.065134099617</v>
      </c>
      <c r="T2991" s="5">
        <v>4.2145593869729998</v>
      </c>
      <c r="U2991" s="5">
        <v>13.026819923372001</v>
      </c>
      <c r="V2991" s="5">
        <v>10.727969348659</v>
      </c>
      <c r="W2991" s="5">
        <v>1.532567049808</v>
      </c>
      <c r="X2991" s="5">
        <v>67.816091954022994</v>
      </c>
      <c r="Y2991" s="5">
        <v>0.76628352490399998</v>
      </c>
      <c r="Z2991" s="29">
        <v>31.417624521073002</v>
      </c>
    </row>
    <row r="2992" spans="2:26" x14ac:dyDescent="0.25">
      <c r="C2992" s="112"/>
      <c r="D2992" s="109"/>
      <c r="E2992" s="9" t="s">
        <v>27</v>
      </c>
      <c r="F2992" s="12"/>
      <c r="G2992" s="8">
        <v>267</v>
      </c>
      <c r="H2992" s="20">
        <v>8.9887640449440003</v>
      </c>
      <c r="I2992" s="2">
        <v>10.112359550561999</v>
      </c>
      <c r="J2992" s="2">
        <v>2.6217228464420002</v>
      </c>
      <c r="K2992" s="2">
        <v>2.9962546816479998</v>
      </c>
      <c r="L2992" s="2">
        <v>1.123595505618</v>
      </c>
      <c r="M2992" s="2">
        <v>1.123595505618</v>
      </c>
      <c r="N2992" s="2">
        <v>10.486891385768001</v>
      </c>
      <c r="O2992" s="2">
        <v>5.9925093632959996</v>
      </c>
      <c r="P2992" s="2">
        <v>2.2471910112360001</v>
      </c>
      <c r="Q2992" s="2">
        <v>1.87265917603</v>
      </c>
      <c r="R2992" s="2">
        <v>0.37453183520599997</v>
      </c>
      <c r="S2992" s="2">
        <v>2.6217228464420002</v>
      </c>
      <c r="T2992" s="2">
        <v>4.8689138576779998</v>
      </c>
      <c r="U2992" s="2">
        <v>11.610486891386</v>
      </c>
      <c r="V2992" s="2">
        <v>12.359550561798001</v>
      </c>
      <c r="W2992" s="2">
        <v>1.123595505618</v>
      </c>
      <c r="X2992" s="2">
        <v>70.786516853932994</v>
      </c>
      <c r="Y2992" s="2">
        <v>0.37453183520599997</v>
      </c>
      <c r="Z2992" s="17">
        <v>28.838951310860999</v>
      </c>
    </row>
    <row r="2993" spans="3:26" x14ac:dyDescent="0.25">
      <c r="C2993" s="112"/>
      <c r="D2993" s="109"/>
      <c r="E2993" s="9" t="s">
        <v>28</v>
      </c>
      <c r="F2993" s="12"/>
      <c r="G2993" s="8">
        <v>261</v>
      </c>
      <c r="H2993" s="20">
        <v>11.877394636015</v>
      </c>
      <c r="I2993" s="2">
        <v>6.5134099616860004</v>
      </c>
      <c r="J2993" s="2">
        <v>1.915708812261</v>
      </c>
      <c r="K2993" s="2">
        <v>3.8314176245209999</v>
      </c>
      <c r="L2993" s="2">
        <v>0.76628352490399998</v>
      </c>
      <c r="M2993" s="2">
        <v>0.76628352490399998</v>
      </c>
      <c r="N2993" s="2">
        <v>8.4291187739459996</v>
      </c>
      <c r="O2993" s="2">
        <v>4.2145593869729998</v>
      </c>
      <c r="P2993" s="2">
        <v>3.4482758620689999</v>
      </c>
      <c r="Q2993" s="2">
        <v>1.532567049808</v>
      </c>
      <c r="R2993" s="2">
        <v>2.6819923371650001</v>
      </c>
      <c r="S2993" s="2">
        <v>6.5134099616860004</v>
      </c>
      <c r="T2993" s="2">
        <v>4.2145593869729998</v>
      </c>
      <c r="U2993" s="2">
        <v>12.64367816092</v>
      </c>
      <c r="V2993" s="2">
        <v>10.727969348659</v>
      </c>
      <c r="W2993" s="2">
        <v>1.532567049808</v>
      </c>
      <c r="X2993" s="2">
        <v>69.731800766283996</v>
      </c>
      <c r="Y2993" s="15" t="s">
        <v>66</v>
      </c>
      <c r="Z2993" s="17">
        <v>30.268199233716</v>
      </c>
    </row>
    <row r="2994" spans="3:26" x14ac:dyDescent="0.25">
      <c r="C2994" s="112"/>
      <c r="D2994" s="109"/>
      <c r="E2994" s="9" t="s">
        <v>29</v>
      </c>
      <c r="F2994" s="12"/>
      <c r="G2994" s="8">
        <v>195</v>
      </c>
      <c r="H2994" s="20">
        <v>9.7435897435900003</v>
      </c>
      <c r="I2994" s="2">
        <v>9.2307692307690008</v>
      </c>
      <c r="J2994" s="2">
        <v>3.0769230769229998</v>
      </c>
      <c r="K2994" s="2">
        <v>3.5897435897440002</v>
      </c>
      <c r="L2994" s="2">
        <v>1.025641025641</v>
      </c>
      <c r="M2994" s="2">
        <v>1.538461538462</v>
      </c>
      <c r="N2994" s="2">
        <v>7.6923076923079998</v>
      </c>
      <c r="O2994" s="2">
        <v>5.6410256410260002</v>
      </c>
      <c r="P2994" s="2">
        <v>1.538461538462</v>
      </c>
      <c r="Q2994" s="2">
        <v>1.538461538462</v>
      </c>
      <c r="R2994" s="2">
        <v>0.51282051282100005</v>
      </c>
      <c r="S2994" s="2">
        <v>8.7179487179489996</v>
      </c>
      <c r="T2994" s="2">
        <v>4.1025641025640001</v>
      </c>
      <c r="U2994" s="2">
        <v>8.7179487179489996</v>
      </c>
      <c r="V2994" s="2">
        <v>9.7435897435900003</v>
      </c>
      <c r="W2994" s="2">
        <v>1.025641025641</v>
      </c>
      <c r="X2994" s="2">
        <v>66.666666666666998</v>
      </c>
      <c r="Y2994" s="15" t="s">
        <v>66</v>
      </c>
      <c r="Z2994" s="17">
        <v>33.333333333333002</v>
      </c>
    </row>
    <row r="2995" spans="3:26" x14ac:dyDescent="0.25">
      <c r="C2995" s="112"/>
      <c r="D2995" s="109"/>
      <c r="E2995" s="9" t="s">
        <v>30</v>
      </c>
      <c r="F2995" s="12"/>
      <c r="G2995" s="8">
        <v>120</v>
      </c>
      <c r="H2995" s="20">
        <v>16.666666666666998</v>
      </c>
      <c r="I2995" s="2">
        <v>10</v>
      </c>
      <c r="J2995" s="2">
        <v>5</v>
      </c>
      <c r="K2995" s="2">
        <v>5</v>
      </c>
      <c r="L2995" s="2">
        <v>1.666666666667</v>
      </c>
      <c r="M2995" s="15" t="s">
        <v>66</v>
      </c>
      <c r="N2995" s="2">
        <v>7.5</v>
      </c>
      <c r="O2995" s="2">
        <v>8.333333333333</v>
      </c>
      <c r="P2995" s="2">
        <v>2.5</v>
      </c>
      <c r="Q2995" s="2">
        <v>0.83333333333299997</v>
      </c>
      <c r="R2995" s="2">
        <v>1.666666666667</v>
      </c>
      <c r="S2995" s="2">
        <v>4.166666666667</v>
      </c>
      <c r="T2995" s="2">
        <v>4.166666666667</v>
      </c>
      <c r="U2995" s="2">
        <v>14.166666666667</v>
      </c>
      <c r="V2995" s="2">
        <v>14.166666666667</v>
      </c>
      <c r="W2995" s="2">
        <v>3.333333333333</v>
      </c>
      <c r="X2995" s="2">
        <v>65</v>
      </c>
      <c r="Y2995" s="2">
        <v>0.83333333333299997</v>
      </c>
      <c r="Z2995" s="17">
        <v>34.166666666666998</v>
      </c>
    </row>
    <row r="2996" spans="3:26" x14ac:dyDescent="0.25">
      <c r="C2996" s="112"/>
      <c r="D2996" s="109"/>
      <c r="E2996" s="9" t="s">
        <v>31</v>
      </c>
      <c r="F2996" s="12"/>
      <c r="G2996" s="8">
        <v>843</v>
      </c>
      <c r="H2996" s="20">
        <v>11.150652431791</v>
      </c>
      <c r="I2996" s="2">
        <v>8.7781731909849992</v>
      </c>
      <c r="J2996" s="2">
        <v>2.8469750889680001</v>
      </c>
      <c r="K2996" s="2">
        <v>3.6773428232500001</v>
      </c>
      <c r="L2996" s="2">
        <v>1.0676156583630001</v>
      </c>
      <c r="M2996" s="2">
        <v>0.94899169632299996</v>
      </c>
      <c r="N2996" s="2">
        <v>8.7781731909849992</v>
      </c>
      <c r="O2996" s="2">
        <v>5.6939501779360002</v>
      </c>
      <c r="P2996" s="2">
        <v>2.4911032028469999</v>
      </c>
      <c r="Q2996" s="2">
        <v>1.5421115065240001</v>
      </c>
      <c r="R2996" s="2">
        <v>1.304863582444</v>
      </c>
      <c r="S2996" s="2">
        <v>5.4567022538550001</v>
      </c>
      <c r="T2996" s="2">
        <v>4.3890865954920004</v>
      </c>
      <c r="U2996" s="2">
        <v>11.625148279953001</v>
      </c>
      <c r="V2996" s="2">
        <v>11.506524317912</v>
      </c>
      <c r="W2996" s="2">
        <v>1.5421115065240001</v>
      </c>
      <c r="X2996" s="2">
        <v>68.683274021352005</v>
      </c>
      <c r="Y2996" s="2">
        <v>0.23724792408100001</v>
      </c>
      <c r="Z2996" s="17">
        <v>31.079478054567002</v>
      </c>
    </row>
    <row r="2997" spans="3:26" x14ac:dyDescent="0.25">
      <c r="C2997" s="112"/>
      <c r="D2997" s="109"/>
      <c r="E2997" s="9" t="s">
        <v>32</v>
      </c>
      <c r="F2997" s="12"/>
      <c r="G2997" s="8">
        <v>315</v>
      </c>
      <c r="H2997" s="20">
        <v>12.380952380951999</v>
      </c>
      <c r="I2997" s="2">
        <v>9.5238095238099998</v>
      </c>
      <c r="J2997" s="2">
        <v>3.8095238095239998</v>
      </c>
      <c r="K2997" s="2">
        <v>4.1269841269840004</v>
      </c>
      <c r="L2997" s="2">
        <v>1.269841269841</v>
      </c>
      <c r="M2997" s="2">
        <v>0.95238095238099996</v>
      </c>
      <c r="N2997" s="2">
        <v>7.6190476190479997</v>
      </c>
      <c r="O2997" s="2">
        <v>6.666666666667</v>
      </c>
      <c r="P2997" s="2">
        <v>1.9047619047619999</v>
      </c>
      <c r="Q2997" s="2">
        <v>1.269841269841</v>
      </c>
      <c r="R2997" s="2">
        <v>0.95238095238099996</v>
      </c>
      <c r="S2997" s="2">
        <v>6.9841269841270002</v>
      </c>
      <c r="T2997" s="2">
        <v>4.1269841269840004</v>
      </c>
      <c r="U2997" s="2">
        <v>10.793650793651</v>
      </c>
      <c r="V2997" s="2">
        <v>11.428571428571001</v>
      </c>
      <c r="W2997" s="2">
        <v>1.9047619047619999</v>
      </c>
      <c r="X2997" s="2">
        <v>66.031746031745996</v>
      </c>
      <c r="Y2997" s="2">
        <v>0.31746031745999997</v>
      </c>
      <c r="Z2997" s="17">
        <v>33.650793650794</v>
      </c>
    </row>
    <row r="2998" spans="3:26" x14ac:dyDescent="0.25">
      <c r="C2998" s="112"/>
      <c r="D2998" s="108" t="s">
        <v>22</v>
      </c>
      <c r="E2998" s="10" t="s">
        <v>26</v>
      </c>
      <c r="F2998" s="11"/>
      <c r="G2998" s="14">
        <v>120</v>
      </c>
      <c r="H2998" s="28">
        <v>5</v>
      </c>
      <c r="I2998" s="5">
        <v>7.5</v>
      </c>
      <c r="J2998" s="5">
        <v>4.166666666667</v>
      </c>
      <c r="K2998" s="5">
        <v>5.833333333333</v>
      </c>
      <c r="L2998" s="5">
        <v>2.5</v>
      </c>
      <c r="M2998" s="5">
        <v>1.666666666667</v>
      </c>
      <c r="N2998" s="5">
        <v>5.833333333333</v>
      </c>
      <c r="O2998" s="5">
        <v>4.166666666667</v>
      </c>
      <c r="P2998" s="5">
        <v>1.666666666667</v>
      </c>
      <c r="Q2998" s="5">
        <v>1.666666666667</v>
      </c>
      <c r="R2998" s="34" t="s">
        <v>66</v>
      </c>
      <c r="S2998" s="5">
        <v>0.83333333333299997</v>
      </c>
      <c r="T2998" s="5">
        <v>2.5</v>
      </c>
      <c r="U2998" s="5">
        <v>10.833333333333</v>
      </c>
      <c r="V2998" s="5">
        <v>5</v>
      </c>
      <c r="W2998" s="5">
        <v>0.83333333333299997</v>
      </c>
      <c r="X2998" s="5">
        <v>78.333333333333002</v>
      </c>
      <c r="Y2998" s="34" t="s">
        <v>66</v>
      </c>
      <c r="Z2998" s="29">
        <v>21.666666666666998</v>
      </c>
    </row>
    <row r="2999" spans="3:26" x14ac:dyDescent="0.25">
      <c r="C2999" s="112"/>
      <c r="D2999" s="109"/>
      <c r="E2999" s="9" t="s">
        <v>27</v>
      </c>
      <c r="F2999" s="12"/>
      <c r="G2999" s="8">
        <v>159</v>
      </c>
      <c r="H2999" s="20">
        <v>7.547169811321</v>
      </c>
      <c r="I2999" s="2">
        <v>8.8050314465409993</v>
      </c>
      <c r="J2999" s="2">
        <v>3.1446540880499998</v>
      </c>
      <c r="K2999" s="2">
        <v>3.7735849056599999</v>
      </c>
      <c r="L2999" s="2">
        <v>1.88679245283</v>
      </c>
      <c r="M2999" s="2">
        <v>1.88679245283</v>
      </c>
      <c r="N2999" s="2">
        <v>9.4339622641510008</v>
      </c>
      <c r="O2999" s="2">
        <v>7.547169811321</v>
      </c>
      <c r="P2999" s="2">
        <v>2.5157232704400001</v>
      </c>
      <c r="Q2999" s="2">
        <v>1.2578616352200001</v>
      </c>
      <c r="R2999" s="2">
        <v>0.62893081761000003</v>
      </c>
      <c r="S2999" s="2">
        <v>1.88679245283</v>
      </c>
      <c r="T2999" s="2">
        <v>4.4025157232699996</v>
      </c>
      <c r="U2999" s="2">
        <v>11.320754716981</v>
      </c>
      <c r="V2999" s="2">
        <v>11.320754716981</v>
      </c>
      <c r="W2999" s="2">
        <v>1.2578616352200001</v>
      </c>
      <c r="X2999" s="2">
        <v>71.069182389936998</v>
      </c>
      <c r="Y2999" s="2">
        <v>0.62893081761000003</v>
      </c>
      <c r="Z2999" s="17">
        <v>28.301886792453001</v>
      </c>
    </row>
    <row r="3000" spans="3:26" x14ac:dyDescent="0.25">
      <c r="C3000" s="112"/>
      <c r="D3000" s="109"/>
      <c r="E3000" s="9" t="s">
        <v>28</v>
      </c>
      <c r="F3000" s="12"/>
      <c r="G3000" s="8">
        <v>113</v>
      </c>
      <c r="H3000" s="20">
        <v>7.0796460176989999</v>
      </c>
      <c r="I3000" s="2">
        <v>4.424778761062</v>
      </c>
      <c r="J3000" s="2">
        <v>2.654867256637</v>
      </c>
      <c r="K3000" s="2">
        <v>0.88495575221199996</v>
      </c>
      <c r="L3000" s="15" t="s">
        <v>66</v>
      </c>
      <c r="M3000" s="2">
        <v>0.88495575221199996</v>
      </c>
      <c r="N3000" s="2">
        <v>6.194690265487</v>
      </c>
      <c r="O3000" s="2">
        <v>4.424778761062</v>
      </c>
      <c r="P3000" s="2">
        <v>0.88495575221199996</v>
      </c>
      <c r="Q3000" s="2">
        <v>0.88495575221199996</v>
      </c>
      <c r="R3000" s="2">
        <v>1.769911504425</v>
      </c>
      <c r="S3000" s="2">
        <v>5.3097345132739999</v>
      </c>
      <c r="T3000" s="2">
        <v>6.194690265487</v>
      </c>
      <c r="U3000" s="2">
        <v>11.504424778761001</v>
      </c>
      <c r="V3000" s="2">
        <v>7.0796460176989999</v>
      </c>
      <c r="W3000" s="2">
        <v>1.769911504425</v>
      </c>
      <c r="X3000" s="2">
        <v>74.336283185840998</v>
      </c>
      <c r="Y3000" s="15" t="s">
        <v>66</v>
      </c>
      <c r="Z3000" s="17">
        <v>25.663716814158999</v>
      </c>
    </row>
    <row r="3001" spans="3:26" x14ac:dyDescent="0.25">
      <c r="C3001" s="112"/>
      <c r="D3001" s="109"/>
      <c r="E3001" s="9" t="s">
        <v>29</v>
      </c>
      <c r="F3001" s="12"/>
      <c r="G3001" s="8">
        <v>94</v>
      </c>
      <c r="H3001" s="20">
        <v>8.5106382978719992</v>
      </c>
      <c r="I3001" s="2">
        <v>7.4468085106380002</v>
      </c>
      <c r="J3001" s="2">
        <v>2.1276595744679998</v>
      </c>
      <c r="K3001" s="2">
        <v>3.1914893617020001</v>
      </c>
      <c r="L3001" s="2">
        <v>1.0638297872339999</v>
      </c>
      <c r="M3001" s="2">
        <v>1.0638297872339999</v>
      </c>
      <c r="N3001" s="2">
        <v>4.2553191489359996</v>
      </c>
      <c r="O3001" s="2">
        <v>5.3191489361700004</v>
      </c>
      <c r="P3001" s="2">
        <v>1.0638297872339999</v>
      </c>
      <c r="Q3001" s="2">
        <v>1.0638297872339999</v>
      </c>
      <c r="R3001" s="15" t="s">
        <v>66</v>
      </c>
      <c r="S3001" s="2">
        <v>8.5106382978719992</v>
      </c>
      <c r="T3001" s="2">
        <v>3.1914893617020001</v>
      </c>
      <c r="U3001" s="2">
        <v>10.638297872340001</v>
      </c>
      <c r="V3001" s="2">
        <v>8.5106382978719992</v>
      </c>
      <c r="W3001" s="2">
        <v>2.1276595744679998</v>
      </c>
      <c r="X3001" s="2">
        <v>69.148936170213005</v>
      </c>
      <c r="Y3001" s="15" t="s">
        <v>66</v>
      </c>
      <c r="Z3001" s="17">
        <v>30.851063829787002</v>
      </c>
    </row>
    <row r="3002" spans="3:26" x14ac:dyDescent="0.25">
      <c r="C3002" s="112"/>
      <c r="D3002" s="109"/>
      <c r="E3002" s="9" t="s">
        <v>30</v>
      </c>
      <c r="F3002" s="12"/>
      <c r="G3002" s="8">
        <v>57</v>
      </c>
      <c r="H3002" s="20">
        <v>10.526315789473999</v>
      </c>
      <c r="I3002" s="2">
        <v>7.0175438596489998</v>
      </c>
      <c r="J3002" s="2">
        <v>7.0175438596489998</v>
      </c>
      <c r="K3002" s="2">
        <v>7.0175438596489998</v>
      </c>
      <c r="L3002" s="2">
        <v>1.7543859649119999</v>
      </c>
      <c r="M3002" s="15" t="s">
        <v>66</v>
      </c>
      <c r="N3002" s="2">
        <v>5.2631578947369997</v>
      </c>
      <c r="O3002" s="2">
        <v>10.526315789473999</v>
      </c>
      <c r="P3002" s="2">
        <v>1.7543859649119999</v>
      </c>
      <c r="Q3002" s="15" t="s">
        <v>66</v>
      </c>
      <c r="R3002" s="15" t="s">
        <v>66</v>
      </c>
      <c r="S3002" s="2">
        <v>3.508771929825</v>
      </c>
      <c r="T3002" s="2">
        <v>5.2631578947369997</v>
      </c>
      <c r="U3002" s="2">
        <v>15.789473684211</v>
      </c>
      <c r="V3002" s="2">
        <v>8.7719298245609991</v>
      </c>
      <c r="W3002" s="2">
        <v>3.508771929825</v>
      </c>
      <c r="X3002" s="2">
        <v>71.929824561404004</v>
      </c>
      <c r="Y3002" s="15" t="s">
        <v>66</v>
      </c>
      <c r="Z3002" s="17">
        <v>28.070175438595999</v>
      </c>
    </row>
    <row r="3003" spans="3:26" x14ac:dyDescent="0.25">
      <c r="C3003" s="112"/>
      <c r="D3003" s="109"/>
      <c r="E3003" s="9" t="s">
        <v>31</v>
      </c>
      <c r="F3003" s="12"/>
      <c r="G3003" s="8">
        <v>423</v>
      </c>
      <c r="H3003" s="20">
        <v>8.0378250591019995</v>
      </c>
      <c r="I3003" s="2">
        <v>7.0921985815599999</v>
      </c>
      <c r="J3003" s="2">
        <v>3.3096926713950001</v>
      </c>
      <c r="K3003" s="2">
        <v>3.3096926713950001</v>
      </c>
      <c r="L3003" s="2">
        <v>1.1820330969270001</v>
      </c>
      <c r="M3003" s="2">
        <v>1.1820330969270001</v>
      </c>
      <c r="N3003" s="2">
        <v>6.8557919621750001</v>
      </c>
      <c r="O3003" s="2">
        <v>6.6193853427900002</v>
      </c>
      <c r="P3003" s="2">
        <v>1.654846335697</v>
      </c>
      <c r="Q3003" s="2">
        <v>0.94562647754100004</v>
      </c>
      <c r="R3003" s="2">
        <v>0.70921985815599997</v>
      </c>
      <c r="S3003" s="2">
        <v>4.4917257683220004</v>
      </c>
      <c r="T3003" s="2">
        <v>4.7281323877070003</v>
      </c>
      <c r="U3003" s="2">
        <v>11.820330969266999</v>
      </c>
      <c r="V3003" s="2">
        <v>9.2198581560279997</v>
      </c>
      <c r="W3003" s="2">
        <v>1.891252955083</v>
      </c>
      <c r="X3003" s="2">
        <v>71.631205673758998</v>
      </c>
      <c r="Y3003" s="2">
        <v>0.23640661938499999</v>
      </c>
      <c r="Z3003" s="17">
        <v>28.132387706856001</v>
      </c>
    </row>
    <row r="3004" spans="3:26" x14ac:dyDescent="0.25">
      <c r="C3004" s="112"/>
      <c r="D3004" s="109"/>
      <c r="E3004" s="9" t="s">
        <v>32</v>
      </c>
      <c r="F3004" s="12"/>
      <c r="G3004" s="8">
        <v>151</v>
      </c>
      <c r="H3004" s="20">
        <v>9.2715231788079997</v>
      </c>
      <c r="I3004" s="2">
        <v>7.2847682119210004</v>
      </c>
      <c r="J3004" s="2">
        <v>3.9735099337749999</v>
      </c>
      <c r="K3004" s="2">
        <v>4.6357615894039998</v>
      </c>
      <c r="L3004" s="2">
        <v>1.324503311258</v>
      </c>
      <c r="M3004" s="2">
        <v>0.66225165562900001</v>
      </c>
      <c r="N3004" s="2">
        <v>4.6357615894039998</v>
      </c>
      <c r="O3004" s="2">
        <v>7.2847682119210004</v>
      </c>
      <c r="P3004" s="2">
        <v>1.324503311258</v>
      </c>
      <c r="Q3004" s="2">
        <v>0.66225165562900001</v>
      </c>
      <c r="R3004" s="15" t="s">
        <v>66</v>
      </c>
      <c r="S3004" s="2">
        <v>6.622516556291</v>
      </c>
      <c r="T3004" s="2">
        <v>3.9735099337749999</v>
      </c>
      <c r="U3004" s="2">
        <v>12.582781456954001</v>
      </c>
      <c r="V3004" s="2">
        <v>8.6092715231790002</v>
      </c>
      <c r="W3004" s="2">
        <v>2.6490066225170001</v>
      </c>
      <c r="X3004" s="2">
        <v>70.198675496689006</v>
      </c>
      <c r="Y3004" s="15" t="s">
        <v>66</v>
      </c>
      <c r="Z3004" s="17">
        <v>29.801324503311001</v>
      </c>
    </row>
    <row r="3005" spans="3:26" x14ac:dyDescent="0.25">
      <c r="C3005" s="112"/>
      <c r="D3005" s="108" t="s">
        <v>23</v>
      </c>
      <c r="E3005" s="10" t="s">
        <v>26</v>
      </c>
      <c r="F3005" s="11"/>
      <c r="G3005" s="14">
        <v>141</v>
      </c>
      <c r="H3005" s="28">
        <v>12.765957446809001</v>
      </c>
      <c r="I3005" s="5">
        <v>9.2198581560279997</v>
      </c>
      <c r="J3005" s="5">
        <v>6.3829787234040003</v>
      </c>
      <c r="K3005" s="5">
        <v>2.1276595744679998</v>
      </c>
      <c r="L3005" s="5">
        <v>1.4184397163119999</v>
      </c>
      <c r="M3005" s="34" t="s">
        <v>66</v>
      </c>
      <c r="N3005" s="5">
        <v>15.602836879432999</v>
      </c>
      <c r="O3005" s="5">
        <v>9.2198581560279997</v>
      </c>
      <c r="P3005" s="5">
        <v>4.2553191489359996</v>
      </c>
      <c r="Q3005" s="5">
        <v>2.8368794326239999</v>
      </c>
      <c r="R3005" s="34" t="s">
        <v>66</v>
      </c>
      <c r="S3005" s="5">
        <v>4.9645390070920001</v>
      </c>
      <c r="T3005" s="5">
        <v>5.6737588652479998</v>
      </c>
      <c r="U3005" s="5">
        <v>14.893617021277</v>
      </c>
      <c r="V3005" s="5">
        <v>15.602836879432999</v>
      </c>
      <c r="W3005" s="5">
        <v>2.1276595744679998</v>
      </c>
      <c r="X3005" s="5">
        <v>58.865248226950001</v>
      </c>
      <c r="Y3005" s="5">
        <v>1.4184397163119999</v>
      </c>
      <c r="Z3005" s="29">
        <v>39.716312056737998</v>
      </c>
    </row>
    <row r="3006" spans="3:26" x14ac:dyDescent="0.25">
      <c r="C3006" s="112"/>
      <c r="D3006" s="109"/>
      <c r="E3006" s="9" t="s">
        <v>27</v>
      </c>
      <c r="F3006" s="12"/>
      <c r="G3006" s="8">
        <v>108</v>
      </c>
      <c r="H3006" s="20">
        <v>11.111111111111001</v>
      </c>
      <c r="I3006" s="2">
        <v>12.037037037037001</v>
      </c>
      <c r="J3006" s="2">
        <v>1.851851851852</v>
      </c>
      <c r="K3006" s="2">
        <v>1.851851851852</v>
      </c>
      <c r="L3006" s="15" t="s">
        <v>66</v>
      </c>
      <c r="M3006" s="15" t="s">
        <v>66</v>
      </c>
      <c r="N3006" s="2">
        <v>12.037037037037001</v>
      </c>
      <c r="O3006" s="2">
        <v>3.7037037037039999</v>
      </c>
      <c r="P3006" s="2">
        <v>1.851851851852</v>
      </c>
      <c r="Q3006" s="2">
        <v>2.7777777777780002</v>
      </c>
      <c r="R3006" s="15" t="s">
        <v>66</v>
      </c>
      <c r="S3006" s="2">
        <v>3.7037037037039999</v>
      </c>
      <c r="T3006" s="2">
        <v>5.5555555555560003</v>
      </c>
      <c r="U3006" s="2">
        <v>12.037037037037001</v>
      </c>
      <c r="V3006" s="2">
        <v>13.888888888888999</v>
      </c>
      <c r="W3006" s="2">
        <v>0.92592592592599998</v>
      </c>
      <c r="X3006" s="2">
        <v>70.370370370369997</v>
      </c>
      <c r="Y3006" s="15" t="s">
        <v>66</v>
      </c>
      <c r="Z3006" s="17">
        <v>29.629629629629999</v>
      </c>
    </row>
    <row r="3007" spans="3:26" x14ac:dyDescent="0.25">
      <c r="C3007" s="112"/>
      <c r="D3007" s="109"/>
      <c r="E3007" s="9" t="s">
        <v>28</v>
      </c>
      <c r="F3007" s="12"/>
      <c r="G3007" s="8">
        <v>148</v>
      </c>
      <c r="H3007" s="20">
        <v>15.540540540541</v>
      </c>
      <c r="I3007" s="2">
        <v>8.1081081081080004</v>
      </c>
      <c r="J3007" s="2">
        <v>1.351351351351</v>
      </c>
      <c r="K3007" s="2">
        <v>6.0810810810809999</v>
      </c>
      <c r="L3007" s="2">
        <v>1.351351351351</v>
      </c>
      <c r="M3007" s="2">
        <v>0.67567567567599995</v>
      </c>
      <c r="N3007" s="2">
        <v>10.135135135135</v>
      </c>
      <c r="O3007" s="2">
        <v>4.0540540540540002</v>
      </c>
      <c r="P3007" s="2">
        <v>5.4054054054050003</v>
      </c>
      <c r="Q3007" s="2">
        <v>2.0270270270270001</v>
      </c>
      <c r="R3007" s="2">
        <v>3.3783783783780001</v>
      </c>
      <c r="S3007" s="2">
        <v>7.4324324324319999</v>
      </c>
      <c r="T3007" s="2">
        <v>2.7027027027030002</v>
      </c>
      <c r="U3007" s="2">
        <v>13.513513513514001</v>
      </c>
      <c r="V3007" s="2">
        <v>13.513513513514001</v>
      </c>
      <c r="W3007" s="2">
        <v>1.351351351351</v>
      </c>
      <c r="X3007" s="2">
        <v>66.216216216215997</v>
      </c>
      <c r="Y3007" s="15" t="s">
        <v>66</v>
      </c>
      <c r="Z3007" s="17">
        <v>33.783783783784003</v>
      </c>
    </row>
    <row r="3008" spans="3:26" x14ac:dyDescent="0.25">
      <c r="C3008" s="112"/>
      <c r="D3008" s="109"/>
      <c r="E3008" s="9" t="s">
        <v>29</v>
      </c>
      <c r="F3008" s="12"/>
      <c r="G3008" s="8">
        <v>101</v>
      </c>
      <c r="H3008" s="20">
        <v>10.891089108911</v>
      </c>
      <c r="I3008" s="2">
        <v>10.891089108911</v>
      </c>
      <c r="J3008" s="2">
        <v>3.9603960396039999</v>
      </c>
      <c r="K3008" s="2">
        <v>3.9603960396039999</v>
      </c>
      <c r="L3008" s="2">
        <v>0.99009900990099997</v>
      </c>
      <c r="M3008" s="2">
        <v>1.9801980198019999</v>
      </c>
      <c r="N3008" s="2">
        <v>10.891089108911</v>
      </c>
      <c r="O3008" s="2">
        <v>5.940594059406</v>
      </c>
      <c r="P3008" s="2">
        <v>1.9801980198019999</v>
      </c>
      <c r="Q3008" s="2">
        <v>1.9801980198019999</v>
      </c>
      <c r="R3008" s="2">
        <v>0.99009900990099997</v>
      </c>
      <c r="S3008" s="2">
        <v>8.9108910891090005</v>
      </c>
      <c r="T3008" s="2">
        <v>4.9504950495050002</v>
      </c>
      <c r="U3008" s="2">
        <v>6.9306930693069999</v>
      </c>
      <c r="V3008" s="2">
        <v>10.891089108911</v>
      </c>
      <c r="W3008" s="15" t="s">
        <v>66</v>
      </c>
      <c r="X3008" s="2">
        <v>64.356435643563998</v>
      </c>
      <c r="Y3008" s="15" t="s">
        <v>66</v>
      </c>
      <c r="Z3008" s="17">
        <v>35.643564356436002</v>
      </c>
    </row>
    <row r="3009" spans="3:26" x14ac:dyDescent="0.25">
      <c r="C3009" s="112"/>
      <c r="D3009" s="109"/>
      <c r="E3009" s="9" t="s">
        <v>30</v>
      </c>
      <c r="F3009" s="12"/>
      <c r="G3009" s="8">
        <v>63</v>
      </c>
      <c r="H3009" s="20">
        <v>22.222222222222001</v>
      </c>
      <c r="I3009" s="2">
        <v>12.698412698413</v>
      </c>
      <c r="J3009" s="2">
        <v>3.1746031746029999</v>
      </c>
      <c r="K3009" s="2">
        <v>3.1746031746029999</v>
      </c>
      <c r="L3009" s="2">
        <v>1.587301587302</v>
      </c>
      <c r="M3009" s="15" t="s">
        <v>66</v>
      </c>
      <c r="N3009" s="2">
        <v>9.5238095238099998</v>
      </c>
      <c r="O3009" s="2">
        <v>6.3492063492059998</v>
      </c>
      <c r="P3009" s="2">
        <v>3.1746031746029999</v>
      </c>
      <c r="Q3009" s="2">
        <v>1.587301587302</v>
      </c>
      <c r="R3009" s="2">
        <v>3.1746031746029999</v>
      </c>
      <c r="S3009" s="2">
        <v>4.7619047619049999</v>
      </c>
      <c r="T3009" s="2">
        <v>3.1746031746029999</v>
      </c>
      <c r="U3009" s="2">
        <v>12.698412698413</v>
      </c>
      <c r="V3009" s="2">
        <v>19.047619047619001</v>
      </c>
      <c r="W3009" s="2">
        <v>3.1746031746029999</v>
      </c>
      <c r="X3009" s="2">
        <v>58.730158730158998</v>
      </c>
      <c r="Y3009" s="2">
        <v>1.587301587302</v>
      </c>
      <c r="Z3009" s="17">
        <v>39.682539682540003</v>
      </c>
    </row>
    <row r="3010" spans="3:26" x14ac:dyDescent="0.25">
      <c r="C3010" s="112"/>
      <c r="D3010" s="109"/>
      <c r="E3010" s="9" t="s">
        <v>31</v>
      </c>
      <c r="F3010" s="12"/>
      <c r="G3010" s="8">
        <v>420</v>
      </c>
      <c r="H3010" s="20">
        <v>14.285714285714</v>
      </c>
      <c r="I3010" s="2">
        <v>10.47619047619</v>
      </c>
      <c r="J3010" s="2">
        <v>2.3809523809519999</v>
      </c>
      <c r="K3010" s="2">
        <v>4.0476190476190004</v>
      </c>
      <c r="L3010" s="2">
        <v>0.95238095238099996</v>
      </c>
      <c r="M3010" s="2">
        <v>0.71428571428599996</v>
      </c>
      <c r="N3010" s="2">
        <v>10.714285714286</v>
      </c>
      <c r="O3010" s="2">
        <v>4.7619047619049999</v>
      </c>
      <c r="P3010" s="2">
        <v>3.333333333333</v>
      </c>
      <c r="Q3010" s="2">
        <v>2.1428571428569998</v>
      </c>
      <c r="R3010" s="2">
        <v>1.9047619047619999</v>
      </c>
      <c r="S3010" s="2">
        <v>6.4285714285709998</v>
      </c>
      <c r="T3010" s="2">
        <v>4.0476190476190004</v>
      </c>
      <c r="U3010" s="2">
        <v>11.428571428571001</v>
      </c>
      <c r="V3010" s="2">
        <v>13.809523809524</v>
      </c>
      <c r="W3010" s="2">
        <v>1.190476190476</v>
      </c>
      <c r="X3010" s="2">
        <v>65.714285714286007</v>
      </c>
      <c r="Y3010" s="2">
        <v>0.23809523809499999</v>
      </c>
      <c r="Z3010" s="17">
        <v>34.047619047619001</v>
      </c>
    </row>
    <row r="3011" spans="3:26" x14ac:dyDescent="0.25">
      <c r="C3011" s="112"/>
      <c r="D3011" s="109"/>
      <c r="E3011" s="9" t="s">
        <v>32</v>
      </c>
      <c r="F3011" s="12"/>
      <c r="G3011" s="8">
        <v>164</v>
      </c>
      <c r="H3011" s="20">
        <v>15.243902439024</v>
      </c>
      <c r="I3011" s="2">
        <v>11.585365853659001</v>
      </c>
      <c r="J3011" s="2">
        <v>3.6585365853659999</v>
      </c>
      <c r="K3011" s="2">
        <v>3.6585365853659999</v>
      </c>
      <c r="L3011" s="2">
        <v>1.219512195122</v>
      </c>
      <c r="M3011" s="2">
        <v>1.219512195122</v>
      </c>
      <c r="N3011" s="2">
        <v>10.365853658537</v>
      </c>
      <c r="O3011" s="2">
        <v>6.0975609756100004</v>
      </c>
      <c r="P3011" s="2">
        <v>2.4390243902440001</v>
      </c>
      <c r="Q3011" s="2">
        <v>1.829268292683</v>
      </c>
      <c r="R3011" s="2">
        <v>1.829268292683</v>
      </c>
      <c r="S3011" s="2">
        <v>7.3170731707319998</v>
      </c>
      <c r="T3011" s="2">
        <v>4.268292682927</v>
      </c>
      <c r="U3011" s="2">
        <v>9.1463414634150002</v>
      </c>
      <c r="V3011" s="2">
        <v>14.024390243901999</v>
      </c>
      <c r="W3011" s="2">
        <v>1.219512195122</v>
      </c>
      <c r="X3011" s="2">
        <v>62.195121951220003</v>
      </c>
      <c r="Y3011" s="2">
        <v>0.60975609756100002</v>
      </c>
      <c r="Z3011" s="17">
        <v>37.195121951220003</v>
      </c>
    </row>
    <row r="3012" spans="3:26" ht="25.2" x14ac:dyDescent="0.25">
      <c r="C3012" s="108" t="s">
        <v>33</v>
      </c>
      <c r="D3012" s="108" t="s">
        <v>25</v>
      </c>
      <c r="E3012" s="10" t="s">
        <v>34</v>
      </c>
      <c r="F3012" s="11"/>
      <c r="G3012" s="14">
        <v>93</v>
      </c>
      <c r="H3012" s="28">
        <v>17.204301075269001</v>
      </c>
      <c r="I3012" s="5">
        <v>7.5268817204299996</v>
      </c>
      <c r="J3012" s="5">
        <v>6.4516129032259997</v>
      </c>
      <c r="K3012" s="34" t="s">
        <v>66</v>
      </c>
      <c r="L3012" s="5">
        <v>4.3010752688169998</v>
      </c>
      <c r="M3012" s="5">
        <v>2.1505376344089999</v>
      </c>
      <c r="N3012" s="5">
        <v>17.204301075269001</v>
      </c>
      <c r="O3012" s="5">
        <v>11.827956989246999</v>
      </c>
      <c r="P3012" s="5">
        <v>4.3010752688169998</v>
      </c>
      <c r="Q3012" s="5">
        <v>4.3010752688169998</v>
      </c>
      <c r="R3012" s="5">
        <v>1.0752688172039999</v>
      </c>
      <c r="S3012" s="5">
        <v>5.3763440860219998</v>
      </c>
      <c r="T3012" s="5">
        <v>9.6774193548389995</v>
      </c>
      <c r="U3012" s="5">
        <v>17.204301075269001</v>
      </c>
      <c r="V3012" s="5">
        <v>20.430107526882001</v>
      </c>
      <c r="W3012" s="5">
        <v>2.1505376344089999</v>
      </c>
      <c r="X3012" s="5">
        <v>55.913978494623997</v>
      </c>
      <c r="Y3012" s="34" t="s">
        <v>66</v>
      </c>
      <c r="Z3012" s="29">
        <v>44.086021505376003</v>
      </c>
    </row>
    <row r="3013" spans="3:26" ht="25.2" x14ac:dyDescent="0.25">
      <c r="C3013" s="112"/>
      <c r="D3013" s="109"/>
      <c r="E3013" s="9" t="s">
        <v>35</v>
      </c>
      <c r="F3013" s="12"/>
      <c r="G3013" s="8">
        <v>623</v>
      </c>
      <c r="H3013" s="20">
        <v>7.5441412520059998</v>
      </c>
      <c r="I3013" s="2">
        <v>8.8282504012840004</v>
      </c>
      <c r="J3013" s="2">
        <v>2.4077046548959999</v>
      </c>
      <c r="K3013" s="2">
        <v>2.728731942215</v>
      </c>
      <c r="L3013" s="2">
        <v>0.32102728731899999</v>
      </c>
      <c r="M3013" s="2">
        <v>0.48154093097900003</v>
      </c>
      <c r="N3013" s="2">
        <v>6.420545746388</v>
      </c>
      <c r="O3013" s="2">
        <v>4.3338683788120003</v>
      </c>
      <c r="P3013" s="2">
        <v>1.605136436597</v>
      </c>
      <c r="Q3013" s="2">
        <v>0.80256821829900005</v>
      </c>
      <c r="R3013" s="2">
        <v>0.48154093097900003</v>
      </c>
      <c r="S3013" s="2">
        <v>3.8523274478329999</v>
      </c>
      <c r="T3013" s="2">
        <v>2.728731942215</v>
      </c>
      <c r="U3013" s="2">
        <v>9.7913322632419995</v>
      </c>
      <c r="V3013" s="2">
        <v>8.1861958266449992</v>
      </c>
      <c r="W3013" s="2">
        <v>1.2841091492779999</v>
      </c>
      <c r="X3013" s="2">
        <v>73.194221508827994</v>
      </c>
      <c r="Y3013" s="2">
        <v>0.48154093097900003</v>
      </c>
      <c r="Z3013" s="17">
        <v>26.324237560193001</v>
      </c>
    </row>
    <row r="3014" spans="3:26" ht="25.2" x14ac:dyDescent="0.25">
      <c r="C3014" s="112"/>
      <c r="D3014" s="109"/>
      <c r="E3014" s="9" t="s">
        <v>36</v>
      </c>
      <c r="F3014" s="12"/>
      <c r="G3014" s="8">
        <v>207</v>
      </c>
      <c r="H3014" s="20">
        <v>12.56038647343</v>
      </c>
      <c r="I3014" s="2">
        <v>7.2463768115939997</v>
      </c>
      <c r="J3014" s="2">
        <v>3.3816425120770002</v>
      </c>
      <c r="K3014" s="2">
        <v>5.3140096618359998</v>
      </c>
      <c r="L3014" s="2">
        <v>1.9323671497579999</v>
      </c>
      <c r="M3014" s="2">
        <v>0.96618357487899997</v>
      </c>
      <c r="N3014" s="2">
        <v>11.111111111111001</v>
      </c>
      <c r="O3014" s="2">
        <v>5.3140096618359998</v>
      </c>
      <c r="P3014" s="2">
        <v>4.3478260869570002</v>
      </c>
      <c r="Q3014" s="2">
        <v>2.898550724638</v>
      </c>
      <c r="R3014" s="2">
        <v>0.96618357487899997</v>
      </c>
      <c r="S3014" s="2">
        <v>6.2801932367150002</v>
      </c>
      <c r="T3014" s="2">
        <v>5.7971014492749999</v>
      </c>
      <c r="U3014" s="2">
        <v>14.492753623187999</v>
      </c>
      <c r="V3014" s="2">
        <v>12.56038647343</v>
      </c>
      <c r="W3014" s="2">
        <v>0.96618357487899997</v>
      </c>
      <c r="X3014" s="2">
        <v>66.183574879226995</v>
      </c>
      <c r="Y3014" s="15" t="s">
        <v>66</v>
      </c>
      <c r="Z3014" s="17">
        <v>33.816425120772998</v>
      </c>
    </row>
    <row r="3015" spans="3:26" ht="25.2" x14ac:dyDescent="0.25">
      <c r="C3015" s="112"/>
      <c r="D3015" s="109"/>
      <c r="E3015" s="9" t="s">
        <v>37</v>
      </c>
      <c r="F3015" s="12"/>
      <c r="G3015" s="8">
        <v>178</v>
      </c>
      <c r="H3015" s="20">
        <v>16.292134831460999</v>
      </c>
      <c r="I3015" s="2">
        <v>10.674157303371</v>
      </c>
      <c r="J3015" s="2">
        <v>5.0561797752809996</v>
      </c>
      <c r="K3015" s="2">
        <v>7.3033707865170001</v>
      </c>
      <c r="L3015" s="2">
        <v>2.2471910112360001</v>
      </c>
      <c r="M3015" s="2">
        <v>1.6853932584269999</v>
      </c>
      <c r="N3015" s="2">
        <v>13.483146067416</v>
      </c>
      <c r="O3015" s="2">
        <v>9.5505617977529997</v>
      </c>
      <c r="P3015" s="2">
        <v>3.3707865168539999</v>
      </c>
      <c r="Q3015" s="2">
        <v>2.2471910112360001</v>
      </c>
      <c r="R3015" s="2">
        <v>2.808988764045</v>
      </c>
      <c r="S3015" s="2">
        <v>6.1797752808990003</v>
      </c>
      <c r="T3015" s="2">
        <v>5.61797752809</v>
      </c>
      <c r="U3015" s="2">
        <v>13.483146067416</v>
      </c>
      <c r="V3015" s="2">
        <v>15.730337078651999</v>
      </c>
      <c r="W3015" s="2">
        <v>2.808988764045</v>
      </c>
      <c r="X3015" s="2">
        <v>62.359550561798002</v>
      </c>
      <c r="Y3015" s="2">
        <v>0.56179775280900002</v>
      </c>
      <c r="Z3015" s="17">
        <v>37.078651685392998</v>
      </c>
    </row>
    <row r="3016" spans="3:26" x14ac:dyDescent="0.25">
      <c r="C3016" s="112"/>
      <c r="D3016" s="109"/>
      <c r="E3016" s="9" t="s">
        <v>38</v>
      </c>
      <c r="F3016" s="12"/>
      <c r="G3016" s="13">
        <v>3</v>
      </c>
      <c r="H3016" s="39" t="s">
        <v>66</v>
      </c>
      <c r="I3016" s="7" t="s">
        <v>66</v>
      </c>
      <c r="J3016" s="6">
        <v>33.333333333333002</v>
      </c>
      <c r="K3016" s="7" t="s">
        <v>66</v>
      </c>
      <c r="L3016" s="7" t="s">
        <v>66</v>
      </c>
      <c r="M3016" s="7" t="s">
        <v>66</v>
      </c>
      <c r="N3016" s="7" t="s">
        <v>66</v>
      </c>
      <c r="O3016" s="7" t="s">
        <v>66</v>
      </c>
      <c r="P3016" s="7" t="s">
        <v>66</v>
      </c>
      <c r="Q3016" s="7" t="s">
        <v>66</v>
      </c>
      <c r="R3016" s="7" t="s">
        <v>66</v>
      </c>
      <c r="S3016" s="6">
        <v>33.333333333333002</v>
      </c>
      <c r="T3016" s="7" t="s">
        <v>66</v>
      </c>
      <c r="U3016" s="6">
        <v>33.333333333333002</v>
      </c>
      <c r="V3016" s="6">
        <v>33.333333333333002</v>
      </c>
      <c r="W3016" s="7" t="s">
        <v>66</v>
      </c>
      <c r="X3016" s="7" t="s">
        <v>66</v>
      </c>
      <c r="Y3016" s="7" t="s">
        <v>66</v>
      </c>
      <c r="Z3016" s="33">
        <v>100</v>
      </c>
    </row>
    <row r="3017" spans="3:26" ht="25.2" x14ac:dyDescent="0.25">
      <c r="C3017" s="112"/>
      <c r="D3017" s="108" t="s">
        <v>22</v>
      </c>
      <c r="E3017" s="10" t="s">
        <v>34</v>
      </c>
      <c r="F3017" s="11"/>
      <c r="G3017" s="40">
        <v>48</v>
      </c>
      <c r="H3017" s="58">
        <v>16.666666666666998</v>
      </c>
      <c r="I3017" s="23">
        <v>10.416666666667</v>
      </c>
      <c r="J3017" s="23">
        <v>8.333333333333</v>
      </c>
      <c r="K3017" s="41" t="s">
        <v>66</v>
      </c>
      <c r="L3017" s="23">
        <v>6.25</v>
      </c>
      <c r="M3017" s="23">
        <v>4.166666666667</v>
      </c>
      <c r="N3017" s="23">
        <v>14.583333333333</v>
      </c>
      <c r="O3017" s="23">
        <v>10.416666666667</v>
      </c>
      <c r="P3017" s="23">
        <v>4.166666666667</v>
      </c>
      <c r="Q3017" s="41" t="s">
        <v>66</v>
      </c>
      <c r="R3017" s="23">
        <v>2.083333333333</v>
      </c>
      <c r="S3017" s="23">
        <v>6.25</v>
      </c>
      <c r="T3017" s="23">
        <v>6.25</v>
      </c>
      <c r="U3017" s="23">
        <v>14.583333333333</v>
      </c>
      <c r="V3017" s="23">
        <v>16.666666666666998</v>
      </c>
      <c r="W3017" s="23">
        <v>2.083333333333</v>
      </c>
      <c r="X3017" s="23">
        <v>58.333333333333002</v>
      </c>
      <c r="Y3017" s="41" t="s">
        <v>66</v>
      </c>
      <c r="Z3017" s="63">
        <v>41.666666666666998</v>
      </c>
    </row>
    <row r="3018" spans="3:26" ht="25.2" x14ac:dyDescent="0.25">
      <c r="C3018" s="112"/>
      <c r="D3018" s="109"/>
      <c r="E3018" s="9" t="s">
        <v>35</v>
      </c>
      <c r="F3018" s="12"/>
      <c r="G3018" s="8">
        <v>365</v>
      </c>
      <c r="H3018" s="20">
        <v>4.9315068493150003</v>
      </c>
      <c r="I3018" s="2">
        <v>6.8493150684930004</v>
      </c>
      <c r="J3018" s="2">
        <v>3.0136986301370001</v>
      </c>
      <c r="K3018" s="2">
        <v>2.7397260273969999</v>
      </c>
      <c r="L3018" s="2">
        <v>0.54794520547900005</v>
      </c>
      <c r="M3018" s="2">
        <v>0.54794520547900005</v>
      </c>
      <c r="N3018" s="2">
        <v>5.2054794520550001</v>
      </c>
      <c r="O3018" s="2">
        <v>4.3835616438359999</v>
      </c>
      <c r="P3018" s="2">
        <v>0.82191780821899996</v>
      </c>
      <c r="Q3018" s="2">
        <v>0.82191780821899996</v>
      </c>
      <c r="R3018" s="2">
        <v>0.27397260274000002</v>
      </c>
      <c r="S3018" s="2">
        <v>2.1917808219179999</v>
      </c>
      <c r="T3018" s="2">
        <v>2.7397260273969999</v>
      </c>
      <c r="U3018" s="2">
        <v>9.8630136986300005</v>
      </c>
      <c r="V3018" s="2">
        <v>4.9315068493150003</v>
      </c>
      <c r="W3018" s="2">
        <v>1.6438356164379999</v>
      </c>
      <c r="X3018" s="2">
        <v>77.260273972603002</v>
      </c>
      <c r="Y3018" s="2">
        <v>0.27397260274000002</v>
      </c>
      <c r="Z3018" s="17">
        <v>22.465753424658001</v>
      </c>
    </row>
    <row r="3019" spans="3:26" ht="25.2" x14ac:dyDescent="0.25">
      <c r="C3019" s="112"/>
      <c r="D3019" s="109"/>
      <c r="E3019" s="9" t="s">
        <v>36</v>
      </c>
      <c r="F3019" s="12"/>
      <c r="G3019" s="8">
        <v>80</v>
      </c>
      <c r="H3019" s="20">
        <v>10</v>
      </c>
      <c r="I3019" s="2">
        <v>6.25</v>
      </c>
      <c r="J3019" s="2">
        <v>2.5</v>
      </c>
      <c r="K3019" s="2">
        <v>7.5</v>
      </c>
      <c r="L3019" s="2">
        <v>1.25</v>
      </c>
      <c r="M3019" s="2">
        <v>1.25</v>
      </c>
      <c r="N3019" s="2">
        <v>3.75</v>
      </c>
      <c r="O3019" s="2">
        <v>6.25</v>
      </c>
      <c r="P3019" s="2">
        <v>3.75</v>
      </c>
      <c r="Q3019" s="2">
        <v>2.5</v>
      </c>
      <c r="R3019" s="15" t="s">
        <v>66</v>
      </c>
      <c r="S3019" s="2">
        <v>5</v>
      </c>
      <c r="T3019" s="2">
        <v>6.25</v>
      </c>
      <c r="U3019" s="2">
        <v>12.5</v>
      </c>
      <c r="V3019" s="2">
        <v>15</v>
      </c>
      <c r="W3019" s="15" t="s">
        <v>66</v>
      </c>
      <c r="X3019" s="2">
        <v>71.25</v>
      </c>
      <c r="Y3019" s="15" t="s">
        <v>66</v>
      </c>
      <c r="Z3019" s="17">
        <v>28.75</v>
      </c>
    </row>
    <row r="3020" spans="3:26" ht="25.2" x14ac:dyDescent="0.25">
      <c r="C3020" s="112"/>
      <c r="D3020" s="109"/>
      <c r="E3020" s="9" t="s">
        <v>37</v>
      </c>
      <c r="F3020" s="12"/>
      <c r="G3020" s="13">
        <v>49</v>
      </c>
      <c r="H3020" s="30">
        <v>12.244897959184</v>
      </c>
      <c r="I3020" s="6">
        <v>8.1632653061219997</v>
      </c>
      <c r="J3020" s="6">
        <v>4.0816326530609999</v>
      </c>
      <c r="K3020" s="6">
        <v>10.204081632653001</v>
      </c>
      <c r="L3020" s="6">
        <v>4.0816326530609999</v>
      </c>
      <c r="M3020" s="6">
        <v>4.0816326530609999</v>
      </c>
      <c r="N3020" s="6">
        <v>14.285714285714</v>
      </c>
      <c r="O3020" s="6">
        <v>14.285714285714</v>
      </c>
      <c r="P3020" s="6">
        <v>2.040816326531</v>
      </c>
      <c r="Q3020" s="6">
        <v>2.040816326531</v>
      </c>
      <c r="R3020" s="6">
        <v>2.040816326531</v>
      </c>
      <c r="S3020" s="6">
        <v>10.204081632653001</v>
      </c>
      <c r="T3020" s="6">
        <v>10.204081632653001</v>
      </c>
      <c r="U3020" s="6">
        <v>18.367346938775999</v>
      </c>
      <c r="V3020" s="6">
        <v>14.285714285714</v>
      </c>
      <c r="W3020" s="6">
        <v>4.0816326530609999</v>
      </c>
      <c r="X3020" s="6">
        <v>61.224489795917997</v>
      </c>
      <c r="Y3020" s="7" t="s">
        <v>66</v>
      </c>
      <c r="Z3020" s="33">
        <v>38.775510204082003</v>
      </c>
    </row>
    <row r="3021" spans="3:26" x14ac:dyDescent="0.25">
      <c r="C3021" s="112"/>
      <c r="D3021" s="109"/>
      <c r="E3021" s="9" t="s">
        <v>38</v>
      </c>
      <c r="F3021" s="12"/>
      <c r="G3021" s="13">
        <v>1</v>
      </c>
      <c r="H3021" s="39" t="s">
        <v>66</v>
      </c>
      <c r="I3021" s="7" t="s">
        <v>66</v>
      </c>
      <c r="J3021" s="7" t="s">
        <v>66</v>
      </c>
      <c r="K3021" s="7" t="s">
        <v>66</v>
      </c>
      <c r="L3021" s="7" t="s">
        <v>66</v>
      </c>
      <c r="M3021" s="7" t="s">
        <v>66</v>
      </c>
      <c r="N3021" s="7" t="s">
        <v>66</v>
      </c>
      <c r="O3021" s="7" t="s">
        <v>66</v>
      </c>
      <c r="P3021" s="7" t="s">
        <v>66</v>
      </c>
      <c r="Q3021" s="7" t="s">
        <v>66</v>
      </c>
      <c r="R3021" s="7" t="s">
        <v>66</v>
      </c>
      <c r="S3021" s="7" t="s">
        <v>66</v>
      </c>
      <c r="T3021" s="7" t="s">
        <v>66</v>
      </c>
      <c r="U3021" s="6">
        <v>100</v>
      </c>
      <c r="V3021" s="7" t="s">
        <v>66</v>
      </c>
      <c r="W3021" s="7" t="s">
        <v>66</v>
      </c>
      <c r="X3021" s="7" t="s">
        <v>66</v>
      </c>
      <c r="Y3021" s="7" t="s">
        <v>66</v>
      </c>
      <c r="Z3021" s="33">
        <v>100</v>
      </c>
    </row>
    <row r="3022" spans="3:26" ht="25.2" x14ac:dyDescent="0.25">
      <c r="C3022" s="112"/>
      <c r="D3022" s="108" t="s">
        <v>23</v>
      </c>
      <c r="E3022" s="10" t="s">
        <v>34</v>
      </c>
      <c r="F3022" s="11"/>
      <c r="G3022" s="40">
        <v>45</v>
      </c>
      <c r="H3022" s="58">
        <v>17.777777777777999</v>
      </c>
      <c r="I3022" s="23">
        <v>4.4444444444439997</v>
      </c>
      <c r="J3022" s="23">
        <v>4.4444444444439997</v>
      </c>
      <c r="K3022" s="41" t="s">
        <v>66</v>
      </c>
      <c r="L3022" s="23">
        <v>2.2222222222219998</v>
      </c>
      <c r="M3022" s="41" t="s">
        <v>66</v>
      </c>
      <c r="N3022" s="23">
        <v>20</v>
      </c>
      <c r="O3022" s="23">
        <v>13.333333333333</v>
      </c>
      <c r="P3022" s="23">
        <v>4.4444444444439997</v>
      </c>
      <c r="Q3022" s="23">
        <v>8.8888888888889994</v>
      </c>
      <c r="R3022" s="41" t="s">
        <v>66</v>
      </c>
      <c r="S3022" s="23">
        <v>4.4444444444439997</v>
      </c>
      <c r="T3022" s="23">
        <v>13.333333333333</v>
      </c>
      <c r="U3022" s="23">
        <v>20</v>
      </c>
      <c r="V3022" s="23">
        <v>24.444444444443999</v>
      </c>
      <c r="W3022" s="23">
        <v>2.2222222222219998</v>
      </c>
      <c r="X3022" s="23">
        <v>53.333333333333002</v>
      </c>
      <c r="Y3022" s="41" t="s">
        <v>66</v>
      </c>
      <c r="Z3022" s="63">
        <v>46.666666666666998</v>
      </c>
    </row>
    <row r="3023" spans="3:26" ht="25.2" x14ac:dyDescent="0.25">
      <c r="C3023" s="112"/>
      <c r="D3023" s="109"/>
      <c r="E3023" s="9" t="s">
        <v>35</v>
      </c>
      <c r="F3023" s="12"/>
      <c r="G3023" s="8">
        <v>258</v>
      </c>
      <c r="H3023" s="20">
        <v>11.240310077519</v>
      </c>
      <c r="I3023" s="2">
        <v>11.627906976744001</v>
      </c>
      <c r="J3023" s="2">
        <v>1.550387596899</v>
      </c>
      <c r="K3023" s="2">
        <v>2.7131782945739999</v>
      </c>
      <c r="L3023" s="15" t="s">
        <v>66</v>
      </c>
      <c r="M3023" s="2">
        <v>0.38759689922500001</v>
      </c>
      <c r="N3023" s="2">
        <v>8.1395348837209998</v>
      </c>
      <c r="O3023" s="2">
        <v>4.2635658914730001</v>
      </c>
      <c r="P3023" s="2">
        <v>2.7131782945739999</v>
      </c>
      <c r="Q3023" s="2">
        <v>0.77519379845000003</v>
      </c>
      <c r="R3023" s="2">
        <v>0.77519379845000003</v>
      </c>
      <c r="S3023" s="2">
        <v>6.2015503875969999</v>
      </c>
      <c r="T3023" s="2">
        <v>2.7131782945739999</v>
      </c>
      <c r="U3023" s="2">
        <v>9.6899224806199999</v>
      </c>
      <c r="V3023" s="2">
        <v>12.790697674419</v>
      </c>
      <c r="W3023" s="2">
        <v>0.77519379845000003</v>
      </c>
      <c r="X3023" s="2">
        <v>67.441860465115994</v>
      </c>
      <c r="Y3023" s="2">
        <v>0.77519379845000003</v>
      </c>
      <c r="Z3023" s="17">
        <v>31.782945736434002</v>
      </c>
    </row>
    <row r="3024" spans="3:26" ht="25.2" x14ac:dyDescent="0.25">
      <c r="C3024" s="112"/>
      <c r="D3024" s="109"/>
      <c r="E3024" s="9" t="s">
        <v>36</v>
      </c>
      <c r="F3024" s="12"/>
      <c r="G3024" s="8">
        <v>127</v>
      </c>
      <c r="H3024" s="20">
        <v>14.173228346457</v>
      </c>
      <c r="I3024" s="2">
        <v>7.8740157480309998</v>
      </c>
      <c r="J3024" s="2">
        <v>3.9370078740159999</v>
      </c>
      <c r="K3024" s="2">
        <v>3.9370078740159999</v>
      </c>
      <c r="L3024" s="2">
        <v>2.3622047244090001</v>
      </c>
      <c r="M3024" s="2">
        <v>0.78740157480299999</v>
      </c>
      <c r="N3024" s="2">
        <v>15.748031496063</v>
      </c>
      <c r="O3024" s="2">
        <v>4.7244094488190003</v>
      </c>
      <c r="P3024" s="2">
        <v>4.7244094488190003</v>
      </c>
      <c r="Q3024" s="2">
        <v>3.1496062992130001</v>
      </c>
      <c r="R3024" s="2">
        <v>1.574803149606</v>
      </c>
      <c r="S3024" s="2">
        <v>7.0866141732279999</v>
      </c>
      <c r="T3024" s="2">
        <v>5.5118110236220001</v>
      </c>
      <c r="U3024" s="2">
        <v>15.748031496063</v>
      </c>
      <c r="V3024" s="2">
        <v>11.023622047244</v>
      </c>
      <c r="W3024" s="2">
        <v>1.574803149606</v>
      </c>
      <c r="X3024" s="2">
        <v>62.992125984251999</v>
      </c>
      <c r="Y3024" s="15" t="s">
        <v>66</v>
      </c>
      <c r="Z3024" s="17">
        <v>37.007874015748001</v>
      </c>
    </row>
    <row r="3025" spans="3:26" ht="25.2" x14ac:dyDescent="0.25">
      <c r="C3025" s="112"/>
      <c r="D3025" s="109"/>
      <c r="E3025" s="9" t="s">
        <v>37</v>
      </c>
      <c r="F3025" s="12"/>
      <c r="G3025" s="8">
        <v>129</v>
      </c>
      <c r="H3025" s="20">
        <v>17.829457364341</v>
      </c>
      <c r="I3025" s="2">
        <v>11.627906976744001</v>
      </c>
      <c r="J3025" s="2">
        <v>5.4263565891469998</v>
      </c>
      <c r="K3025" s="2">
        <v>6.2015503875969999</v>
      </c>
      <c r="L3025" s="2">
        <v>1.550387596899</v>
      </c>
      <c r="M3025" s="2">
        <v>0.77519379845000003</v>
      </c>
      <c r="N3025" s="2">
        <v>13.178294573643001</v>
      </c>
      <c r="O3025" s="2">
        <v>7.7519379844960001</v>
      </c>
      <c r="P3025" s="2">
        <v>3.8759689922480001</v>
      </c>
      <c r="Q3025" s="2">
        <v>2.3255813953489999</v>
      </c>
      <c r="R3025" s="2">
        <v>3.1007751937979999</v>
      </c>
      <c r="S3025" s="2">
        <v>4.6511627906979998</v>
      </c>
      <c r="T3025" s="2">
        <v>3.8759689922480001</v>
      </c>
      <c r="U3025" s="2">
        <v>11.627906976744001</v>
      </c>
      <c r="V3025" s="2">
        <v>16.279069767442</v>
      </c>
      <c r="W3025" s="2">
        <v>2.3255813953489999</v>
      </c>
      <c r="X3025" s="2">
        <v>62.790697674419</v>
      </c>
      <c r="Y3025" s="2">
        <v>0.77519379845000003</v>
      </c>
      <c r="Z3025" s="17">
        <v>36.434108527131997</v>
      </c>
    </row>
    <row r="3026" spans="3:26" x14ac:dyDescent="0.25">
      <c r="C3026" s="112"/>
      <c r="D3026" s="109"/>
      <c r="E3026" s="9" t="s">
        <v>38</v>
      </c>
      <c r="F3026" s="12"/>
      <c r="G3026" s="13">
        <v>2</v>
      </c>
      <c r="H3026" s="39" t="s">
        <v>66</v>
      </c>
      <c r="I3026" s="7" t="s">
        <v>66</v>
      </c>
      <c r="J3026" s="6">
        <v>50</v>
      </c>
      <c r="K3026" s="7" t="s">
        <v>66</v>
      </c>
      <c r="L3026" s="7" t="s">
        <v>66</v>
      </c>
      <c r="M3026" s="7" t="s">
        <v>66</v>
      </c>
      <c r="N3026" s="7" t="s">
        <v>66</v>
      </c>
      <c r="O3026" s="7" t="s">
        <v>66</v>
      </c>
      <c r="P3026" s="7" t="s">
        <v>66</v>
      </c>
      <c r="Q3026" s="7" t="s">
        <v>66</v>
      </c>
      <c r="R3026" s="7" t="s">
        <v>66</v>
      </c>
      <c r="S3026" s="6">
        <v>50</v>
      </c>
      <c r="T3026" s="7" t="s">
        <v>66</v>
      </c>
      <c r="U3026" s="7" t="s">
        <v>66</v>
      </c>
      <c r="V3026" s="6">
        <v>50</v>
      </c>
      <c r="W3026" s="7" t="s">
        <v>66</v>
      </c>
      <c r="X3026" s="7" t="s">
        <v>66</v>
      </c>
      <c r="Y3026" s="7" t="s">
        <v>66</v>
      </c>
      <c r="Z3026" s="33">
        <v>100</v>
      </c>
    </row>
    <row r="3027" spans="3:26" ht="25.2" x14ac:dyDescent="0.25">
      <c r="C3027" s="108" t="s">
        <v>39</v>
      </c>
      <c r="D3027" s="108" t="s">
        <v>25</v>
      </c>
      <c r="E3027" s="10" t="s">
        <v>40</v>
      </c>
      <c r="F3027" s="11"/>
      <c r="G3027" s="14">
        <v>320</v>
      </c>
      <c r="H3027" s="28">
        <v>14.0625</v>
      </c>
      <c r="I3027" s="5">
        <v>8.4375</v>
      </c>
      <c r="J3027" s="5">
        <v>4.375</v>
      </c>
      <c r="K3027" s="5">
        <v>4.0625</v>
      </c>
      <c r="L3027" s="5">
        <v>1.5625</v>
      </c>
      <c r="M3027" s="5">
        <v>0.9375</v>
      </c>
      <c r="N3027" s="5">
        <v>13.125</v>
      </c>
      <c r="O3027" s="5">
        <v>7.5</v>
      </c>
      <c r="P3027" s="5">
        <v>3.4375</v>
      </c>
      <c r="Q3027" s="5">
        <v>1.5625</v>
      </c>
      <c r="R3027" s="5">
        <v>1.25</v>
      </c>
      <c r="S3027" s="5">
        <v>5.625</v>
      </c>
      <c r="T3027" s="5">
        <v>5.3125</v>
      </c>
      <c r="U3027" s="5">
        <v>14.375</v>
      </c>
      <c r="V3027" s="5">
        <v>15.3125</v>
      </c>
      <c r="W3027" s="5">
        <v>2.5</v>
      </c>
      <c r="X3027" s="5">
        <v>65</v>
      </c>
      <c r="Y3027" s="34" t="s">
        <v>66</v>
      </c>
      <c r="Z3027" s="29">
        <v>35</v>
      </c>
    </row>
    <row r="3028" spans="3:26" ht="25.2" x14ac:dyDescent="0.25">
      <c r="C3028" s="112"/>
      <c r="D3028" s="109"/>
      <c r="E3028" s="9" t="s">
        <v>41</v>
      </c>
      <c r="F3028" s="12"/>
      <c r="G3028" s="8">
        <v>604</v>
      </c>
      <c r="H3028" s="20">
        <v>8.2781456953639996</v>
      </c>
      <c r="I3028" s="2">
        <v>8.9403973509930008</v>
      </c>
      <c r="J3028" s="2">
        <v>2.4834437086090002</v>
      </c>
      <c r="K3028" s="2">
        <v>2.9801324503309998</v>
      </c>
      <c r="L3028" s="2">
        <v>0.331125827815</v>
      </c>
      <c r="M3028" s="2">
        <v>0.496688741722</v>
      </c>
      <c r="N3028" s="2">
        <v>6.622516556291</v>
      </c>
      <c r="O3028" s="2">
        <v>4.4701986754969996</v>
      </c>
      <c r="P3028" s="2">
        <v>1.490066225166</v>
      </c>
      <c r="Q3028" s="2">
        <v>0.66225165562900001</v>
      </c>
      <c r="R3028" s="2">
        <v>0.331125827815</v>
      </c>
      <c r="S3028" s="2">
        <v>3.9735099337749999</v>
      </c>
      <c r="T3028" s="2">
        <v>2.814569536424</v>
      </c>
      <c r="U3028" s="2">
        <v>10.430463576158999</v>
      </c>
      <c r="V3028" s="2">
        <v>8.2781456953639996</v>
      </c>
      <c r="W3028" s="2">
        <v>1.324503311258</v>
      </c>
      <c r="X3028" s="2">
        <v>73.178807947020005</v>
      </c>
      <c r="Y3028" s="2">
        <v>0.496688741722</v>
      </c>
      <c r="Z3028" s="17">
        <v>26.324503311257999</v>
      </c>
    </row>
    <row r="3029" spans="3:26" x14ac:dyDescent="0.25">
      <c r="C3029" s="112"/>
      <c r="D3029" s="109"/>
      <c r="E3029" s="9" t="s">
        <v>42</v>
      </c>
      <c r="F3029" s="12"/>
      <c r="G3029" s="13">
        <v>20</v>
      </c>
      <c r="H3029" s="30">
        <v>5</v>
      </c>
      <c r="I3029" s="7" t="s">
        <v>66</v>
      </c>
      <c r="J3029" s="6">
        <v>5</v>
      </c>
      <c r="K3029" s="6">
        <v>5</v>
      </c>
      <c r="L3029" s="6">
        <v>5</v>
      </c>
      <c r="M3029" s="7" t="s">
        <v>66</v>
      </c>
      <c r="N3029" s="6">
        <v>15</v>
      </c>
      <c r="O3029" s="6">
        <v>15</v>
      </c>
      <c r="P3029" s="6">
        <v>15</v>
      </c>
      <c r="Q3029" s="6">
        <v>10</v>
      </c>
      <c r="R3029" s="7" t="s">
        <v>66</v>
      </c>
      <c r="S3029" s="6">
        <v>5</v>
      </c>
      <c r="T3029" s="6">
        <v>10</v>
      </c>
      <c r="U3029" s="6">
        <v>10</v>
      </c>
      <c r="V3029" s="6">
        <v>10</v>
      </c>
      <c r="W3029" s="7" t="s">
        <v>66</v>
      </c>
      <c r="X3029" s="6">
        <v>55</v>
      </c>
      <c r="Y3029" s="7" t="s">
        <v>66</v>
      </c>
      <c r="Z3029" s="33">
        <v>45</v>
      </c>
    </row>
    <row r="3030" spans="3:26" x14ac:dyDescent="0.25">
      <c r="C3030" s="112"/>
      <c r="D3030" s="109"/>
      <c r="E3030" s="9" t="s">
        <v>43</v>
      </c>
      <c r="F3030" s="12"/>
      <c r="G3030" s="8">
        <v>162</v>
      </c>
      <c r="H3030" s="20">
        <v>12.345679012346</v>
      </c>
      <c r="I3030" s="2">
        <v>6.79012345679</v>
      </c>
      <c r="J3030" s="2">
        <v>3.7037037037039999</v>
      </c>
      <c r="K3030" s="2">
        <v>3.7037037037039999</v>
      </c>
      <c r="L3030" s="2">
        <v>1.851851851852</v>
      </c>
      <c r="M3030" s="2">
        <v>0.61728395061700003</v>
      </c>
      <c r="N3030" s="2">
        <v>9.2592592592590002</v>
      </c>
      <c r="O3030" s="2">
        <v>3.086419753086</v>
      </c>
      <c r="P3030" s="2">
        <v>0.61728395061700003</v>
      </c>
      <c r="Q3030" s="2">
        <v>2.4691358024690002</v>
      </c>
      <c r="R3030" s="2">
        <v>0.61728395061700003</v>
      </c>
      <c r="S3030" s="2">
        <v>2.4691358024690002</v>
      </c>
      <c r="T3030" s="2">
        <v>6.1728395061730001</v>
      </c>
      <c r="U3030" s="2">
        <v>9.8765432098769992</v>
      </c>
      <c r="V3030" s="2">
        <v>11.111111111111001</v>
      </c>
      <c r="W3030" s="2">
        <v>0.61728395061700003</v>
      </c>
      <c r="X3030" s="2">
        <v>70.370370370369997</v>
      </c>
      <c r="Y3030" s="15" t="s">
        <v>66</v>
      </c>
      <c r="Z3030" s="17">
        <v>29.629629629629999</v>
      </c>
    </row>
    <row r="3031" spans="3:26" x14ac:dyDescent="0.25">
      <c r="C3031" s="112"/>
      <c r="D3031" s="109"/>
      <c r="E3031" s="9" t="s">
        <v>44</v>
      </c>
      <c r="F3031" s="12"/>
      <c r="G3031" s="8">
        <v>50</v>
      </c>
      <c r="H3031" s="20">
        <v>16</v>
      </c>
      <c r="I3031" s="2">
        <v>12</v>
      </c>
      <c r="J3031" s="2">
        <v>6</v>
      </c>
      <c r="K3031" s="2">
        <v>4</v>
      </c>
      <c r="L3031" s="2">
        <v>2</v>
      </c>
      <c r="M3031" s="15" t="s">
        <v>66</v>
      </c>
      <c r="N3031" s="2">
        <v>12</v>
      </c>
      <c r="O3031" s="2">
        <v>2</v>
      </c>
      <c r="P3031" s="2">
        <v>2</v>
      </c>
      <c r="Q3031" s="15" t="s">
        <v>66</v>
      </c>
      <c r="R3031" s="15" t="s">
        <v>66</v>
      </c>
      <c r="S3031" s="2">
        <v>4</v>
      </c>
      <c r="T3031" s="2">
        <v>6</v>
      </c>
      <c r="U3031" s="2">
        <v>12</v>
      </c>
      <c r="V3031" s="2">
        <v>10</v>
      </c>
      <c r="W3031" s="15" t="s">
        <v>66</v>
      </c>
      <c r="X3031" s="2">
        <v>66</v>
      </c>
      <c r="Y3031" s="15" t="s">
        <v>66</v>
      </c>
      <c r="Z3031" s="17">
        <v>34</v>
      </c>
    </row>
    <row r="3032" spans="3:26" ht="25.2" x14ac:dyDescent="0.25">
      <c r="C3032" s="112"/>
      <c r="D3032" s="109"/>
      <c r="E3032" s="9" t="s">
        <v>45</v>
      </c>
      <c r="F3032" s="12"/>
      <c r="G3032" s="8">
        <v>53</v>
      </c>
      <c r="H3032" s="20">
        <v>15.094339622642</v>
      </c>
      <c r="I3032" s="2">
        <v>5.660377358491</v>
      </c>
      <c r="J3032" s="2">
        <v>5.660377358491</v>
      </c>
      <c r="K3032" s="2">
        <v>5.660377358491</v>
      </c>
      <c r="L3032" s="2">
        <v>1.88679245283</v>
      </c>
      <c r="M3032" s="2">
        <v>3.7735849056599999</v>
      </c>
      <c r="N3032" s="2">
        <v>9.4339622641510008</v>
      </c>
      <c r="O3032" s="2">
        <v>5.660377358491</v>
      </c>
      <c r="P3032" s="2">
        <v>5.660377358491</v>
      </c>
      <c r="Q3032" s="2">
        <v>3.7735849056599999</v>
      </c>
      <c r="R3032" s="2">
        <v>1.88679245283</v>
      </c>
      <c r="S3032" s="2">
        <v>5.660377358491</v>
      </c>
      <c r="T3032" s="2">
        <v>5.660377358491</v>
      </c>
      <c r="U3032" s="2">
        <v>16.981132075472001</v>
      </c>
      <c r="V3032" s="2">
        <v>24.528301886792001</v>
      </c>
      <c r="W3032" s="15" t="s">
        <v>66</v>
      </c>
      <c r="X3032" s="2">
        <v>56.603773584906001</v>
      </c>
      <c r="Y3032" s="15" t="s">
        <v>66</v>
      </c>
      <c r="Z3032" s="17">
        <v>43.396226415093999</v>
      </c>
    </row>
    <row r="3033" spans="3:26" x14ac:dyDescent="0.25">
      <c r="C3033" s="112"/>
      <c r="D3033" s="109"/>
      <c r="E3033" s="9" t="s">
        <v>38</v>
      </c>
      <c r="F3033" s="12"/>
      <c r="G3033" s="13">
        <v>37</v>
      </c>
      <c r="H3033" s="30">
        <v>5.4054054054050003</v>
      </c>
      <c r="I3033" s="6">
        <v>10.810810810811001</v>
      </c>
      <c r="J3033" s="6">
        <v>5.4054054054050003</v>
      </c>
      <c r="K3033" s="6">
        <v>5.4054054054050003</v>
      </c>
      <c r="L3033" s="6">
        <v>2.7027027027030002</v>
      </c>
      <c r="M3033" s="6">
        <v>2.7027027027030002</v>
      </c>
      <c r="N3033" s="6">
        <v>10.810810810811001</v>
      </c>
      <c r="O3033" s="6">
        <v>16.216216216216001</v>
      </c>
      <c r="P3033" s="6">
        <v>2.7027027027030002</v>
      </c>
      <c r="Q3033" s="6">
        <v>8.1081081081080004</v>
      </c>
      <c r="R3033" s="6">
        <v>8.1081081081080004</v>
      </c>
      <c r="S3033" s="6">
        <v>10.810810810811001</v>
      </c>
      <c r="T3033" s="6">
        <v>8.1081081081080004</v>
      </c>
      <c r="U3033" s="6">
        <v>10.810810810811001</v>
      </c>
      <c r="V3033" s="6">
        <v>8.1081081081080004</v>
      </c>
      <c r="W3033" s="7" t="s">
        <v>66</v>
      </c>
      <c r="X3033" s="6">
        <v>62.162162162161998</v>
      </c>
      <c r="Y3033" s="6">
        <v>2.7027027027030002</v>
      </c>
      <c r="Z3033" s="33">
        <v>35.135135135135002</v>
      </c>
    </row>
    <row r="3034" spans="3:26" ht="25.2" x14ac:dyDescent="0.25">
      <c r="C3034" s="112"/>
      <c r="D3034" s="108" t="s">
        <v>22</v>
      </c>
      <c r="E3034" s="10" t="s">
        <v>40</v>
      </c>
      <c r="F3034" s="11"/>
      <c r="G3034" s="14">
        <v>118</v>
      </c>
      <c r="H3034" s="28">
        <v>12.71186440678</v>
      </c>
      <c r="I3034" s="5">
        <v>7.6271186440680001</v>
      </c>
      <c r="J3034" s="5">
        <v>4.2372881355930003</v>
      </c>
      <c r="K3034" s="5">
        <v>3.3898305084749998</v>
      </c>
      <c r="L3034" s="5">
        <v>2.542372881356</v>
      </c>
      <c r="M3034" s="5">
        <v>1.6949152542370001</v>
      </c>
      <c r="N3034" s="5">
        <v>10.169491525424</v>
      </c>
      <c r="O3034" s="5">
        <v>7.6271186440680001</v>
      </c>
      <c r="P3034" s="5">
        <v>3.3898305084749998</v>
      </c>
      <c r="Q3034" s="34" t="s">
        <v>66</v>
      </c>
      <c r="R3034" s="5">
        <v>0.84745762711899997</v>
      </c>
      <c r="S3034" s="5">
        <v>6.7796610169490004</v>
      </c>
      <c r="T3034" s="5">
        <v>6.7796610169490004</v>
      </c>
      <c r="U3034" s="5">
        <v>15.254237288136</v>
      </c>
      <c r="V3034" s="5">
        <v>15.254237288136</v>
      </c>
      <c r="W3034" s="5">
        <v>2.542372881356</v>
      </c>
      <c r="X3034" s="5">
        <v>66.101694915254001</v>
      </c>
      <c r="Y3034" s="34" t="s">
        <v>66</v>
      </c>
      <c r="Z3034" s="29">
        <v>33.898305084745999</v>
      </c>
    </row>
    <row r="3035" spans="3:26" ht="25.2" x14ac:dyDescent="0.25">
      <c r="C3035" s="112"/>
      <c r="D3035" s="109"/>
      <c r="E3035" s="9" t="s">
        <v>41</v>
      </c>
      <c r="F3035" s="12"/>
      <c r="G3035" s="8">
        <v>351</v>
      </c>
      <c r="H3035" s="20">
        <v>5.9829059829059998</v>
      </c>
      <c r="I3035" s="2">
        <v>7.1225071225069998</v>
      </c>
      <c r="J3035" s="2">
        <v>3.1339031339029999</v>
      </c>
      <c r="K3035" s="2">
        <v>3.1339031339029999</v>
      </c>
      <c r="L3035" s="2">
        <v>0.56980056980100002</v>
      </c>
      <c r="M3035" s="2">
        <v>0.56980056980100002</v>
      </c>
      <c r="N3035" s="2">
        <v>5.6980056980059999</v>
      </c>
      <c r="O3035" s="2">
        <v>5.1282051282049999</v>
      </c>
      <c r="P3035" s="2">
        <v>0.56980056980100002</v>
      </c>
      <c r="Q3035" s="2">
        <v>0.56980056980100002</v>
      </c>
      <c r="R3035" s="15" t="s">
        <v>66</v>
      </c>
      <c r="S3035" s="2">
        <v>2.564102564103</v>
      </c>
      <c r="T3035" s="2">
        <v>2.8490028490029999</v>
      </c>
      <c r="U3035" s="2">
        <v>10.541310541311001</v>
      </c>
      <c r="V3035" s="2">
        <v>5.1282051282049999</v>
      </c>
      <c r="W3035" s="2">
        <v>1.709401709402</v>
      </c>
      <c r="X3035" s="2">
        <v>76.638176638177001</v>
      </c>
      <c r="Y3035" s="2">
        <v>0.28490028490000002</v>
      </c>
      <c r="Z3035" s="17">
        <v>23.076923076922998</v>
      </c>
    </row>
    <row r="3036" spans="3:26" x14ac:dyDescent="0.25">
      <c r="C3036" s="112"/>
      <c r="D3036" s="109"/>
      <c r="E3036" s="9" t="s">
        <v>42</v>
      </c>
      <c r="F3036" s="12"/>
      <c r="G3036" s="13">
        <v>9</v>
      </c>
      <c r="H3036" s="39" t="s">
        <v>66</v>
      </c>
      <c r="I3036" s="7" t="s">
        <v>66</v>
      </c>
      <c r="J3036" s="7" t="s">
        <v>66</v>
      </c>
      <c r="K3036" s="6">
        <v>11.111111111111001</v>
      </c>
      <c r="L3036" s="7" t="s">
        <v>66</v>
      </c>
      <c r="M3036" s="7" t="s">
        <v>66</v>
      </c>
      <c r="N3036" s="7" t="s">
        <v>66</v>
      </c>
      <c r="O3036" s="6">
        <v>11.111111111111001</v>
      </c>
      <c r="P3036" s="7" t="s">
        <v>66</v>
      </c>
      <c r="Q3036" s="7" t="s">
        <v>66</v>
      </c>
      <c r="R3036" s="7" t="s">
        <v>66</v>
      </c>
      <c r="S3036" s="7" t="s">
        <v>66</v>
      </c>
      <c r="T3036" s="7" t="s">
        <v>66</v>
      </c>
      <c r="U3036" s="7" t="s">
        <v>66</v>
      </c>
      <c r="V3036" s="7" t="s">
        <v>66</v>
      </c>
      <c r="W3036" s="7" t="s">
        <v>66</v>
      </c>
      <c r="X3036" s="6">
        <v>77.777777777777999</v>
      </c>
      <c r="Y3036" s="7" t="s">
        <v>66</v>
      </c>
      <c r="Z3036" s="33">
        <v>22.222222222222001</v>
      </c>
    </row>
    <row r="3037" spans="3:26" x14ac:dyDescent="0.25">
      <c r="C3037" s="112"/>
      <c r="D3037" s="109"/>
      <c r="E3037" s="9" t="s">
        <v>43</v>
      </c>
      <c r="F3037" s="12"/>
      <c r="G3037" s="8">
        <v>64</v>
      </c>
      <c r="H3037" s="20">
        <v>3.125</v>
      </c>
      <c r="I3037" s="2">
        <v>4.6875</v>
      </c>
      <c r="J3037" s="2">
        <v>4.6875</v>
      </c>
      <c r="K3037" s="2">
        <v>4.6875</v>
      </c>
      <c r="L3037" s="2">
        <v>1.5625</v>
      </c>
      <c r="M3037" s="15" t="s">
        <v>66</v>
      </c>
      <c r="N3037" s="2">
        <v>4.6875</v>
      </c>
      <c r="O3037" s="2">
        <v>3.125</v>
      </c>
      <c r="P3037" s="15" t="s">
        <v>66</v>
      </c>
      <c r="Q3037" s="2">
        <v>1.5625</v>
      </c>
      <c r="R3037" s="15" t="s">
        <v>66</v>
      </c>
      <c r="S3037" s="15" t="s">
        <v>66</v>
      </c>
      <c r="T3037" s="2">
        <v>3.125</v>
      </c>
      <c r="U3037" s="2">
        <v>3.125</v>
      </c>
      <c r="V3037" s="2">
        <v>6.25</v>
      </c>
      <c r="W3037" s="15" t="s">
        <v>66</v>
      </c>
      <c r="X3037" s="2">
        <v>82.8125</v>
      </c>
      <c r="Y3037" s="15" t="s">
        <v>66</v>
      </c>
      <c r="Z3037" s="17">
        <v>17.1875</v>
      </c>
    </row>
    <row r="3038" spans="3:26" x14ac:dyDescent="0.25">
      <c r="C3038" s="112"/>
      <c r="D3038" s="109"/>
      <c r="E3038" s="9" t="s">
        <v>44</v>
      </c>
      <c r="F3038" s="12"/>
      <c r="G3038" s="13">
        <v>19</v>
      </c>
      <c r="H3038" s="30">
        <v>5.2631578947369997</v>
      </c>
      <c r="I3038" s="7" t="s">
        <v>66</v>
      </c>
      <c r="J3038" s="6">
        <v>5.2631578947369997</v>
      </c>
      <c r="K3038" s="6">
        <v>5.2631578947369997</v>
      </c>
      <c r="L3038" s="7" t="s">
        <v>66</v>
      </c>
      <c r="M3038" s="7" t="s">
        <v>66</v>
      </c>
      <c r="N3038" s="6">
        <v>5.2631578947369997</v>
      </c>
      <c r="O3038" s="6">
        <v>5.2631578947369997</v>
      </c>
      <c r="P3038" s="7" t="s">
        <v>66</v>
      </c>
      <c r="Q3038" s="7" t="s">
        <v>66</v>
      </c>
      <c r="R3038" s="7" t="s">
        <v>66</v>
      </c>
      <c r="S3038" s="7" t="s">
        <v>66</v>
      </c>
      <c r="T3038" s="6">
        <v>5.2631578947369997</v>
      </c>
      <c r="U3038" s="7" t="s">
        <v>66</v>
      </c>
      <c r="V3038" s="6">
        <v>5.2631578947369997</v>
      </c>
      <c r="W3038" s="7" t="s">
        <v>66</v>
      </c>
      <c r="X3038" s="6">
        <v>78.947368421053</v>
      </c>
      <c r="Y3038" s="7" t="s">
        <v>66</v>
      </c>
      <c r="Z3038" s="33">
        <v>21.052631578947</v>
      </c>
    </row>
    <row r="3039" spans="3:26" ht="25.2" x14ac:dyDescent="0.25">
      <c r="C3039" s="112"/>
      <c r="D3039" s="109"/>
      <c r="E3039" s="9" t="s">
        <v>45</v>
      </c>
      <c r="F3039" s="12"/>
      <c r="G3039" s="13">
        <v>30</v>
      </c>
      <c r="H3039" s="30">
        <v>13.333333333333</v>
      </c>
      <c r="I3039" s="6">
        <v>6.666666666667</v>
      </c>
      <c r="J3039" s="6">
        <v>6.666666666667</v>
      </c>
      <c r="K3039" s="6">
        <v>10</v>
      </c>
      <c r="L3039" s="6">
        <v>3.333333333333</v>
      </c>
      <c r="M3039" s="6">
        <v>6.666666666667</v>
      </c>
      <c r="N3039" s="6">
        <v>6.666666666667</v>
      </c>
      <c r="O3039" s="6">
        <v>6.666666666667</v>
      </c>
      <c r="P3039" s="6">
        <v>6.666666666667</v>
      </c>
      <c r="Q3039" s="6">
        <v>3.333333333333</v>
      </c>
      <c r="R3039" s="7" t="s">
        <v>66</v>
      </c>
      <c r="S3039" s="6">
        <v>3.333333333333</v>
      </c>
      <c r="T3039" s="6">
        <v>3.333333333333</v>
      </c>
      <c r="U3039" s="6">
        <v>13.333333333333</v>
      </c>
      <c r="V3039" s="6">
        <v>23.333333333333002</v>
      </c>
      <c r="W3039" s="7" t="s">
        <v>66</v>
      </c>
      <c r="X3039" s="6">
        <v>56.666666666666998</v>
      </c>
      <c r="Y3039" s="7" t="s">
        <v>66</v>
      </c>
      <c r="Z3039" s="33">
        <v>43.333333333333002</v>
      </c>
    </row>
    <row r="3040" spans="3:26" x14ac:dyDescent="0.25">
      <c r="C3040" s="112"/>
      <c r="D3040" s="109"/>
      <c r="E3040" s="9" t="s">
        <v>38</v>
      </c>
      <c r="F3040" s="12"/>
      <c r="G3040" s="13">
        <v>23</v>
      </c>
      <c r="H3040" s="30">
        <v>4.3478260869570002</v>
      </c>
      <c r="I3040" s="6">
        <v>8.6956521739130004</v>
      </c>
      <c r="J3040" s="6">
        <v>4.3478260869570002</v>
      </c>
      <c r="K3040" s="6">
        <v>8.6956521739130004</v>
      </c>
      <c r="L3040" s="6">
        <v>4.3478260869570002</v>
      </c>
      <c r="M3040" s="6">
        <v>4.3478260869570002</v>
      </c>
      <c r="N3040" s="6">
        <v>8.6956521739130004</v>
      </c>
      <c r="O3040" s="6">
        <v>8.6956521739130004</v>
      </c>
      <c r="P3040" s="6">
        <v>4.3478260869570002</v>
      </c>
      <c r="Q3040" s="6">
        <v>13.04347826087</v>
      </c>
      <c r="R3040" s="6">
        <v>8.6956521739130004</v>
      </c>
      <c r="S3040" s="6">
        <v>8.6956521739130004</v>
      </c>
      <c r="T3040" s="6">
        <v>13.04347826087</v>
      </c>
      <c r="U3040" s="6">
        <v>17.391304347826001</v>
      </c>
      <c r="V3040" s="6">
        <v>8.6956521739130004</v>
      </c>
      <c r="W3040" s="7" t="s">
        <v>66</v>
      </c>
      <c r="X3040" s="6">
        <v>69.565217391304003</v>
      </c>
      <c r="Y3040" s="7" t="s">
        <v>66</v>
      </c>
      <c r="Z3040" s="33">
        <v>30.434782608696</v>
      </c>
    </row>
    <row r="3041" spans="3:26" ht="25.2" x14ac:dyDescent="0.25">
      <c r="C3041" s="112"/>
      <c r="D3041" s="108" t="s">
        <v>23</v>
      </c>
      <c r="E3041" s="10" t="s">
        <v>40</v>
      </c>
      <c r="F3041" s="11"/>
      <c r="G3041" s="14">
        <v>202</v>
      </c>
      <c r="H3041" s="28">
        <v>14.851485148515</v>
      </c>
      <c r="I3041" s="5">
        <v>8.9108910891090005</v>
      </c>
      <c r="J3041" s="5">
        <v>4.4554455445540002</v>
      </c>
      <c r="K3041" s="5">
        <v>4.4554455445540002</v>
      </c>
      <c r="L3041" s="5">
        <v>0.99009900990099997</v>
      </c>
      <c r="M3041" s="5">
        <v>0.49504950495</v>
      </c>
      <c r="N3041" s="5">
        <v>14.851485148515</v>
      </c>
      <c r="O3041" s="5">
        <v>7.4257425742569998</v>
      </c>
      <c r="P3041" s="5">
        <v>3.4653465346529999</v>
      </c>
      <c r="Q3041" s="5">
        <v>2.4752475247520001</v>
      </c>
      <c r="R3041" s="5">
        <v>1.485148514851</v>
      </c>
      <c r="S3041" s="5">
        <v>4.9504950495050002</v>
      </c>
      <c r="T3041" s="5">
        <v>4.4554455445540002</v>
      </c>
      <c r="U3041" s="5">
        <v>13.861386138614</v>
      </c>
      <c r="V3041" s="5">
        <v>15.346534653465</v>
      </c>
      <c r="W3041" s="5">
        <v>2.4752475247520001</v>
      </c>
      <c r="X3041" s="5">
        <v>64.356435643563998</v>
      </c>
      <c r="Y3041" s="34" t="s">
        <v>66</v>
      </c>
      <c r="Z3041" s="29">
        <v>35.643564356436002</v>
      </c>
    </row>
    <row r="3042" spans="3:26" ht="25.2" x14ac:dyDescent="0.25">
      <c r="C3042" s="112"/>
      <c r="D3042" s="109"/>
      <c r="E3042" s="9" t="s">
        <v>41</v>
      </c>
      <c r="F3042" s="12"/>
      <c r="G3042" s="8">
        <v>253</v>
      </c>
      <c r="H3042" s="20">
        <v>11.462450592885</v>
      </c>
      <c r="I3042" s="2">
        <v>11.462450592885</v>
      </c>
      <c r="J3042" s="2">
        <v>1.5810276679840001</v>
      </c>
      <c r="K3042" s="2">
        <v>2.7667984189719999</v>
      </c>
      <c r="L3042" s="15" t="s">
        <v>66</v>
      </c>
      <c r="M3042" s="2">
        <v>0.39525691699600002</v>
      </c>
      <c r="N3042" s="2">
        <v>7.9051383399209998</v>
      </c>
      <c r="O3042" s="2">
        <v>3.557312252964</v>
      </c>
      <c r="P3042" s="2">
        <v>2.7667984189719999</v>
      </c>
      <c r="Q3042" s="2">
        <v>0.79051383399200004</v>
      </c>
      <c r="R3042" s="2">
        <v>0.79051383399200004</v>
      </c>
      <c r="S3042" s="2">
        <v>5.9288537549409996</v>
      </c>
      <c r="T3042" s="2">
        <v>2.7667984189719999</v>
      </c>
      <c r="U3042" s="2">
        <v>10.276679841897</v>
      </c>
      <c r="V3042" s="2">
        <v>12.648221343874001</v>
      </c>
      <c r="W3042" s="2">
        <v>0.79051383399200004</v>
      </c>
      <c r="X3042" s="2">
        <v>68.379446640316004</v>
      </c>
      <c r="Y3042" s="2">
        <v>0.79051383399200004</v>
      </c>
      <c r="Z3042" s="17">
        <v>30.830039525692001</v>
      </c>
    </row>
    <row r="3043" spans="3:26" x14ac:dyDescent="0.25">
      <c r="C3043" s="112"/>
      <c r="D3043" s="109"/>
      <c r="E3043" s="9" t="s">
        <v>42</v>
      </c>
      <c r="F3043" s="12"/>
      <c r="G3043" s="13">
        <v>11</v>
      </c>
      <c r="H3043" s="30">
        <v>9.0909090909089993</v>
      </c>
      <c r="I3043" s="7" t="s">
        <v>66</v>
      </c>
      <c r="J3043" s="6">
        <v>9.0909090909089993</v>
      </c>
      <c r="K3043" s="7" t="s">
        <v>66</v>
      </c>
      <c r="L3043" s="6">
        <v>9.0909090909089993</v>
      </c>
      <c r="M3043" s="7" t="s">
        <v>66</v>
      </c>
      <c r="N3043" s="6">
        <v>27.272727272727</v>
      </c>
      <c r="O3043" s="6">
        <v>18.181818181817999</v>
      </c>
      <c r="P3043" s="6">
        <v>27.272727272727</v>
      </c>
      <c r="Q3043" s="6">
        <v>18.181818181817999</v>
      </c>
      <c r="R3043" s="7" t="s">
        <v>66</v>
      </c>
      <c r="S3043" s="6">
        <v>9.0909090909089993</v>
      </c>
      <c r="T3043" s="6">
        <v>18.181818181817999</v>
      </c>
      <c r="U3043" s="6">
        <v>18.181818181817999</v>
      </c>
      <c r="V3043" s="6">
        <v>18.181818181817999</v>
      </c>
      <c r="W3043" s="7" t="s">
        <v>66</v>
      </c>
      <c r="X3043" s="6">
        <v>36.363636363635997</v>
      </c>
      <c r="Y3043" s="7" t="s">
        <v>66</v>
      </c>
      <c r="Z3043" s="33">
        <v>63.636363636364003</v>
      </c>
    </row>
    <row r="3044" spans="3:26" x14ac:dyDescent="0.25">
      <c r="C3044" s="112"/>
      <c r="D3044" s="109"/>
      <c r="E3044" s="9" t="s">
        <v>43</v>
      </c>
      <c r="F3044" s="12"/>
      <c r="G3044" s="8">
        <v>98</v>
      </c>
      <c r="H3044" s="20">
        <v>18.367346938775999</v>
      </c>
      <c r="I3044" s="2">
        <v>8.1632653061219997</v>
      </c>
      <c r="J3044" s="2">
        <v>3.0612244897959999</v>
      </c>
      <c r="K3044" s="2">
        <v>3.0612244897959999</v>
      </c>
      <c r="L3044" s="2">
        <v>2.040816326531</v>
      </c>
      <c r="M3044" s="2">
        <v>1.0204081632649999</v>
      </c>
      <c r="N3044" s="2">
        <v>12.244897959184</v>
      </c>
      <c r="O3044" s="2">
        <v>3.0612244897959999</v>
      </c>
      <c r="P3044" s="2">
        <v>1.0204081632649999</v>
      </c>
      <c r="Q3044" s="2">
        <v>3.0612244897959999</v>
      </c>
      <c r="R3044" s="2">
        <v>1.0204081632649999</v>
      </c>
      <c r="S3044" s="2">
        <v>4.0816326530609999</v>
      </c>
      <c r="T3044" s="2">
        <v>8.1632653061219997</v>
      </c>
      <c r="U3044" s="2">
        <v>14.285714285714</v>
      </c>
      <c r="V3044" s="2">
        <v>14.285714285714</v>
      </c>
      <c r="W3044" s="2">
        <v>1.0204081632649999</v>
      </c>
      <c r="X3044" s="2">
        <v>62.244897959184001</v>
      </c>
      <c r="Y3044" s="15" t="s">
        <v>66</v>
      </c>
      <c r="Z3044" s="17">
        <v>37.755102040815999</v>
      </c>
    </row>
    <row r="3045" spans="3:26" x14ac:dyDescent="0.25">
      <c r="C3045" s="112"/>
      <c r="D3045" s="109"/>
      <c r="E3045" s="9" t="s">
        <v>44</v>
      </c>
      <c r="F3045" s="12"/>
      <c r="G3045" s="13">
        <v>31</v>
      </c>
      <c r="H3045" s="30">
        <v>22.580645161290001</v>
      </c>
      <c r="I3045" s="6">
        <v>19.354838709677001</v>
      </c>
      <c r="J3045" s="6">
        <v>6.4516129032259997</v>
      </c>
      <c r="K3045" s="6">
        <v>3.2258064516129998</v>
      </c>
      <c r="L3045" s="6">
        <v>3.2258064516129998</v>
      </c>
      <c r="M3045" s="7" t="s">
        <v>66</v>
      </c>
      <c r="N3045" s="6">
        <v>16.129032258064999</v>
      </c>
      <c r="O3045" s="7" t="s">
        <v>66</v>
      </c>
      <c r="P3045" s="6">
        <v>3.2258064516129998</v>
      </c>
      <c r="Q3045" s="7" t="s">
        <v>66</v>
      </c>
      <c r="R3045" s="7" t="s">
        <v>66</v>
      </c>
      <c r="S3045" s="6">
        <v>6.4516129032259997</v>
      </c>
      <c r="T3045" s="6">
        <v>6.4516129032259997</v>
      </c>
      <c r="U3045" s="6">
        <v>19.354838709677001</v>
      </c>
      <c r="V3045" s="6">
        <v>12.903225806451999</v>
      </c>
      <c r="W3045" s="7" t="s">
        <v>66</v>
      </c>
      <c r="X3045" s="6">
        <v>58.064516129032</v>
      </c>
      <c r="Y3045" s="7" t="s">
        <v>66</v>
      </c>
      <c r="Z3045" s="33">
        <v>41.935483870968</v>
      </c>
    </row>
    <row r="3046" spans="3:26" ht="25.2" x14ac:dyDescent="0.25">
      <c r="C3046" s="112"/>
      <c r="D3046" s="109"/>
      <c r="E3046" s="9" t="s">
        <v>45</v>
      </c>
      <c r="F3046" s="12"/>
      <c r="G3046" s="13">
        <v>23</v>
      </c>
      <c r="H3046" s="30">
        <v>17.391304347826001</v>
      </c>
      <c r="I3046" s="6">
        <v>4.3478260869570002</v>
      </c>
      <c r="J3046" s="6">
        <v>4.3478260869570002</v>
      </c>
      <c r="K3046" s="7" t="s">
        <v>66</v>
      </c>
      <c r="L3046" s="7" t="s">
        <v>66</v>
      </c>
      <c r="M3046" s="7" t="s">
        <v>66</v>
      </c>
      <c r="N3046" s="6">
        <v>13.04347826087</v>
      </c>
      <c r="O3046" s="6">
        <v>4.3478260869570002</v>
      </c>
      <c r="P3046" s="6">
        <v>4.3478260869570002</v>
      </c>
      <c r="Q3046" s="6">
        <v>4.3478260869570002</v>
      </c>
      <c r="R3046" s="6">
        <v>4.3478260869570002</v>
      </c>
      <c r="S3046" s="6">
        <v>8.6956521739130004</v>
      </c>
      <c r="T3046" s="6">
        <v>8.6956521739130004</v>
      </c>
      <c r="U3046" s="6">
        <v>21.739130434783</v>
      </c>
      <c r="V3046" s="6">
        <v>26.086956521739001</v>
      </c>
      <c r="W3046" s="7" t="s">
        <v>66</v>
      </c>
      <c r="X3046" s="6">
        <v>56.521739130435002</v>
      </c>
      <c r="Y3046" s="7" t="s">
        <v>66</v>
      </c>
      <c r="Z3046" s="33">
        <v>43.478260869564998</v>
      </c>
    </row>
    <row r="3047" spans="3:26" x14ac:dyDescent="0.25">
      <c r="C3047" s="112"/>
      <c r="D3047" s="109"/>
      <c r="E3047" s="9" t="s">
        <v>38</v>
      </c>
      <c r="F3047" s="12"/>
      <c r="G3047" s="13">
        <v>14</v>
      </c>
      <c r="H3047" s="30">
        <v>7.1428571428570002</v>
      </c>
      <c r="I3047" s="6">
        <v>14.285714285714</v>
      </c>
      <c r="J3047" s="6">
        <v>7.1428571428570002</v>
      </c>
      <c r="K3047" s="7" t="s">
        <v>66</v>
      </c>
      <c r="L3047" s="7" t="s">
        <v>66</v>
      </c>
      <c r="M3047" s="7" t="s">
        <v>66</v>
      </c>
      <c r="N3047" s="6">
        <v>14.285714285714</v>
      </c>
      <c r="O3047" s="6">
        <v>28.571428571428999</v>
      </c>
      <c r="P3047" s="7" t="s">
        <v>66</v>
      </c>
      <c r="Q3047" s="7" t="s">
        <v>66</v>
      </c>
      <c r="R3047" s="6">
        <v>7.1428571428570002</v>
      </c>
      <c r="S3047" s="6">
        <v>14.285714285714</v>
      </c>
      <c r="T3047" s="7" t="s">
        <v>66</v>
      </c>
      <c r="U3047" s="7" t="s">
        <v>66</v>
      </c>
      <c r="V3047" s="6">
        <v>7.1428571428570002</v>
      </c>
      <c r="W3047" s="7" t="s">
        <v>66</v>
      </c>
      <c r="X3047" s="6">
        <v>50</v>
      </c>
      <c r="Y3047" s="6">
        <v>7.1428571428570002</v>
      </c>
      <c r="Z3047" s="33">
        <v>42.857142857143003</v>
      </c>
    </row>
    <row r="3048" spans="3:26" x14ac:dyDescent="0.25">
      <c r="C3048" s="108" t="s">
        <v>46</v>
      </c>
      <c r="D3048" s="106" t="s">
        <v>21</v>
      </c>
      <c r="E3048" s="10" t="s">
        <v>47</v>
      </c>
      <c r="F3048" s="11"/>
      <c r="G3048" s="14">
        <v>815</v>
      </c>
      <c r="H3048" s="28">
        <v>8.9570552147240008</v>
      </c>
      <c r="I3048" s="5">
        <v>8.7116564417180005</v>
      </c>
      <c r="J3048" s="5">
        <v>3.0674846625769998</v>
      </c>
      <c r="K3048" s="5">
        <v>2.9447852760740001</v>
      </c>
      <c r="L3048" s="5">
        <v>0.85889570552100003</v>
      </c>
      <c r="M3048" s="5">
        <v>0.73619631901799998</v>
      </c>
      <c r="N3048" s="5">
        <v>7.9754601226990003</v>
      </c>
      <c r="O3048" s="5">
        <v>5.2760736196320002</v>
      </c>
      <c r="P3048" s="5">
        <v>1.963190184049</v>
      </c>
      <c r="Q3048" s="5">
        <v>1.2269938650309999</v>
      </c>
      <c r="R3048" s="5">
        <v>0.73619631901799998</v>
      </c>
      <c r="S3048" s="5">
        <v>4.2944785276069997</v>
      </c>
      <c r="T3048" s="5">
        <v>4.0490797546010002</v>
      </c>
      <c r="U3048" s="5">
        <v>9.5705521472390007</v>
      </c>
      <c r="V3048" s="5">
        <v>9.4478527607359997</v>
      </c>
      <c r="W3048" s="5">
        <v>1.2269938650309999</v>
      </c>
      <c r="X3048" s="5">
        <v>72.024539877300995</v>
      </c>
      <c r="Y3048" s="5">
        <v>0.24539877300599999</v>
      </c>
      <c r="Z3048" s="29">
        <v>27.730061349692999</v>
      </c>
    </row>
    <row r="3049" spans="3:26" ht="25.2" x14ac:dyDescent="0.25">
      <c r="C3049" s="112"/>
      <c r="D3049" s="107"/>
      <c r="E3049" s="9" t="s">
        <v>48</v>
      </c>
      <c r="F3049" s="12"/>
      <c r="G3049" s="8">
        <v>86</v>
      </c>
      <c r="H3049" s="20">
        <v>12.790697674419</v>
      </c>
      <c r="I3049" s="2">
        <v>8.1395348837209998</v>
      </c>
      <c r="J3049" s="2">
        <v>2.3255813953489999</v>
      </c>
      <c r="K3049" s="2">
        <v>6.9767441860470001</v>
      </c>
      <c r="L3049" s="2">
        <v>1.1627906976739999</v>
      </c>
      <c r="M3049" s="15" t="s">
        <v>66</v>
      </c>
      <c r="N3049" s="2">
        <v>11.627906976744001</v>
      </c>
      <c r="O3049" s="2">
        <v>5.8139534883720003</v>
      </c>
      <c r="P3049" s="2">
        <v>5.8139534883720003</v>
      </c>
      <c r="Q3049" s="2">
        <v>3.488372093023</v>
      </c>
      <c r="R3049" s="15" t="s">
        <v>66</v>
      </c>
      <c r="S3049" s="2">
        <v>4.6511627906979998</v>
      </c>
      <c r="T3049" s="2">
        <v>5.8139534883720003</v>
      </c>
      <c r="U3049" s="2">
        <v>15.116279069767</v>
      </c>
      <c r="V3049" s="2">
        <v>15.116279069767</v>
      </c>
      <c r="W3049" s="2">
        <v>1.1627906976739999</v>
      </c>
      <c r="X3049" s="2">
        <v>59.302325581395003</v>
      </c>
      <c r="Y3049" s="15" t="s">
        <v>66</v>
      </c>
      <c r="Z3049" s="17">
        <v>40.697674418604997</v>
      </c>
    </row>
    <row r="3050" spans="3:26" x14ac:dyDescent="0.25">
      <c r="C3050" s="112"/>
      <c r="D3050" s="107"/>
      <c r="E3050" s="9" t="s">
        <v>49</v>
      </c>
      <c r="F3050" s="12"/>
      <c r="G3050" s="13">
        <v>46</v>
      </c>
      <c r="H3050" s="30">
        <v>17.391304347826001</v>
      </c>
      <c r="I3050" s="6">
        <v>13.04347826087</v>
      </c>
      <c r="J3050" s="6">
        <v>2.1739130434780001</v>
      </c>
      <c r="K3050" s="6">
        <v>4.3478260869570002</v>
      </c>
      <c r="L3050" s="6">
        <v>6.5217391304349999</v>
      </c>
      <c r="M3050" s="6">
        <v>2.1739130434780001</v>
      </c>
      <c r="N3050" s="6">
        <v>13.04347826087</v>
      </c>
      <c r="O3050" s="6">
        <v>2.1739130434780001</v>
      </c>
      <c r="P3050" s="6">
        <v>4.3478260869570002</v>
      </c>
      <c r="Q3050" s="7" t="s">
        <v>66</v>
      </c>
      <c r="R3050" s="6">
        <v>2.1739130434780001</v>
      </c>
      <c r="S3050" s="6">
        <v>6.5217391304349999</v>
      </c>
      <c r="T3050" s="6">
        <v>4.3478260869570002</v>
      </c>
      <c r="U3050" s="6">
        <v>8.6956521739130004</v>
      </c>
      <c r="V3050" s="6">
        <v>13.04347826087</v>
      </c>
      <c r="W3050" s="7" t="s">
        <v>66</v>
      </c>
      <c r="X3050" s="6">
        <v>60.869565217390999</v>
      </c>
      <c r="Y3050" s="7" t="s">
        <v>66</v>
      </c>
      <c r="Z3050" s="33">
        <v>39.130434782609001</v>
      </c>
    </row>
    <row r="3051" spans="3:26" ht="25.2" x14ac:dyDescent="0.25">
      <c r="C3051" s="112"/>
      <c r="D3051" s="107"/>
      <c r="E3051" s="9" t="s">
        <v>50</v>
      </c>
      <c r="F3051" s="12"/>
      <c r="G3051" s="8">
        <v>95</v>
      </c>
      <c r="H3051" s="20">
        <v>15.789473684211</v>
      </c>
      <c r="I3051" s="2">
        <v>4.2105263157890001</v>
      </c>
      <c r="J3051" s="2">
        <v>6.3157894736840001</v>
      </c>
      <c r="K3051" s="2">
        <v>6.3157894736840001</v>
      </c>
      <c r="L3051" s="2">
        <v>1.052631578947</v>
      </c>
      <c r="M3051" s="2">
        <v>1.052631578947</v>
      </c>
      <c r="N3051" s="2">
        <v>10.526315789473999</v>
      </c>
      <c r="O3051" s="2">
        <v>5.2631578947369997</v>
      </c>
      <c r="P3051" s="2">
        <v>3.1578947368420001</v>
      </c>
      <c r="Q3051" s="2">
        <v>3.1578947368420001</v>
      </c>
      <c r="R3051" s="2">
        <v>1.052631578947</v>
      </c>
      <c r="S3051" s="2">
        <v>7.3684210526319998</v>
      </c>
      <c r="T3051" s="2">
        <v>4.2105263157890001</v>
      </c>
      <c r="U3051" s="2">
        <v>22.105263157894999</v>
      </c>
      <c r="V3051" s="2">
        <v>16.842105263158</v>
      </c>
      <c r="W3051" s="2">
        <v>2.1052631578950001</v>
      </c>
      <c r="X3051" s="2">
        <v>62.105263157895003</v>
      </c>
      <c r="Y3051" s="15" t="s">
        <v>66</v>
      </c>
      <c r="Z3051" s="17">
        <v>37.894736842104997</v>
      </c>
    </row>
    <row r="3052" spans="3:26" ht="25.2" x14ac:dyDescent="0.25">
      <c r="C3052" s="112"/>
      <c r="D3052" s="107"/>
      <c r="E3052" s="9" t="s">
        <v>51</v>
      </c>
      <c r="F3052" s="12"/>
      <c r="G3052" s="13">
        <v>30</v>
      </c>
      <c r="H3052" s="30">
        <v>23.333333333333002</v>
      </c>
      <c r="I3052" s="6">
        <v>13.333333333333</v>
      </c>
      <c r="J3052" s="6">
        <v>6.666666666667</v>
      </c>
      <c r="K3052" s="6">
        <v>6.666666666667</v>
      </c>
      <c r="L3052" s="6">
        <v>3.333333333333</v>
      </c>
      <c r="M3052" s="7" t="s">
        <v>66</v>
      </c>
      <c r="N3052" s="6">
        <v>16.666666666666998</v>
      </c>
      <c r="O3052" s="6">
        <v>23.333333333333002</v>
      </c>
      <c r="P3052" s="6">
        <v>3.333333333333</v>
      </c>
      <c r="Q3052" s="6">
        <v>6.666666666667</v>
      </c>
      <c r="R3052" s="6">
        <v>3.333333333333</v>
      </c>
      <c r="S3052" s="7" t="s">
        <v>66</v>
      </c>
      <c r="T3052" s="6">
        <v>6.666666666667</v>
      </c>
      <c r="U3052" s="6">
        <v>23.333333333333002</v>
      </c>
      <c r="V3052" s="6">
        <v>30</v>
      </c>
      <c r="W3052" s="6">
        <v>6.666666666667</v>
      </c>
      <c r="X3052" s="6">
        <v>43.333333333333002</v>
      </c>
      <c r="Y3052" s="6">
        <v>6.666666666667</v>
      </c>
      <c r="Z3052" s="33">
        <v>50</v>
      </c>
    </row>
    <row r="3053" spans="3:26" x14ac:dyDescent="0.25">
      <c r="C3053" s="112"/>
      <c r="D3053" s="107"/>
      <c r="E3053" s="9" t="s">
        <v>52</v>
      </c>
      <c r="F3053" s="12"/>
      <c r="G3053" s="13">
        <v>8</v>
      </c>
      <c r="H3053" s="30">
        <v>12.5</v>
      </c>
      <c r="I3053" s="6">
        <v>12.5</v>
      </c>
      <c r="J3053" s="7" t="s">
        <v>66</v>
      </c>
      <c r="K3053" s="7" t="s">
        <v>66</v>
      </c>
      <c r="L3053" s="7" t="s">
        <v>66</v>
      </c>
      <c r="M3053" s="7" t="s">
        <v>66</v>
      </c>
      <c r="N3053" s="6">
        <v>12.5</v>
      </c>
      <c r="O3053" s="6">
        <v>12.5</v>
      </c>
      <c r="P3053" s="6">
        <v>25</v>
      </c>
      <c r="Q3053" s="6">
        <v>12.5</v>
      </c>
      <c r="R3053" s="6">
        <v>12.5</v>
      </c>
      <c r="S3053" s="6">
        <v>12.5</v>
      </c>
      <c r="T3053" s="7" t="s">
        <v>66</v>
      </c>
      <c r="U3053" s="6">
        <v>25</v>
      </c>
      <c r="V3053" s="6">
        <v>12.5</v>
      </c>
      <c r="W3053" s="7" t="s">
        <v>66</v>
      </c>
      <c r="X3053" s="6">
        <v>62.5</v>
      </c>
      <c r="Y3053" s="7" t="s">
        <v>66</v>
      </c>
      <c r="Z3053" s="33">
        <v>37.5</v>
      </c>
    </row>
    <row r="3054" spans="3:26" x14ac:dyDescent="0.25">
      <c r="C3054" s="112"/>
      <c r="D3054" s="107"/>
      <c r="E3054" s="9" t="s">
        <v>53</v>
      </c>
      <c r="F3054" s="12"/>
      <c r="G3054" s="13">
        <v>23</v>
      </c>
      <c r="H3054" s="30">
        <v>13.04347826087</v>
      </c>
      <c r="I3054" s="6">
        <v>13.04347826087</v>
      </c>
      <c r="J3054" s="6">
        <v>8.6956521739130004</v>
      </c>
      <c r="K3054" s="7" t="s">
        <v>66</v>
      </c>
      <c r="L3054" s="6">
        <v>4.3478260869570002</v>
      </c>
      <c r="M3054" s="6">
        <v>8.6956521739130004</v>
      </c>
      <c r="N3054" s="6">
        <v>26.086956521739001</v>
      </c>
      <c r="O3054" s="6">
        <v>17.391304347826001</v>
      </c>
      <c r="P3054" s="7" t="s">
        <v>66</v>
      </c>
      <c r="Q3054" s="7" t="s">
        <v>66</v>
      </c>
      <c r="R3054" s="6">
        <v>4.3478260869570002</v>
      </c>
      <c r="S3054" s="6">
        <v>17.391304347826001</v>
      </c>
      <c r="T3054" s="6">
        <v>8.6956521739130004</v>
      </c>
      <c r="U3054" s="6">
        <v>26.086956521739001</v>
      </c>
      <c r="V3054" s="6">
        <v>13.04347826087</v>
      </c>
      <c r="W3054" s="6">
        <v>8.6956521739130004</v>
      </c>
      <c r="X3054" s="6">
        <v>56.521739130435002</v>
      </c>
      <c r="Y3054" s="7" t="s">
        <v>66</v>
      </c>
      <c r="Z3054" s="33">
        <v>43.478260869564998</v>
      </c>
    </row>
    <row r="3055" spans="3:26" x14ac:dyDescent="0.25">
      <c r="C3055" s="112"/>
      <c r="D3055" s="107"/>
      <c r="E3055" s="9" t="s">
        <v>38</v>
      </c>
      <c r="F3055" s="12"/>
      <c r="G3055" s="13">
        <v>1</v>
      </c>
      <c r="H3055" s="39" t="s">
        <v>66</v>
      </c>
      <c r="I3055" s="7" t="s">
        <v>66</v>
      </c>
      <c r="J3055" s="7" t="s">
        <v>66</v>
      </c>
      <c r="K3055" s="6">
        <v>100</v>
      </c>
      <c r="L3055" s="7" t="s">
        <v>66</v>
      </c>
      <c r="M3055" s="7" t="s">
        <v>66</v>
      </c>
      <c r="N3055" s="7" t="s">
        <v>66</v>
      </c>
      <c r="O3055" s="7" t="s">
        <v>66</v>
      </c>
      <c r="P3055" s="7" t="s">
        <v>66</v>
      </c>
      <c r="Q3055" s="7" t="s">
        <v>66</v>
      </c>
      <c r="R3055" s="7" t="s">
        <v>66</v>
      </c>
      <c r="S3055" s="7" t="s">
        <v>66</v>
      </c>
      <c r="T3055" s="7" t="s">
        <v>66</v>
      </c>
      <c r="U3055" s="6">
        <v>100</v>
      </c>
      <c r="V3055" s="7" t="s">
        <v>66</v>
      </c>
      <c r="W3055" s="7" t="s">
        <v>66</v>
      </c>
      <c r="X3055" s="7" t="s">
        <v>66</v>
      </c>
      <c r="Y3055" s="7" t="s">
        <v>66</v>
      </c>
      <c r="Z3055" s="33">
        <v>100</v>
      </c>
    </row>
    <row r="3056" spans="3:26" x14ac:dyDescent="0.25">
      <c r="C3056" s="112"/>
      <c r="D3056" s="107"/>
      <c r="E3056" s="9" t="s">
        <v>54</v>
      </c>
      <c r="F3056" s="12"/>
      <c r="G3056" s="8">
        <v>901</v>
      </c>
      <c r="H3056" s="20">
        <v>9.3229744728079993</v>
      </c>
      <c r="I3056" s="2">
        <v>8.6570477247500008</v>
      </c>
      <c r="J3056" s="2">
        <v>2.9966703662600001</v>
      </c>
      <c r="K3056" s="2">
        <v>3.3296337402890002</v>
      </c>
      <c r="L3056" s="2">
        <v>0.88790233074400005</v>
      </c>
      <c r="M3056" s="2">
        <v>0.66592674805800001</v>
      </c>
      <c r="N3056" s="2">
        <v>8.3240843507209998</v>
      </c>
      <c r="O3056" s="2">
        <v>5.3274139844619999</v>
      </c>
      <c r="P3056" s="2">
        <v>2.3307436182019998</v>
      </c>
      <c r="Q3056" s="2">
        <v>1.4428412874580001</v>
      </c>
      <c r="R3056" s="2">
        <v>0.66592674805800001</v>
      </c>
      <c r="S3056" s="2">
        <v>4.3285238623750004</v>
      </c>
      <c r="T3056" s="2">
        <v>4.2175360710319998</v>
      </c>
      <c r="U3056" s="2">
        <v>10.099889012208999</v>
      </c>
      <c r="V3056" s="2">
        <v>9.9889012208659995</v>
      </c>
      <c r="W3056" s="2">
        <v>1.220865704772</v>
      </c>
      <c r="X3056" s="2">
        <v>70.810210876804007</v>
      </c>
      <c r="Y3056" s="2">
        <v>0.22197558268600001</v>
      </c>
      <c r="Z3056" s="17">
        <v>28.967813540510999</v>
      </c>
    </row>
    <row r="3057" spans="2:26" x14ac:dyDescent="0.25">
      <c r="C3057" s="112"/>
      <c r="D3057" s="107"/>
      <c r="E3057" s="9" t="s">
        <v>55</v>
      </c>
      <c r="F3057" s="12"/>
      <c r="G3057" s="8">
        <v>171</v>
      </c>
      <c r="H3057" s="20">
        <v>17.543859649123</v>
      </c>
      <c r="I3057" s="2">
        <v>8.1871345029239997</v>
      </c>
      <c r="J3057" s="2">
        <v>5.2631578947369997</v>
      </c>
      <c r="K3057" s="2">
        <v>5.847953216374</v>
      </c>
      <c r="L3057" s="2">
        <v>2.923976608187</v>
      </c>
      <c r="M3057" s="2">
        <v>1.1695906432750001</v>
      </c>
      <c r="N3057" s="2">
        <v>12.280701754386</v>
      </c>
      <c r="O3057" s="2">
        <v>7.6023391812870003</v>
      </c>
      <c r="P3057" s="2">
        <v>3.508771929825</v>
      </c>
      <c r="Q3057" s="2">
        <v>2.923976608187</v>
      </c>
      <c r="R3057" s="2">
        <v>1.7543859649119999</v>
      </c>
      <c r="S3057" s="2">
        <v>5.847953216374</v>
      </c>
      <c r="T3057" s="2">
        <v>4.6783625730990002</v>
      </c>
      <c r="U3057" s="2">
        <v>18.713450292398001</v>
      </c>
      <c r="V3057" s="2">
        <v>18.12865497076</v>
      </c>
      <c r="W3057" s="2">
        <v>2.3391812865500001</v>
      </c>
      <c r="X3057" s="2">
        <v>58.479532163743002</v>
      </c>
      <c r="Y3057" s="2">
        <v>1.1695906432750001</v>
      </c>
      <c r="Z3057" s="17">
        <v>40.350877192981997</v>
      </c>
    </row>
    <row r="3058" spans="2:26" x14ac:dyDescent="0.25">
      <c r="C3058" s="108" t="s">
        <v>56</v>
      </c>
      <c r="D3058" s="106" t="s">
        <v>21</v>
      </c>
      <c r="E3058" s="10" t="s">
        <v>57</v>
      </c>
      <c r="F3058" s="11"/>
      <c r="G3058" s="14">
        <v>465</v>
      </c>
      <c r="H3058" s="28">
        <v>13.333333333333</v>
      </c>
      <c r="I3058" s="5">
        <v>6.4516129032259997</v>
      </c>
      <c r="J3058" s="5">
        <v>4.3010752688169998</v>
      </c>
      <c r="K3058" s="5">
        <v>6.4516129032259997</v>
      </c>
      <c r="L3058" s="5">
        <v>1.7204301075270001</v>
      </c>
      <c r="M3058" s="5">
        <v>0.43010752688199999</v>
      </c>
      <c r="N3058" s="5">
        <v>8.6021505376339995</v>
      </c>
      <c r="O3058" s="5">
        <v>6.8817204301080004</v>
      </c>
      <c r="P3058" s="5">
        <v>3.4408602150540002</v>
      </c>
      <c r="Q3058" s="5">
        <v>2.795698924731</v>
      </c>
      <c r="R3058" s="5">
        <v>1.2903225806450001</v>
      </c>
      <c r="S3058" s="5">
        <v>5.1612903225810003</v>
      </c>
      <c r="T3058" s="5">
        <v>5.591397849462</v>
      </c>
      <c r="U3058" s="5">
        <v>15.483870967742</v>
      </c>
      <c r="V3058" s="5">
        <v>13.118279569892</v>
      </c>
      <c r="W3058" s="5">
        <v>1.505376344086</v>
      </c>
      <c r="X3058" s="5">
        <v>66.021505376343995</v>
      </c>
      <c r="Y3058" s="34" t="s">
        <v>66</v>
      </c>
      <c r="Z3058" s="29">
        <v>33.978494623655997</v>
      </c>
    </row>
    <row r="3059" spans="2:26" x14ac:dyDescent="0.25">
      <c r="C3059" s="112"/>
      <c r="D3059" s="107"/>
      <c r="E3059" s="9" t="s">
        <v>58</v>
      </c>
      <c r="F3059" s="12"/>
      <c r="G3059" s="8">
        <v>396</v>
      </c>
      <c r="H3059" s="20">
        <v>8.5858585858590004</v>
      </c>
      <c r="I3059" s="2">
        <v>11.111111111111001</v>
      </c>
      <c r="J3059" s="2">
        <v>3.0303030303030001</v>
      </c>
      <c r="K3059" s="2">
        <v>1.2626262626260001</v>
      </c>
      <c r="L3059" s="2">
        <v>1.2626262626260001</v>
      </c>
      <c r="M3059" s="2">
        <v>1.2626262626260001</v>
      </c>
      <c r="N3059" s="2">
        <v>10.858585858586</v>
      </c>
      <c r="O3059" s="2">
        <v>6.0606060606060002</v>
      </c>
      <c r="P3059" s="2">
        <v>1.5151515151520001</v>
      </c>
      <c r="Q3059" s="2">
        <v>1.010101010101</v>
      </c>
      <c r="R3059" s="2">
        <v>0.75757575757600004</v>
      </c>
      <c r="S3059" s="2">
        <v>4.2929292929290002</v>
      </c>
      <c r="T3059" s="2">
        <v>3.535353535354</v>
      </c>
      <c r="U3059" s="2">
        <v>9.5959595959600001</v>
      </c>
      <c r="V3059" s="2">
        <v>9.8484848484850005</v>
      </c>
      <c r="W3059" s="2">
        <v>1.2626262626260001</v>
      </c>
      <c r="X3059" s="2">
        <v>68.939393939393995</v>
      </c>
      <c r="Y3059" s="2">
        <v>0.75757575757600004</v>
      </c>
      <c r="Z3059" s="17">
        <v>30.303030303029999</v>
      </c>
    </row>
    <row r="3060" spans="2:26" x14ac:dyDescent="0.25">
      <c r="C3060" s="112"/>
      <c r="D3060" s="107"/>
      <c r="E3060" s="9" t="s">
        <v>59</v>
      </c>
      <c r="F3060" s="12"/>
      <c r="G3060" s="8">
        <v>90</v>
      </c>
      <c r="H3060" s="20">
        <v>7.7777777777779997</v>
      </c>
      <c r="I3060" s="2">
        <v>5.5555555555560003</v>
      </c>
      <c r="J3060" s="2">
        <v>2.2222222222219998</v>
      </c>
      <c r="K3060" s="2">
        <v>2.2222222222219998</v>
      </c>
      <c r="L3060" s="15" t="s">
        <v>66</v>
      </c>
      <c r="M3060" s="15" t="s">
        <v>66</v>
      </c>
      <c r="N3060" s="2">
        <v>5.5555555555560003</v>
      </c>
      <c r="O3060" s="2">
        <v>2.2222222222219998</v>
      </c>
      <c r="P3060" s="2">
        <v>3.333333333333</v>
      </c>
      <c r="Q3060" s="2">
        <v>2.2222222222219998</v>
      </c>
      <c r="R3060" s="15" t="s">
        <v>66</v>
      </c>
      <c r="S3060" s="2">
        <v>1.1111111111109999</v>
      </c>
      <c r="T3060" s="2">
        <v>4.4444444444439997</v>
      </c>
      <c r="U3060" s="2">
        <v>10</v>
      </c>
      <c r="V3060" s="2">
        <v>8.8888888888889994</v>
      </c>
      <c r="W3060" s="15" t="s">
        <v>66</v>
      </c>
      <c r="X3060" s="2">
        <v>80</v>
      </c>
      <c r="Y3060" s="15" t="s">
        <v>66</v>
      </c>
      <c r="Z3060" s="17">
        <v>20</v>
      </c>
    </row>
    <row r="3061" spans="2:26" x14ac:dyDescent="0.25">
      <c r="C3061" s="112"/>
      <c r="D3061" s="107"/>
      <c r="E3061" s="9" t="s">
        <v>60</v>
      </c>
      <c r="F3061" s="12"/>
      <c r="G3061" s="8">
        <v>153</v>
      </c>
      <c r="H3061" s="20">
        <v>9.8039215686270005</v>
      </c>
      <c r="I3061" s="2">
        <v>11.111111111111001</v>
      </c>
      <c r="J3061" s="2">
        <v>2.6143790849670001</v>
      </c>
      <c r="K3061" s="2">
        <v>2.6143790849670001</v>
      </c>
      <c r="L3061" s="2">
        <v>0.65359477124200005</v>
      </c>
      <c r="M3061" s="2">
        <v>1.9607843137250001</v>
      </c>
      <c r="N3061" s="2">
        <v>9.8039215686270005</v>
      </c>
      <c r="O3061" s="2">
        <v>5.2287581699350003</v>
      </c>
      <c r="P3061" s="2">
        <v>2.6143790849670001</v>
      </c>
      <c r="Q3061" s="15" t="s">
        <v>66</v>
      </c>
      <c r="R3061" s="2">
        <v>1.3071895424840001</v>
      </c>
      <c r="S3061" s="2">
        <v>7.8431372549020004</v>
      </c>
      <c r="T3061" s="2">
        <v>2.6143790849670001</v>
      </c>
      <c r="U3061" s="2">
        <v>8.4967320261440005</v>
      </c>
      <c r="V3061" s="2">
        <v>11.111111111111001</v>
      </c>
      <c r="W3061" s="2">
        <v>3.2679738562090002</v>
      </c>
      <c r="X3061" s="2">
        <v>67.97385620915</v>
      </c>
      <c r="Y3061" s="2">
        <v>0.65359477124200005</v>
      </c>
      <c r="Z3061" s="17">
        <v>31.372549019608002</v>
      </c>
    </row>
    <row r="3062" spans="2:26" x14ac:dyDescent="0.25">
      <c r="C3062" s="108" t="s">
        <v>61</v>
      </c>
      <c r="D3062" s="106" t="s">
        <v>21</v>
      </c>
      <c r="E3062" s="10" t="s">
        <v>62</v>
      </c>
      <c r="F3062" s="11"/>
      <c r="G3062" s="14">
        <v>205</v>
      </c>
      <c r="H3062" s="28">
        <v>11.219512195122</v>
      </c>
      <c r="I3062" s="5">
        <v>9.2682926829269991</v>
      </c>
      <c r="J3062" s="5">
        <v>2.9268292682929999</v>
      </c>
      <c r="K3062" s="5">
        <v>6.3414634146340001</v>
      </c>
      <c r="L3062" s="5">
        <v>2.4390243902440001</v>
      </c>
      <c r="M3062" s="5">
        <v>0.97560975609800005</v>
      </c>
      <c r="N3062" s="5">
        <v>7.3170731707319998</v>
      </c>
      <c r="O3062" s="5">
        <v>7.3170731707319998</v>
      </c>
      <c r="P3062" s="5">
        <v>1.951219512195</v>
      </c>
      <c r="Q3062" s="5">
        <v>3.4146341463410002</v>
      </c>
      <c r="R3062" s="5">
        <v>0.48780487804900002</v>
      </c>
      <c r="S3062" s="5">
        <v>6.3414634146340001</v>
      </c>
      <c r="T3062" s="5">
        <v>3.4146341463410002</v>
      </c>
      <c r="U3062" s="5">
        <v>15.609756097561</v>
      </c>
      <c r="V3062" s="5">
        <v>12.682926829268</v>
      </c>
      <c r="W3062" s="5">
        <v>2.4390243902440001</v>
      </c>
      <c r="X3062" s="5">
        <v>62.926829268292998</v>
      </c>
      <c r="Y3062" s="34" t="s">
        <v>66</v>
      </c>
      <c r="Z3062" s="29">
        <v>37.073170731707002</v>
      </c>
    </row>
    <row r="3063" spans="2:26" x14ac:dyDescent="0.25">
      <c r="C3063" s="109"/>
      <c r="D3063" s="107"/>
      <c r="E3063" s="9" t="s">
        <v>63</v>
      </c>
      <c r="F3063" s="12"/>
      <c r="G3063" s="8">
        <v>256</v>
      </c>
      <c r="H3063" s="20">
        <v>11.71875</v>
      </c>
      <c r="I3063" s="2">
        <v>7.421875</v>
      </c>
      <c r="J3063" s="2">
        <v>4.296875</v>
      </c>
      <c r="K3063" s="2">
        <v>2.734375</v>
      </c>
      <c r="L3063" s="2">
        <v>0.78125</v>
      </c>
      <c r="M3063" s="2">
        <v>0.390625</v>
      </c>
      <c r="N3063" s="2">
        <v>11.328125</v>
      </c>
      <c r="O3063" s="2">
        <v>4.6875</v>
      </c>
      <c r="P3063" s="2">
        <v>3.90625</v>
      </c>
      <c r="Q3063" s="2">
        <v>2.734375</v>
      </c>
      <c r="R3063" s="2">
        <v>1.953125</v>
      </c>
      <c r="S3063" s="2">
        <v>5.46875</v>
      </c>
      <c r="T3063" s="2">
        <v>4.6875</v>
      </c>
      <c r="U3063" s="2">
        <v>12.890625</v>
      </c>
      <c r="V3063" s="2">
        <v>10.15625</v>
      </c>
      <c r="W3063" s="2">
        <v>1.171875</v>
      </c>
      <c r="X3063" s="2">
        <v>69.53125</v>
      </c>
      <c r="Y3063" s="15" t="s">
        <v>66</v>
      </c>
      <c r="Z3063" s="17">
        <v>30.46875</v>
      </c>
    </row>
    <row r="3064" spans="2:26" x14ac:dyDescent="0.25">
      <c r="C3064" s="109"/>
      <c r="D3064" s="107"/>
      <c r="E3064" s="9" t="s">
        <v>64</v>
      </c>
      <c r="F3064" s="12"/>
      <c r="G3064" s="8">
        <v>404</v>
      </c>
      <c r="H3064" s="20">
        <v>9.1584158415840005</v>
      </c>
      <c r="I3064" s="2">
        <v>11.386138613861</v>
      </c>
      <c r="J3064" s="2">
        <v>3.7128712871289999</v>
      </c>
      <c r="K3064" s="2">
        <v>3.4653465346529999</v>
      </c>
      <c r="L3064" s="2">
        <v>1.237623762376</v>
      </c>
      <c r="M3064" s="2">
        <v>1.485148514851</v>
      </c>
      <c r="N3064" s="2">
        <v>10.148514851485</v>
      </c>
      <c r="O3064" s="2">
        <v>6.683168316832</v>
      </c>
      <c r="P3064" s="2">
        <v>2.4752475247520001</v>
      </c>
      <c r="Q3064" s="2">
        <v>0.74257425742600003</v>
      </c>
      <c r="R3064" s="2">
        <v>0.99009900990099997</v>
      </c>
      <c r="S3064" s="2">
        <v>4.2079207920790003</v>
      </c>
      <c r="T3064" s="2">
        <v>3.9603960396039999</v>
      </c>
      <c r="U3064" s="2">
        <v>9.4059405940590004</v>
      </c>
      <c r="V3064" s="2">
        <v>12.128712871287</v>
      </c>
      <c r="W3064" s="2">
        <v>1.485148514851</v>
      </c>
      <c r="X3064" s="2">
        <v>68.316831683168004</v>
      </c>
      <c r="Y3064" s="2">
        <v>0.74257425742600003</v>
      </c>
      <c r="Z3064" s="17">
        <v>30.940594059405999</v>
      </c>
    </row>
    <row r="3065" spans="2:26" x14ac:dyDescent="0.25">
      <c r="C3065" s="113"/>
      <c r="D3065" s="110"/>
      <c r="E3065" s="56" t="s">
        <v>65</v>
      </c>
      <c r="F3065" s="48"/>
      <c r="G3065" s="61">
        <v>239</v>
      </c>
      <c r="H3065" s="69">
        <v>11.715481171547999</v>
      </c>
      <c r="I3065" s="36">
        <v>5.0209205020920002</v>
      </c>
      <c r="J3065" s="36">
        <v>2.5104602510460001</v>
      </c>
      <c r="K3065" s="36">
        <v>2.9288702928869998</v>
      </c>
      <c r="L3065" s="36">
        <v>0.836820083682</v>
      </c>
      <c r="M3065" s="36">
        <v>0.418410041841</v>
      </c>
      <c r="N3065" s="36">
        <v>7.5313807531380004</v>
      </c>
      <c r="O3065" s="36">
        <v>5.0209205020920002</v>
      </c>
      <c r="P3065" s="36">
        <v>2.092050209205</v>
      </c>
      <c r="Q3065" s="36">
        <v>0.836820083682</v>
      </c>
      <c r="R3065" s="36">
        <v>0.418410041841</v>
      </c>
      <c r="S3065" s="36">
        <v>4.1841004184099999</v>
      </c>
      <c r="T3065" s="36">
        <v>5.439330543933</v>
      </c>
      <c r="U3065" s="36">
        <v>12.133891213388999</v>
      </c>
      <c r="V3065" s="36">
        <v>10.041841004184</v>
      </c>
      <c r="W3065" s="36">
        <v>1.2552301255230001</v>
      </c>
      <c r="X3065" s="36">
        <v>72.384937238494004</v>
      </c>
      <c r="Y3065" s="36">
        <v>0.418410041841</v>
      </c>
      <c r="Z3065" s="68">
        <v>27.196652719665</v>
      </c>
    </row>
    <row r="3067" spans="2:26" x14ac:dyDescent="0.25">
      <c r="B3067" s="54" t="str">
        <f xml:space="preserve"> HYPERLINK("#'目次'!B43", "[37]")</f>
        <v>[37]</v>
      </c>
      <c r="C3067" s="42" t="s">
        <v>474</v>
      </c>
    </row>
    <row r="3070" spans="2:26" x14ac:dyDescent="0.25">
      <c r="C3070" s="42" t="s">
        <v>14</v>
      </c>
    </row>
    <row r="3071" spans="2:26" ht="25.2" x14ac:dyDescent="0.25">
      <c r="C3071" s="102"/>
      <c r="D3071" s="103"/>
      <c r="E3071" s="103"/>
      <c r="F3071" s="103"/>
      <c r="G3071" s="53" t="s">
        <v>15</v>
      </c>
      <c r="H3071" s="50" t="s">
        <v>180</v>
      </c>
      <c r="I3071" s="21" t="s">
        <v>475</v>
      </c>
      <c r="J3071" s="21" t="s">
        <v>476</v>
      </c>
      <c r="K3071" s="21" t="s">
        <v>477</v>
      </c>
      <c r="L3071" s="21" t="s">
        <v>184</v>
      </c>
      <c r="M3071" s="57" t="s">
        <v>38</v>
      </c>
    </row>
    <row r="3072" spans="2:26" x14ac:dyDescent="0.25">
      <c r="C3072" s="104"/>
      <c r="D3072" s="105"/>
      <c r="E3072" s="105"/>
      <c r="F3072" s="105"/>
      <c r="G3072" s="47"/>
      <c r="H3072" s="60"/>
      <c r="I3072" s="22"/>
      <c r="J3072" s="22"/>
      <c r="K3072" s="22"/>
      <c r="L3072" s="22"/>
      <c r="M3072" s="55"/>
    </row>
    <row r="3073" spans="3:13" x14ac:dyDescent="0.25">
      <c r="C3073" s="52"/>
      <c r="D3073" s="49"/>
      <c r="E3073" s="46" t="s">
        <v>15</v>
      </c>
      <c r="F3073" s="51"/>
      <c r="G3073" s="59">
        <v>1104</v>
      </c>
      <c r="H3073" s="32">
        <v>76.086956521738998</v>
      </c>
      <c r="I3073" s="32">
        <v>8.6050724637679998</v>
      </c>
      <c r="J3073" s="32">
        <v>8.0615942028990002</v>
      </c>
      <c r="K3073" s="32">
        <v>3.0797101449280002</v>
      </c>
      <c r="L3073" s="32">
        <v>3.9855072463769998</v>
      </c>
      <c r="M3073" s="64">
        <v>0.18115942029000001</v>
      </c>
    </row>
    <row r="3074" spans="3:13" x14ac:dyDescent="0.25">
      <c r="C3074" s="111" t="s">
        <v>20</v>
      </c>
      <c r="D3074" s="106" t="s">
        <v>21</v>
      </c>
      <c r="E3074" s="10" t="s">
        <v>22</v>
      </c>
      <c r="F3074" s="11"/>
      <c r="G3074" s="14">
        <v>543</v>
      </c>
      <c r="H3074" s="28">
        <v>79.189686924493998</v>
      </c>
      <c r="I3074" s="5">
        <v>6.4456721915289998</v>
      </c>
      <c r="J3074" s="5">
        <v>6.8139963167589999</v>
      </c>
      <c r="K3074" s="5">
        <v>2.7624309392269999</v>
      </c>
      <c r="L3074" s="5">
        <v>4.7882136279929997</v>
      </c>
      <c r="M3074" s="62" t="s">
        <v>66</v>
      </c>
    </row>
    <row r="3075" spans="3:13" x14ac:dyDescent="0.25">
      <c r="C3075" s="112"/>
      <c r="D3075" s="107"/>
      <c r="E3075" s="9" t="s">
        <v>23</v>
      </c>
      <c r="F3075" s="12"/>
      <c r="G3075" s="8">
        <v>561</v>
      </c>
      <c r="H3075" s="20">
        <v>73.083778966132002</v>
      </c>
      <c r="I3075" s="2">
        <v>10.695187165775</v>
      </c>
      <c r="J3075" s="2">
        <v>9.2691622103389992</v>
      </c>
      <c r="K3075" s="2">
        <v>3.3868092691620002</v>
      </c>
      <c r="L3075" s="2">
        <v>3.208556149733</v>
      </c>
      <c r="M3075" s="17">
        <v>0.35650623885900001</v>
      </c>
    </row>
    <row r="3076" spans="3:13" x14ac:dyDescent="0.25">
      <c r="C3076" s="108" t="s">
        <v>24</v>
      </c>
      <c r="D3076" s="108" t="s">
        <v>25</v>
      </c>
      <c r="E3076" s="10" t="s">
        <v>26</v>
      </c>
      <c r="F3076" s="11"/>
      <c r="G3076" s="14">
        <v>261</v>
      </c>
      <c r="H3076" s="28">
        <v>79.310344827585993</v>
      </c>
      <c r="I3076" s="5">
        <v>6.130268199234</v>
      </c>
      <c r="J3076" s="5">
        <v>7.6628352490419998</v>
      </c>
      <c r="K3076" s="5">
        <v>2.2988505747130001</v>
      </c>
      <c r="L3076" s="5">
        <v>4.5977011494250002</v>
      </c>
      <c r="M3076" s="62" t="s">
        <v>66</v>
      </c>
    </row>
    <row r="3077" spans="3:13" x14ac:dyDescent="0.25">
      <c r="C3077" s="112"/>
      <c r="D3077" s="109"/>
      <c r="E3077" s="9" t="s">
        <v>27</v>
      </c>
      <c r="F3077" s="12"/>
      <c r="G3077" s="8">
        <v>267</v>
      </c>
      <c r="H3077" s="20">
        <v>75.280898876403995</v>
      </c>
      <c r="I3077" s="2">
        <v>9.7378277153559996</v>
      </c>
      <c r="J3077" s="2">
        <v>6.7415730337079998</v>
      </c>
      <c r="K3077" s="2">
        <v>4.1198501872659996</v>
      </c>
      <c r="L3077" s="2">
        <v>3.74531835206</v>
      </c>
      <c r="M3077" s="17">
        <v>0.37453183520599997</v>
      </c>
    </row>
    <row r="3078" spans="3:13" x14ac:dyDescent="0.25">
      <c r="C3078" s="112"/>
      <c r="D3078" s="109"/>
      <c r="E3078" s="9" t="s">
        <v>28</v>
      </c>
      <c r="F3078" s="12"/>
      <c r="G3078" s="8">
        <v>261</v>
      </c>
      <c r="H3078" s="20">
        <v>75.862068965516997</v>
      </c>
      <c r="I3078" s="2">
        <v>8.0459770114939992</v>
      </c>
      <c r="J3078" s="2">
        <v>8.0459770114939992</v>
      </c>
      <c r="K3078" s="2">
        <v>3.065134099617</v>
      </c>
      <c r="L3078" s="2">
        <v>4.5977011494250002</v>
      </c>
      <c r="M3078" s="17">
        <v>0.38314176245199999</v>
      </c>
    </row>
    <row r="3079" spans="3:13" x14ac:dyDescent="0.25">
      <c r="C3079" s="112"/>
      <c r="D3079" s="109"/>
      <c r="E3079" s="9" t="s">
        <v>29</v>
      </c>
      <c r="F3079" s="12"/>
      <c r="G3079" s="8">
        <v>195</v>
      </c>
      <c r="H3079" s="20">
        <v>72.307692307691994</v>
      </c>
      <c r="I3079" s="2">
        <v>10.769230769230999</v>
      </c>
      <c r="J3079" s="2">
        <v>12.820512820513001</v>
      </c>
      <c r="K3079" s="2">
        <v>1.538461538462</v>
      </c>
      <c r="L3079" s="2">
        <v>2.564102564103</v>
      </c>
      <c r="M3079" s="38" t="s">
        <v>66</v>
      </c>
    </row>
    <row r="3080" spans="3:13" x14ac:dyDescent="0.25">
      <c r="C3080" s="112"/>
      <c r="D3080" s="109"/>
      <c r="E3080" s="9" t="s">
        <v>30</v>
      </c>
      <c r="F3080" s="12"/>
      <c r="G3080" s="8">
        <v>120</v>
      </c>
      <c r="H3080" s="20">
        <v>77.5</v>
      </c>
      <c r="I3080" s="2">
        <v>9.166666666667</v>
      </c>
      <c r="J3080" s="2">
        <v>4.166666666667</v>
      </c>
      <c r="K3080" s="2">
        <v>5</v>
      </c>
      <c r="L3080" s="2">
        <v>4.166666666667</v>
      </c>
      <c r="M3080" s="38" t="s">
        <v>66</v>
      </c>
    </row>
    <row r="3081" spans="3:13" x14ac:dyDescent="0.25">
      <c r="C3081" s="112"/>
      <c r="D3081" s="109"/>
      <c r="E3081" s="9" t="s">
        <v>31</v>
      </c>
      <c r="F3081" s="12"/>
      <c r="G3081" s="8">
        <v>843</v>
      </c>
      <c r="H3081" s="20">
        <v>75.088967971529996</v>
      </c>
      <c r="I3081" s="2">
        <v>9.3712930011860003</v>
      </c>
      <c r="J3081" s="2">
        <v>8.1850533807829997</v>
      </c>
      <c r="K3081" s="2">
        <v>3.3214709371289999</v>
      </c>
      <c r="L3081" s="2">
        <v>3.7959667852910002</v>
      </c>
      <c r="M3081" s="17">
        <v>0.23724792408100001</v>
      </c>
    </row>
    <row r="3082" spans="3:13" x14ac:dyDescent="0.25">
      <c r="C3082" s="112"/>
      <c r="D3082" s="109"/>
      <c r="E3082" s="9" t="s">
        <v>32</v>
      </c>
      <c r="F3082" s="12"/>
      <c r="G3082" s="8">
        <v>315</v>
      </c>
      <c r="H3082" s="20">
        <v>74.285714285713993</v>
      </c>
      <c r="I3082" s="2">
        <v>10.15873015873</v>
      </c>
      <c r="J3082" s="2">
        <v>9.5238095238099998</v>
      </c>
      <c r="K3082" s="2">
        <v>2.8571428571430002</v>
      </c>
      <c r="L3082" s="2">
        <v>3.1746031746029999</v>
      </c>
      <c r="M3082" s="38" t="s">
        <v>66</v>
      </c>
    </row>
    <row r="3083" spans="3:13" x14ac:dyDescent="0.25">
      <c r="C3083" s="112"/>
      <c r="D3083" s="108" t="s">
        <v>22</v>
      </c>
      <c r="E3083" s="10" t="s">
        <v>26</v>
      </c>
      <c r="F3083" s="11"/>
      <c r="G3083" s="14">
        <v>120</v>
      </c>
      <c r="H3083" s="28">
        <v>83.333333333333002</v>
      </c>
      <c r="I3083" s="5">
        <v>5</v>
      </c>
      <c r="J3083" s="5">
        <v>5.833333333333</v>
      </c>
      <c r="K3083" s="5">
        <v>1.666666666667</v>
      </c>
      <c r="L3083" s="5">
        <v>4.166666666667</v>
      </c>
      <c r="M3083" s="62" t="s">
        <v>66</v>
      </c>
    </row>
    <row r="3084" spans="3:13" x14ac:dyDescent="0.25">
      <c r="C3084" s="112"/>
      <c r="D3084" s="109"/>
      <c r="E3084" s="9" t="s">
        <v>27</v>
      </c>
      <c r="F3084" s="12"/>
      <c r="G3084" s="8">
        <v>159</v>
      </c>
      <c r="H3084" s="20">
        <v>74.842767295597</v>
      </c>
      <c r="I3084" s="2">
        <v>8.1761006289309996</v>
      </c>
      <c r="J3084" s="2">
        <v>8.1761006289309996</v>
      </c>
      <c r="K3084" s="2">
        <v>3.7735849056599999</v>
      </c>
      <c r="L3084" s="2">
        <v>5.0314465408810003</v>
      </c>
      <c r="M3084" s="38" t="s">
        <v>66</v>
      </c>
    </row>
    <row r="3085" spans="3:13" x14ac:dyDescent="0.25">
      <c r="C3085" s="112"/>
      <c r="D3085" s="109"/>
      <c r="E3085" s="9" t="s">
        <v>28</v>
      </c>
      <c r="F3085" s="12"/>
      <c r="G3085" s="8">
        <v>113</v>
      </c>
      <c r="H3085" s="20">
        <v>79.646017699115006</v>
      </c>
      <c r="I3085" s="2">
        <v>5.3097345132739999</v>
      </c>
      <c r="J3085" s="2">
        <v>6.194690265487</v>
      </c>
      <c r="K3085" s="2">
        <v>2.654867256637</v>
      </c>
      <c r="L3085" s="2">
        <v>6.194690265487</v>
      </c>
      <c r="M3085" s="38" t="s">
        <v>66</v>
      </c>
    </row>
    <row r="3086" spans="3:13" x14ac:dyDescent="0.25">
      <c r="C3086" s="112"/>
      <c r="D3086" s="109"/>
      <c r="E3086" s="9" t="s">
        <v>29</v>
      </c>
      <c r="F3086" s="12"/>
      <c r="G3086" s="8">
        <v>94</v>
      </c>
      <c r="H3086" s="20">
        <v>81.914893617020994</v>
      </c>
      <c r="I3086" s="2">
        <v>5.3191489361700004</v>
      </c>
      <c r="J3086" s="2">
        <v>7.4468085106380002</v>
      </c>
      <c r="K3086" s="2">
        <v>1.0638297872339999</v>
      </c>
      <c r="L3086" s="2">
        <v>4.2553191489359996</v>
      </c>
      <c r="M3086" s="38" t="s">
        <v>66</v>
      </c>
    </row>
    <row r="3087" spans="3:13" x14ac:dyDescent="0.25">
      <c r="C3087" s="112"/>
      <c r="D3087" s="109"/>
      <c r="E3087" s="9" t="s">
        <v>30</v>
      </c>
      <c r="F3087" s="12"/>
      <c r="G3087" s="8">
        <v>57</v>
      </c>
      <c r="H3087" s="20">
        <v>77.192982456140001</v>
      </c>
      <c r="I3087" s="2">
        <v>8.7719298245609991</v>
      </c>
      <c r="J3087" s="2">
        <v>5.2631578947369997</v>
      </c>
      <c r="K3087" s="2">
        <v>5.2631578947369997</v>
      </c>
      <c r="L3087" s="2">
        <v>3.508771929825</v>
      </c>
      <c r="M3087" s="38" t="s">
        <v>66</v>
      </c>
    </row>
    <row r="3088" spans="3:13" x14ac:dyDescent="0.25">
      <c r="C3088" s="112"/>
      <c r="D3088" s="109"/>
      <c r="E3088" s="9" t="s">
        <v>31</v>
      </c>
      <c r="F3088" s="12"/>
      <c r="G3088" s="8">
        <v>423</v>
      </c>
      <c r="H3088" s="20">
        <v>78.014184397163007</v>
      </c>
      <c r="I3088" s="2">
        <v>6.8557919621750001</v>
      </c>
      <c r="J3088" s="2">
        <v>7.0921985815599999</v>
      </c>
      <c r="K3088" s="2">
        <v>3.0732860520090002</v>
      </c>
      <c r="L3088" s="2">
        <v>4.9645390070920001</v>
      </c>
      <c r="M3088" s="38" t="s">
        <v>66</v>
      </c>
    </row>
    <row r="3089" spans="3:13" x14ac:dyDescent="0.25">
      <c r="C3089" s="112"/>
      <c r="D3089" s="109"/>
      <c r="E3089" s="9" t="s">
        <v>32</v>
      </c>
      <c r="F3089" s="12"/>
      <c r="G3089" s="8">
        <v>151</v>
      </c>
      <c r="H3089" s="20">
        <v>80.132450331125995</v>
      </c>
      <c r="I3089" s="2">
        <v>6.622516556291</v>
      </c>
      <c r="J3089" s="2">
        <v>6.622516556291</v>
      </c>
      <c r="K3089" s="2">
        <v>2.6490066225170001</v>
      </c>
      <c r="L3089" s="2">
        <v>3.9735099337749999</v>
      </c>
      <c r="M3089" s="38" t="s">
        <v>66</v>
      </c>
    </row>
    <row r="3090" spans="3:13" x14ac:dyDescent="0.25">
      <c r="C3090" s="112"/>
      <c r="D3090" s="108" t="s">
        <v>23</v>
      </c>
      <c r="E3090" s="10" t="s">
        <v>26</v>
      </c>
      <c r="F3090" s="11"/>
      <c r="G3090" s="14">
        <v>141</v>
      </c>
      <c r="H3090" s="28">
        <v>75.886524822694994</v>
      </c>
      <c r="I3090" s="5">
        <v>7.0921985815599999</v>
      </c>
      <c r="J3090" s="5">
        <v>9.2198581560279997</v>
      </c>
      <c r="K3090" s="5">
        <v>2.8368794326239999</v>
      </c>
      <c r="L3090" s="5">
        <v>4.9645390070920001</v>
      </c>
      <c r="M3090" s="62" t="s">
        <v>66</v>
      </c>
    </row>
    <row r="3091" spans="3:13" x14ac:dyDescent="0.25">
      <c r="C3091" s="112"/>
      <c r="D3091" s="109"/>
      <c r="E3091" s="9" t="s">
        <v>27</v>
      </c>
      <c r="F3091" s="12"/>
      <c r="G3091" s="8">
        <v>108</v>
      </c>
      <c r="H3091" s="20">
        <v>75.925925925925995</v>
      </c>
      <c r="I3091" s="2">
        <v>12.037037037037001</v>
      </c>
      <c r="J3091" s="2">
        <v>4.6296296296300001</v>
      </c>
      <c r="K3091" s="2">
        <v>4.6296296296300001</v>
      </c>
      <c r="L3091" s="2">
        <v>1.851851851852</v>
      </c>
      <c r="M3091" s="17">
        <v>0.92592592592599998</v>
      </c>
    </row>
    <row r="3092" spans="3:13" x14ac:dyDescent="0.25">
      <c r="C3092" s="112"/>
      <c r="D3092" s="109"/>
      <c r="E3092" s="9" t="s">
        <v>28</v>
      </c>
      <c r="F3092" s="12"/>
      <c r="G3092" s="8">
        <v>148</v>
      </c>
      <c r="H3092" s="20">
        <v>72.972972972972997</v>
      </c>
      <c r="I3092" s="2">
        <v>10.135135135135</v>
      </c>
      <c r="J3092" s="2">
        <v>9.4594594594589996</v>
      </c>
      <c r="K3092" s="2">
        <v>3.3783783783780001</v>
      </c>
      <c r="L3092" s="2">
        <v>3.3783783783780001</v>
      </c>
      <c r="M3092" s="17">
        <v>0.67567567567599995</v>
      </c>
    </row>
    <row r="3093" spans="3:13" x14ac:dyDescent="0.25">
      <c r="C3093" s="112"/>
      <c r="D3093" s="109"/>
      <c r="E3093" s="9" t="s">
        <v>29</v>
      </c>
      <c r="F3093" s="12"/>
      <c r="G3093" s="8">
        <v>101</v>
      </c>
      <c r="H3093" s="20">
        <v>63.366336633663003</v>
      </c>
      <c r="I3093" s="2">
        <v>15.841584158416</v>
      </c>
      <c r="J3093" s="2">
        <v>17.821782178218001</v>
      </c>
      <c r="K3093" s="2">
        <v>1.9801980198019999</v>
      </c>
      <c r="L3093" s="2">
        <v>0.99009900990099997</v>
      </c>
      <c r="M3093" s="38" t="s">
        <v>66</v>
      </c>
    </row>
    <row r="3094" spans="3:13" x14ac:dyDescent="0.25">
      <c r="C3094" s="112"/>
      <c r="D3094" s="109"/>
      <c r="E3094" s="9" t="s">
        <v>30</v>
      </c>
      <c r="F3094" s="12"/>
      <c r="G3094" s="8">
        <v>63</v>
      </c>
      <c r="H3094" s="20">
        <v>77.777777777777999</v>
      </c>
      <c r="I3094" s="2">
        <v>9.5238095238099998</v>
      </c>
      <c r="J3094" s="2">
        <v>3.1746031746029999</v>
      </c>
      <c r="K3094" s="2">
        <v>4.7619047619049999</v>
      </c>
      <c r="L3094" s="2">
        <v>4.7619047619049999</v>
      </c>
      <c r="M3094" s="38" t="s">
        <v>66</v>
      </c>
    </row>
    <row r="3095" spans="3:13" x14ac:dyDescent="0.25">
      <c r="C3095" s="112"/>
      <c r="D3095" s="109"/>
      <c r="E3095" s="9" t="s">
        <v>31</v>
      </c>
      <c r="F3095" s="12"/>
      <c r="G3095" s="8">
        <v>420</v>
      </c>
      <c r="H3095" s="20">
        <v>72.142857142856997</v>
      </c>
      <c r="I3095" s="2">
        <v>11.904761904761999</v>
      </c>
      <c r="J3095" s="2">
        <v>9.2857142857140005</v>
      </c>
      <c r="K3095" s="2">
        <v>3.5714285714290002</v>
      </c>
      <c r="L3095" s="2">
        <v>2.6190476190480001</v>
      </c>
      <c r="M3095" s="17">
        <v>0.47619047618999999</v>
      </c>
    </row>
    <row r="3096" spans="3:13" x14ac:dyDescent="0.25">
      <c r="C3096" s="112"/>
      <c r="D3096" s="109"/>
      <c r="E3096" s="9" t="s">
        <v>32</v>
      </c>
      <c r="F3096" s="12"/>
      <c r="G3096" s="8">
        <v>164</v>
      </c>
      <c r="H3096" s="20">
        <v>68.902439024390006</v>
      </c>
      <c r="I3096" s="2">
        <v>13.414634146340999</v>
      </c>
      <c r="J3096" s="2">
        <v>12.195121951220001</v>
      </c>
      <c r="K3096" s="2">
        <v>3.0487804878050002</v>
      </c>
      <c r="L3096" s="2">
        <v>2.4390243902440001</v>
      </c>
      <c r="M3096" s="38" t="s">
        <v>66</v>
      </c>
    </row>
    <row r="3097" spans="3:13" ht="25.2" x14ac:dyDescent="0.25">
      <c r="C3097" s="108" t="s">
        <v>33</v>
      </c>
      <c r="D3097" s="108" t="s">
        <v>25</v>
      </c>
      <c r="E3097" s="10" t="s">
        <v>34</v>
      </c>
      <c r="F3097" s="11"/>
      <c r="G3097" s="14">
        <v>93</v>
      </c>
      <c r="H3097" s="28">
        <v>66.666666666666998</v>
      </c>
      <c r="I3097" s="5">
        <v>10.752688172042999</v>
      </c>
      <c r="J3097" s="5">
        <v>7.5268817204299996</v>
      </c>
      <c r="K3097" s="5">
        <v>5.3763440860219998</v>
      </c>
      <c r="L3097" s="5">
        <v>8.6021505376339995</v>
      </c>
      <c r="M3097" s="29">
        <v>1.0752688172039999</v>
      </c>
    </row>
    <row r="3098" spans="3:13" ht="25.2" x14ac:dyDescent="0.25">
      <c r="C3098" s="112"/>
      <c r="D3098" s="109"/>
      <c r="E3098" s="9" t="s">
        <v>35</v>
      </c>
      <c r="F3098" s="12"/>
      <c r="G3098" s="8">
        <v>623</v>
      </c>
      <c r="H3098" s="20">
        <v>83.948635634029003</v>
      </c>
      <c r="I3098" s="2">
        <v>5.61797752809</v>
      </c>
      <c r="J3098" s="2">
        <v>5.7784911717499998</v>
      </c>
      <c r="K3098" s="2">
        <v>1.7656500802570001</v>
      </c>
      <c r="L3098" s="2">
        <v>2.728731942215</v>
      </c>
      <c r="M3098" s="17">
        <v>0.16051364366000001</v>
      </c>
    </row>
    <row r="3099" spans="3:13" ht="25.2" x14ac:dyDescent="0.25">
      <c r="C3099" s="112"/>
      <c r="D3099" s="109"/>
      <c r="E3099" s="9" t="s">
        <v>36</v>
      </c>
      <c r="F3099" s="12"/>
      <c r="G3099" s="8">
        <v>207</v>
      </c>
      <c r="H3099" s="20">
        <v>64.251207729469002</v>
      </c>
      <c r="I3099" s="2">
        <v>12.077294685989999</v>
      </c>
      <c r="J3099" s="2">
        <v>13.526570048309001</v>
      </c>
      <c r="K3099" s="2">
        <v>5.3140096618359998</v>
      </c>
      <c r="L3099" s="2">
        <v>4.8309178743960004</v>
      </c>
      <c r="M3099" s="38" t="s">
        <v>66</v>
      </c>
    </row>
    <row r="3100" spans="3:13" ht="25.2" x14ac:dyDescent="0.25">
      <c r="C3100" s="112"/>
      <c r="D3100" s="109"/>
      <c r="E3100" s="9" t="s">
        <v>37</v>
      </c>
      <c r="F3100" s="12"/>
      <c r="G3100" s="8">
        <v>178</v>
      </c>
      <c r="H3100" s="20">
        <v>67.415730337078998</v>
      </c>
      <c r="I3100" s="2">
        <v>14.044943820225001</v>
      </c>
      <c r="J3100" s="2">
        <v>9.5505617977529997</v>
      </c>
      <c r="K3100" s="2">
        <v>3.9325842696629998</v>
      </c>
      <c r="L3100" s="2">
        <v>5.0561797752809996</v>
      </c>
      <c r="M3100" s="38" t="s">
        <v>66</v>
      </c>
    </row>
    <row r="3101" spans="3:13" x14ac:dyDescent="0.25">
      <c r="C3101" s="112"/>
      <c r="D3101" s="109"/>
      <c r="E3101" s="9" t="s">
        <v>38</v>
      </c>
      <c r="F3101" s="12"/>
      <c r="G3101" s="13">
        <v>3</v>
      </c>
      <c r="H3101" s="30">
        <v>66.666666666666998</v>
      </c>
      <c r="I3101" s="7" t="s">
        <v>66</v>
      </c>
      <c r="J3101" s="6">
        <v>33.333333333333002</v>
      </c>
      <c r="K3101" s="7" t="s">
        <v>66</v>
      </c>
      <c r="L3101" s="7" t="s">
        <v>66</v>
      </c>
      <c r="M3101" s="37" t="s">
        <v>66</v>
      </c>
    </row>
    <row r="3102" spans="3:13" ht="25.2" x14ac:dyDescent="0.25">
      <c r="C3102" s="112"/>
      <c r="D3102" s="108" t="s">
        <v>22</v>
      </c>
      <c r="E3102" s="10" t="s">
        <v>34</v>
      </c>
      <c r="F3102" s="11"/>
      <c r="G3102" s="40">
        <v>48</v>
      </c>
      <c r="H3102" s="58">
        <v>60.416666666666998</v>
      </c>
      <c r="I3102" s="23">
        <v>12.5</v>
      </c>
      <c r="J3102" s="23">
        <v>8.333333333333</v>
      </c>
      <c r="K3102" s="23">
        <v>6.25</v>
      </c>
      <c r="L3102" s="23">
        <v>12.5</v>
      </c>
      <c r="M3102" s="70" t="s">
        <v>66</v>
      </c>
    </row>
    <row r="3103" spans="3:13" ht="25.2" x14ac:dyDescent="0.25">
      <c r="C3103" s="112"/>
      <c r="D3103" s="109"/>
      <c r="E3103" s="9" t="s">
        <v>35</v>
      </c>
      <c r="F3103" s="12"/>
      <c r="G3103" s="8">
        <v>365</v>
      </c>
      <c r="H3103" s="20">
        <v>84.109589041096001</v>
      </c>
      <c r="I3103" s="2">
        <v>5.2054794520550001</v>
      </c>
      <c r="J3103" s="2">
        <v>5.2054794520550001</v>
      </c>
      <c r="K3103" s="2">
        <v>1.6438356164379999</v>
      </c>
      <c r="L3103" s="2">
        <v>3.8356164383559999</v>
      </c>
      <c r="M3103" s="38" t="s">
        <v>66</v>
      </c>
    </row>
    <row r="3104" spans="3:13" ht="25.2" x14ac:dyDescent="0.25">
      <c r="C3104" s="112"/>
      <c r="D3104" s="109"/>
      <c r="E3104" s="9" t="s">
        <v>36</v>
      </c>
      <c r="F3104" s="12"/>
      <c r="G3104" s="8">
        <v>80</v>
      </c>
      <c r="H3104" s="20">
        <v>75</v>
      </c>
      <c r="I3104" s="2">
        <v>7.5</v>
      </c>
      <c r="J3104" s="2">
        <v>12.5</v>
      </c>
      <c r="K3104" s="2">
        <v>2.5</v>
      </c>
      <c r="L3104" s="2">
        <v>2.5</v>
      </c>
      <c r="M3104" s="38" t="s">
        <v>66</v>
      </c>
    </row>
    <row r="3105" spans="3:13" ht="25.2" x14ac:dyDescent="0.25">
      <c r="C3105" s="112"/>
      <c r="D3105" s="109"/>
      <c r="E3105" s="9" t="s">
        <v>37</v>
      </c>
      <c r="F3105" s="12"/>
      <c r="G3105" s="13">
        <v>49</v>
      </c>
      <c r="H3105" s="30">
        <v>67.346938775509997</v>
      </c>
      <c r="I3105" s="6">
        <v>8.1632653061219997</v>
      </c>
      <c r="J3105" s="6">
        <v>8.1632653061219997</v>
      </c>
      <c r="K3105" s="6">
        <v>8.1632653061219997</v>
      </c>
      <c r="L3105" s="6">
        <v>8.1632653061219997</v>
      </c>
      <c r="M3105" s="37" t="s">
        <v>66</v>
      </c>
    </row>
    <row r="3106" spans="3:13" x14ac:dyDescent="0.25">
      <c r="C3106" s="112"/>
      <c r="D3106" s="109"/>
      <c r="E3106" s="9" t="s">
        <v>38</v>
      </c>
      <c r="F3106" s="12"/>
      <c r="G3106" s="13">
        <v>1</v>
      </c>
      <c r="H3106" s="30">
        <v>100</v>
      </c>
      <c r="I3106" s="7" t="s">
        <v>66</v>
      </c>
      <c r="J3106" s="7" t="s">
        <v>66</v>
      </c>
      <c r="K3106" s="7" t="s">
        <v>66</v>
      </c>
      <c r="L3106" s="7" t="s">
        <v>66</v>
      </c>
      <c r="M3106" s="37" t="s">
        <v>66</v>
      </c>
    </row>
    <row r="3107" spans="3:13" ht="25.2" x14ac:dyDescent="0.25">
      <c r="C3107" s="112"/>
      <c r="D3107" s="108" t="s">
        <v>23</v>
      </c>
      <c r="E3107" s="10" t="s">
        <v>34</v>
      </c>
      <c r="F3107" s="11"/>
      <c r="G3107" s="40">
        <v>45</v>
      </c>
      <c r="H3107" s="58">
        <v>73.333333333333002</v>
      </c>
      <c r="I3107" s="23">
        <v>8.8888888888889994</v>
      </c>
      <c r="J3107" s="23">
        <v>6.666666666667</v>
      </c>
      <c r="K3107" s="23">
        <v>4.4444444444439997</v>
      </c>
      <c r="L3107" s="23">
        <v>4.4444444444439997</v>
      </c>
      <c r="M3107" s="63">
        <v>2.2222222222219998</v>
      </c>
    </row>
    <row r="3108" spans="3:13" ht="25.2" x14ac:dyDescent="0.25">
      <c r="C3108" s="112"/>
      <c r="D3108" s="109"/>
      <c r="E3108" s="9" t="s">
        <v>35</v>
      </c>
      <c r="F3108" s="12"/>
      <c r="G3108" s="8">
        <v>258</v>
      </c>
      <c r="H3108" s="20">
        <v>83.720930232558004</v>
      </c>
      <c r="I3108" s="2">
        <v>6.2015503875969999</v>
      </c>
      <c r="J3108" s="2">
        <v>6.5891472868219996</v>
      </c>
      <c r="K3108" s="2">
        <v>1.937984496124</v>
      </c>
      <c r="L3108" s="2">
        <v>1.1627906976739999</v>
      </c>
      <c r="M3108" s="17">
        <v>0.38759689922500001</v>
      </c>
    </row>
    <row r="3109" spans="3:13" ht="25.2" x14ac:dyDescent="0.25">
      <c r="C3109" s="112"/>
      <c r="D3109" s="109"/>
      <c r="E3109" s="9" t="s">
        <v>36</v>
      </c>
      <c r="F3109" s="12"/>
      <c r="G3109" s="8">
        <v>127</v>
      </c>
      <c r="H3109" s="20">
        <v>57.480314960629997</v>
      </c>
      <c r="I3109" s="2">
        <v>14.960629921260001</v>
      </c>
      <c r="J3109" s="2">
        <v>14.173228346457</v>
      </c>
      <c r="K3109" s="2">
        <v>7.0866141732279999</v>
      </c>
      <c r="L3109" s="2">
        <v>6.299212598425</v>
      </c>
      <c r="M3109" s="38" t="s">
        <v>66</v>
      </c>
    </row>
    <row r="3110" spans="3:13" ht="25.2" x14ac:dyDescent="0.25">
      <c r="C3110" s="112"/>
      <c r="D3110" s="109"/>
      <c r="E3110" s="9" t="s">
        <v>37</v>
      </c>
      <c r="F3110" s="12"/>
      <c r="G3110" s="8">
        <v>129</v>
      </c>
      <c r="H3110" s="20">
        <v>67.441860465115994</v>
      </c>
      <c r="I3110" s="2">
        <v>16.279069767442</v>
      </c>
      <c r="J3110" s="2">
        <v>10.077519379845</v>
      </c>
      <c r="K3110" s="2">
        <v>2.3255813953489999</v>
      </c>
      <c r="L3110" s="2">
        <v>3.8759689922480001</v>
      </c>
      <c r="M3110" s="38" t="s">
        <v>66</v>
      </c>
    </row>
    <row r="3111" spans="3:13" x14ac:dyDescent="0.25">
      <c r="C3111" s="112"/>
      <c r="D3111" s="109"/>
      <c r="E3111" s="9" t="s">
        <v>38</v>
      </c>
      <c r="F3111" s="12"/>
      <c r="G3111" s="13">
        <v>2</v>
      </c>
      <c r="H3111" s="30">
        <v>50</v>
      </c>
      <c r="I3111" s="7" t="s">
        <v>66</v>
      </c>
      <c r="J3111" s="6">
        <v>50</v>
      </c>
      <c r="K3111" s="7" t="s">
        <v>66</v>
      </c>
      <c r="L3111" s="7" t="s">
        <v>66</v>
      </c>
      <c r="M3111" s="37" t="s">
        <v>66</v>
      </c>
    </row>
    <row r="3112" spans="3:13" ht="25.2" x14ac:dyDescent="0.25">
      <c r="C3112" s="108" t="s">
        <v>39</v>
      </c>
      <c r="D3112" s="108" t="s">
        <v>25</v>
      </c>
      <c r="E3112" s="10" t="s">
        <v>40</v>
      </c>
      <c r="F3112" s="11"/>
      <c r="G3112" s="14">
        <v>320</v>
      </c>
      <c r="H3112" s="28">
        <v>55</v>
      </c>
      <c r="I3112" s="5">
        <v>16.5625</v>
      </c>
      <c r="J3112" s="5">
        <v>15</v>
      </c>
      <c r="K3112" s="5">
        <v>5.9375</v>
      </c>
      <c r="L3112" s="5">
        <v>7.1875</v>
      </c>
      <c r="M3112" s="29">
        <v>0.3125</v>
      </c>
    </row>
    <row r="3113" spans="3:13" ht="25.2" x14ac:dyDescent="0.25">
      <c r="C3113" s="112"/>
      <c r="D3113" s="109"/>
      <c r="E3113" s="9" t="s">
        <v>41</v>
      </c>
      <c r="F3113" s="12"/>
      <c r="G3113" s="8">
        <v>604</v>
      </c>
      <c r="H3113" s="20">
        <v>84.437086092715006</v>
      </c>
      <c r="I3113" s="2">
        <v>5.4635761589399996</v>
      </c>
      <c r="J3113" s="2">
        <v>5.4635761589399996</v>
      </c>
      <c r="K3113" s="2">
        <v>1.655629139073</v>
      </c>
      <c r="L3113" s="2">
        <v>2.814569536424</v>
      </c>
      <c r="M3113" s="17">
        <v>0.16556291390700001</v>
      </c>
    </row>
    <row r="3114" spans="3:13" x14ac:dyDescent="0.25">
      <c r="C3114" s="112"/>
      <c r="D3114" s="109"/>
      <c r="E3114" s="9" t="s">
        <v>42</v>
      </c>
      <c r="F3114" s="12"/>
      <c r="G3114" s="13">
        <v>20</v>
      </c>
      <c r="H3114" s="30">
        <v>100</v>
      </c>
      <c r="I3114" s="7" t="s">
        <v>66</v>
      </c>
      <c r="J3114" s="7" t="s">
        <v>66</v>
      </c>
      <c r="K3114" s="7" t="s">
        <v>66</v>
      </c>
      <c r="L3114" s="7" t="s">
        <v>66</v>
      </c>
      <c r="M3114" s="37" t="s">
        <v>66</v>
      </c>
    </row>
    <row r="3115" spans="3:13" x14ac:dyDescent="0.25">
      <c r="C3115" s="112"/>
      <c r="D3115" s="109"/>
      <c r="E3115" s="9" t="s">
        <v>43</v>
      </c>
      <c r="F3115" s="12"/>
      <c r="G3115" s="8">
        <v>162</v>
      </c>
      <c r="H3115" s="20">
        <v>91.358024691357997</v>
      </c>
      <c r="I3115" s="2">
        <v>3.7037037037039999</v>
      </c>
      <c r="J3115" s="2">
        <v>1.851851851852</v>
      </c>
      <c r="K3115" s="2">
        <v>1.2345679012349999</v>
      </c>
      <c r="L3115" s="2">
        <v>1.851851851852</v>
      </c>
      <c r="M3115" s="38" t="s">
        <v>66</v>
      </c>
    </row>
    <row r="3116" spans="3:13" x14ac:dyDescent="0.25">
      <c r="C3116" s="112"/>
      <c r="D3116" s="109"/>
      <c r="E3116" s="9" t="s">
        <v>44</v>
      </c>
      <c r="F3116" s="12"/>
      <c r="G3116" s="8">
        <v>50</v>
      </c>
      <c r="H3116" s="20">
        <v>90</v>
      </c>
      <c r="I3116" s="2">
        <v>2</v>
      </c>
      <c r="J3116" s="2">
        <v>6</v>
      </c>
      <c r="K3116" s="2">
        <v>2</v>
      </c>
      <c r="L3116" s="15" t="s">
        <v>66</v>
      </c>
      <c r="M3116" s="38" t="s">
        <v>66</v>
      </c>
    </row>
    <row r="3117" spans="3:13" ht="25.2" x14ac:dyDescent="0.25">
      <c r="C3117" s="112"/>
      <c r="D3117" s="109"/>
      <c r="E3117" s="9" t="s">
        <v>45</v>
      </c>
      <c r="F3117" s="12"/>
      <c r="G3117" s="8">
        <v>53</v>
      </c>
      <c r="H3117" s="20">
        <v>86.792452830189006</v>
      </c>
      <c r="I3117" s="2">
        <v>5.660377358491</v>
      </c>
      <c r="J3117" s="2">
        <v>3.7735849056599999</v>
      </c>
      <c r="K3117" s="2">
        <v>1.88679245283</v>
      </c>
      <c r="L3117" s="2">
        <v>1.88679245283</v>
      </c>
      <c r="M3117" s="38" t="s">
        <v>66</v>
      </c>
    </row>
    <row r="3118" spans="3:13" x14ac:dyDescent="0.25">
      <c r="C3118" s="112"/>
      <c r="D3118" s="109"/>
      <c r="E3118" s="9" t="s">
        <v>38</v>
      </c>
      <c r="F3118" s="12"/>
      <c r="G3118" s="13">
        <v>37</v>
      </c>
      <c r="H3118" s="30">
        <v>75.675675675676004</v>
      </c>
      <c r="I3118" s="6">
        <v>8.1081081081080004</v>
      </c>
      <c r="J3118" s="6">
        <v>10.810810810811001</v>
      </c>
      <c r="K3118" s="6">
        <v>5.4054054054050003</v>
      </c>
      <c r="L3118" s="7" t="s">
        <v>66</v>
      </c>
      <c r="M3118" s="37" t="s">
        <v>66</v>
      </c>
    </row>
    <row r="3119" spans="3:13" ht="25.2" x14ac:dyDescent="0.25">
      <c r="C3119" s="112"/>
      <c r="D3119" s="108" t="s">
        <v>22</v>
      </c>
      <c r="E3119" s="10" t="s">
        <v>40</v>
      </c>
      <c r="F3119" s="11"/>
      <c r="G3119" s="14">
        <v>118</v>
      </c>
      <c r="H3119" s="28">
        <v>59.322033898305001</v>
      </c>
      <c r="I3119" s="5">
        <v>11.016949152542001</v>
      </c>
      <c r="J3119" s="5">
        <v>14.406779661017</v>
      </c>
      <c r="K3119" s="5">
        <v>6.7796610169490004</v>
      </c>
      <c r="L3119" s="5">
        <v>8.4745762711860007</v>
      </c>
      <c r="M3119" s="62" t="s">
        <v>66</v>
      </c>
    </row>
    <row r="3120" spans="3:13" ht="25.2" x14ac:dyDescent="0.25">
      <c r="C3120" s="112"/>
      <c r="D3120" s="109"/>
      <c r="E3120" s="9" t="s">
        <v>41</v>
      </c>
      <c r="F3120" s="12"/>
      <c r="G3120" s="8">
        <v>351</v>
      </c>
      <c r="H3120" s="20">
        <v>85.185185185185006</v>
      </c>
      <c r="I3120" s="2">
        <v>4.5584045584049999</v>
      </c>
      <c r="J3120" s="2">
        <v>4.8433048433049999</v>
      </c>
      <c r="K3120" s="2">
        <v>1.4245014245009999</v>
      </c>
      <c r="L3120" s="2">
        <v>3.9886039886039999</v>
      </c>
      <c r="M3120" s="38" t="s">
        <v>66</v>
      </c>
    </row>
    <row r="3121" spans="3:13" x14ac:dyDescent="0.25">
      <c r="C3121" s="112"/>
      <c r="D3121" s="109"/>
      <c r="E3121" s="9" t="s">
        <v>42</v>
      </c>
      <c r="F3121" s="12"/>
      <c r="G3121" s="13">
        <v>9</v>
      </c>
      <c r="H3121" s="30">
        <v>100</v>
      </c>
      <c r="I3121" s="7" t="s">
        <v>66</v>
      </c>
      <c r="J3121" s="7" t="s">
        <v>66</v>
      </c>
      <c r="K3121" s="7" t="s">
        <v>66</v>
      </c>
      <c r="L3121" s="7" t="s">
        <v>66</v>
      </c>
      <c r="M3121" s="37" t="s">
        <v>66</v>
      </c>
    </row>
    <row r="3122" spans="3:13" x14ac:dyDescent="0.25">
      <c r="C3122" s="112"/>
      <c r="D3122" s="109"/>
      <c r="E3122" s="9" t="s">
        <v>43</v>
      </c>
      <c r="F3122" s="12"/>
      <c r="G3122" s="8">
        <v>64</v>
      </c>
      <c r="H3122" s="20">
        <v>95.3125</v>
      </c>
      <c r="I3122" s="2">
        <v>3.125</v>
      </c>
      <c r="J3122" s="15" t="s">
        <v>66</v>
      </c>
      <c r="K3122" s="15" t="s">
        <v>66</v>
      </c>
      <c r="L3122" s="2">
        <v>1.5625</v>
      </c>
      <c r="M3122" s="38" t="s">
        <v>66</v>
      </c>
    </row>
    <row r="3123" spans="3:13" x14ac:dyDescent="0.25">
      <c r="C3123" s="112"/>
      <c r="D3123" s="109"/>
      <c r="E3123" s="9" t="s">
        <v>44</v>
      </c>
      <c r="F3123" s="12"/>
      <c r="G3123" s="13">
        <v>19</v>
      </c>
      <c r="H3123" s="30">
        <v>100</v>
      </c>
      <c r="I3123" s="7" t="s">
        <v>66</v>
      </c>
      <c r="J3123" s="7" t="s">
        <v>66</v>
      </c>
      <c r="K3123" s="7" t="s">
        <v>66</v>
      </c>
      <c r="L3123" s="7" t="s">
        <v>66</v>
      </c>
      <c r="M3123" s="37" t="s">
        <v>66</v>
      </c>
    </row>
    <row r="3124" spans="3:13" ht="25.2" x14ac:dyDescent="0.25">
      <c r="C3124" s="112"/>
      <c r="D3124" s="109"/>
      <c r="E3124" s="9" t="s">
        <v>45</v>
      </c>
      <c r="F3124" s="12"/>
      <c r="G3124" s="13">
        <v>30</v>
      </c>
      <c r="H3124" s="30">
        <v>83.333333333333002</v>
      </c>
      <c r="I3124" s="6">
        <v>10</v>
      </c>
      <c r="J3124" s="6">
        <v>3.333333333333</v>
      </c>
      <c r="K3124" s="7" t="s">
        <v>66</v>
      </c>
      <c r="L3124" s="6">
        <v>3.333333333333</v>
      </c>
      <c r="M3124" s="37" t="s">
        <v>66</v>
      </c>
    </row>
    <row r="3125" spans="3:13" x14ac:dyDescent="0.25">
      <c r="C3125" s="112"/>
      <c r="D3125" s="109"/>
      <c r="E3125" s="9" t="s">
        <v>38</v>
      </c>
      <c r="F3125" s="12"/>
      <c r="G3125" s="13">
        <v>23</v>
      </c>
      <c r="H3125" s="30">
        <v>69.565217391304003</v>
      </c>
      <c r="I3125" s="6">
        <v>13.04347826087</v>
      </c>
      <c r="J3125" s="6">
        <v>8.6956521739130004</v>
      </c>
      <c r="K3125" s="6">
        <v>8.6956521739130004</v>
      </c>
      <c r="L3125" s="7" t="s">
        <v>66</v>
      </c>
      <c r="M3125" s="37" t="s">
        <v>66</v>
      </c>
    </row>
    <row r="3126" spans="3:13" ht="25.2" x14ac:dyDescent="0.25">
      <c r="C3126" s="112"/>
      <c r="D3126" s="108" t="s">
        <v>23</v>
      </c>
      <c r="E3126" s="10" t="s">
        <v>40</v>
      </c>
      <c r="F3126" s="11"/>
      <c r="G3126" s="14">
        <v>202</v>
      </c>
      <c r="H3126" s="28">
        <v>52.475247524752</v>
      </c>
      <c r="I3126" s="5">
        <v>19.801980198020001</v>
      </c>
      <c r="J3126" s="5">
        <v>15.346534653465</v>
      </c>
      <c r="K3126" s="5">
        <v>5.4455445544550001</v>
      </c>
      <c r="L3126" s="5">
        <v>6.4356435643559999</v>
      </c>
      <c r="M3126" s="29">
        <v>0.49504950495</v>
      </c>
    </row>
    <row r="3127" spans="3:13" ht="25.2" x14ac:dyDescent="0.25">
      <c r="C3127" s="112"/>
      <c r="D3127" s="109"/>
      <c r="E3127" s="9" t="s">
        <v>41</v>
      </c>
      <c r="F3127" s="12"/>
      <c r="G3127" s="8">
        <v>253</v>
      </c>
      <c r="H3127" s="20">
        <v>83.399209486166001</v>
      </c>
      <c r="I3127" s="2">
        <v>6.7193675889330002</v>
      </c>
      <c r="J3127" s="2">
        <v>6.3241106719370004</v>
      </c>
      <c r="K3127" s="2">
        <v>1.9762845849799999</v>
      </c>
      <c r="L3127" s="2">
        <v>1.185770750988</v>
      </c>
      <c r="M3127" s="17">
        <v>0.39525691699600002</v>
      </c>
    </row>
    <row r="3128" spans="3:13" x14ac:dyDescent="0.25">
      <c r="C3128" s="112"/>
      <c r="D3128" s="109"/>
      <c r="E3128" s="9" t="s">
        <v>42</v>
      </c>
      <c r="F3128" s="12"/>
      <c r="G3128" s="13">
        <v>11</v>
      </c>
      <c r="H3128" s="30">
        <v>100</v>
      </c>
      <c r="I3128" s="7" t="s">
        <v>66</v>
      </c>
      <c r="J3128" s="7" t="s">
        <v>66</v>
      </c>
      <c r="K3128" s="7" t="s">
        <v>66</v>
      </c>
      <c r="L3128" s="7" t="s">
        <v>66</v>
      </c>
      <c r="M3128" s="37" t="s">
        <v>66</v>
      </c>
    </row>
    <row r="3129" spans="3:13" x14ac:dyDescent="0.25">
      <c r="C3129" s="112"/>
      <c r="D3129" s="109"/>
      <c r="E3129" s="9" t="s">
        <v>43</v>
      </c>
      <c r="F3129" s="12"/>
      <c r="G3129" s="8">
        <v>98</v>
      </c>
      <c r="H3129" s="20">
        <v>88.775510204081996</v>
      </c>
      <c r="I3129" s="2">
        <v>4.0816326530609999</v>
      </c>
      <c r="J3129" s="2">
        <v>3.0612244897959999</v>
      </c>
      <c r="K3129" s="2">
        <v>2.040816326531</v>
      </c>
      <c r="L3129" s="2">
        <v>2.040816326531</v>
      </c>
      <c r="M3129" s="38" t="s">
        <v>66</v>
      </c>
    </row>
    <row r="3130" spans="3:13" x14ac:dyDescent="0.25">
      <c r="C3130" s="112"/>
      <c r="D3130" s="109"/>
      <c r="E3130" s="9" t="s">
        <v>44</v>
      </c>
      <c r="F3130" s="12"/>
      <c r="G3130" s="13">
        <v>31</v>
      </c>
      <c r="H3130" s="30">
        <v>83.870967741935004</v>
      </c>
      <c r="I3130" s="6">
        <v>3.2258064516129998</v>
      </c>
      <c r="J3130" s="6">
        <v>9.6774193548389995</v>
      </c>
      <c r="K3130" s="6">
        <v>3.2258064516129998</v>
      </c>
      <c r="L3130" s="7" t="s">
        <v>66</v>
      </c>
      <c r="M3130" s="37" t="s">
        <v>66</v>
      </c>
    </row>
    <row r="3131" spans="3:13" ht="25.2" x14ac:dyDescent="0.25">
      <c r="C3131" s="112"/>
      <c r="D3131" s="109"/>
      <c r="E3131" s="9" t="s">
        <v>45</v>
      </c>
      <c r="F3131" s="12"/>
      <c r="G3131" s="13">
        <v>23</v>
      </c>
      <c r="H3131" s="30">
        <v>91.304347826086996</v>
      </c>
      <c r="I3131" s="7" t="s">
        <v>66</v>
      </c>
      <c r="J3131" s="6">
        <v>4.3478260869570002</v>
      </c>
      <c r="K3131" s="6">
        <v>4.3478260869570002</v>
      </c>
      <c r="L3131" s="7" t="s">
        <v>66</v>
      </c>
      <c r="M3131" s="37" t="s">
        <v>66</v>
      </c>
    </row>
    <row r="3132" spans="3:13" x14ac:dyDescent="0.25">
      <c r="C3132" s="112"/>
      <c r="D3132" s="109"/>
      <c r="E3132" s="9" t="s">
        <v>38</v>
      </c>
      <c r="F3132" s="12"/>
      <c r="G3132" s="13">
        <v>14</v>
      </c>
      <c r="H3132" s="30">
        <v>85.714285714286007</v>
      </c>
      <c r="I3132" s="7" t="s">
        <v>66</v>
      </c>
      <c r="J3132" s="6">
        <v>14.285714285714</v>
      </c>
      <c r="K3132" s="7" t="s">
        <v>66</v>
      </c>
      <c r="L3132" s="7" t="s">
        <v>66</v>
      </c>
      <c r="M3132" s="37" t="s">
        <v>66</v>
      </c>
    </row>
    <row r="3133" spans="3:13" x14ac:dyDescent="0.25">
      <c r="C3133" s="108" t="s">
        <v>46</v>
      </c>
      <c r="D3133" s="106" t="s">
        <v>21</v>
      </c>
      <c r="E3133" s="10" t="s">
        <v>47</v>
      </c>
      <c r="F3133" s="11"/>
      <c r="G3133" s="14">
        <v>815</v>
      </c>
      <c r="H3133" s="28">
        <v>78.650306748465994</v>
      </c>
      <c r="I3133" s="5">
        <v>8.2208588957059998</v>
      </c>
      <c r="J3133" s="5">
        <v>7.2392638036810002</v>
      </c>
      <c r="K3133" s="5">
        <v>2.8220858895709999</v>
      </c>
      <c r="L3133" s="5">
        <v>2.9447852760740001</v>
      </c>
      <c r="M3133" s="29">
        <v>0.122699386503</v>
      </c>
    </row>
    <row r="3134" spans="3:13" ht="25.2" x14ac:dyDescent="0.25">
      <c r="C3134" s="112"/>
      <c r="D3134" s="107"/>
      <c r="E3134" s="9" t="s">
        <v>48</v>
      </c>
      <c r="F3134" s="12"/>
      <c r="G3134" s="8">
        <v>86</v>
      </c>
      <c r="H3134" s="20">
        <v>69.767441860464999</v>
      </c>
      <c r="I3134" s="2">
        <v>11.627906976744001</v>
      </c>
      <c r="J3134" s="2">
        <v>6.9767441860470001</v>
      </c>
      <c r="K3134" s="2">
        <v>5.8139534883720003</v>
      </c>
      <c r="L3134" s="2">
        <v>5.8139534883720003</v>
      </c>
      <c r="M3134" s="38" t="s">
        <v>66</v>
      </c>
    </row>
    <row r="3135" spans="3:13" x14ac:dyDescent="0.25">
      <c r="C3135" s="112"/>
      <c r="D3135" s="107"/>
      <c r="E3135" s="9" t="s">
        <v>49</v>
      </c>
      <c r="F3135" s="12"/>
      <c r="G3135" s="13">
        <v>46</v>
      </c>
      <c r="H3135" s="30">
        <v>67.391304347825994</v>
      </c>
      <c r="I3135" s="6">
        <v>8.6956521739130004</v>
      </c>
      <c r="J3135" s="6">
        <v>8.6956521739130004</v>
      </c>
      <c r="K3135" s="6">
        <v>2.1739130434780001</v>
      </c>
      <c r="L3135" s="6">
        <v>13.04347826087</v>
      </c>
      <c r="M3135" s="37" t="s">
        <v>66</v>
      </c>
    </row>
    <row r="3136" spans="3:13" ht="25.2" x14ac:dyDescent="0.25">
      <c r="C3136" s="112"/>
      <c r="D3136" s="107"/>
      <c r="E3136" s="9" t="s">
        <v>50</v>
      </c>
      <c r="F3136" s="12"/>
      <c r="G3136" s="8">
        <v>95</v>
      </c>
      <c r="H3136" s="20">
        <v>63.157894736842003</v>
      </c>
      <c r="I3136" s="2">
        <v>13.684210526316001</v>
      </c>
      <c r="J3136" s="2">
        <v>8.4210526315790002</v>
      </c>
      <c r="K3136" s="2">
        <v>5.2631578947369997</v>
      </c>
      <c r="L3136" s="2">
        <v>8.4210526315790002</v>
      </c>
      <c r="M3136" s="17">
        <v>1.052631578947</v>
      </c>
    </row>
    <row r="3137" spans="2:13" ht="25.2" x14ac:dyDescent="0.25">
      <c r="C3137" s="112"/>
      <c r="D3137" s="107"/>
      <c r="E3137" s="9" t="s">
        <v>51</v>
      </c>
      <c r="F3137" s="12"/>
      <c r="G3137" s="13">
        <v>30</v>
      </c>
      <c r="H3137" s="30">
        <v>70</v>
      </c>
      <c r="I3137" s="6">
        <v>3.333333333333</v>
      </c>
      <c r="J3137" s="6">
        <v>26.666666666666998</v>
      </c>
      <c r="K3137" s="7" t="s">
        <v>66</v>
      </c>
      <c r="L3137" s="7" t="s">
        <v>66</v>
      </c>
      <c r="M3137" s="37" t="s">
        <v>66</v>
      </c>
    </row>
    <row r="3138" spans="2:13" x14ac:dyDescent="0.25">
      <c r="C3138" s="112"/>
      <c r="D3138" s="107"/>
      <c r="E3138" s="9" t="s">
        <v>52</v>
      </c>
      <c r="F3138" s="12"/>
      <c r="G3138" s="13">
        <v>8</v>
      </c>
      <c r="H3138" s="30">
        <v>100</v>
      </c>
      <c r="I3138" s="7" t="s">
        <v>66</v>
      </c>
      <c r="J3138" s="7" t="s">
        <v>66</v>
      </c>
      <c r="K3138" s="7" t="s">
        <v>66</v>
      </c>
      <c r="L3138" s="7" t="s">
        <v>66</v>
      </c>
      <c r="M3138" s="37" t="s">
        <v>66</v>
      </c>
    </row>
    <row r="3139" spans="2:13" x14ac:dyDescent="0.25">
      <c r="C3139" s="112"/>
      <c r="D3139" s="107"/>
      <c r="E3139" s="9" t="s">
        <v>53</v>
      </c>
      <c r="F3139" s="12"/>
      <c r="G3139" s="13">
        <v>23</v>
      </c>
      <c r="H3139" s="30">
        <v>78.260869565217007</v>
      </c>
      <c r="I3139" s="7" t="s">
        <v>66</v>
      </c>
      <c r="J3139" s="6">
        <v>17.391304347826001</v>
      </c>
      <c r="K3139" s="7" t="s">
        <v>66</v>
      </c>
      <c r="L3139" s="6">
        <v>4.3478260869570002</v>
      </c>
      <c r="M3139" s="37" t="s">
        <v>66</v>
      </c>
    </row>
    <row r="3140" spans="2:13" x14ac:dyDescent="0.25">
      <c r="C3140" s="112"/>
      <c r="D3140" s="107"/>
      <c r="E3140" s="9" t="s">
        <v>38</v>
      </c>
      <c r="F3140" s="12"/>
      <c r="G3140" s="13">
        <v>1</v>
      </c>
      <c r="H3140" s="30">
        <v>100</v>
      </c>
      <c r="I3140" s="7" t="s">
        <v>66</v>
      </c>
      <c r="J3140" s="7" t="s">
        <v>66</v>
      </c>
      <c r="K3140" s="7" t="s">
        <v>66</v>
      </c>
      <c r="L3140" s="7" t="s">
        <v>66</v>
      </c>
      <c r="M3140" s="37" t="s">
        <v>66</v>
      </c>
    </row>
    <row r="3141" spans="2:13" x14ac:dyDescent="0.25">
      <c r="C3141" s="112"/>
      <c r="D3141" s="107"/>
      <c r="E3141" s="9" t="s">
        <v>54</v>
      </c>
      <c r="F3141" s="12"/>
      <c r="G3141" s="8">
        <v>901</v>
      </c>
      <c r="H3141" s="20">
        <v>77.802441731409999</v>
      </c>
      <c r="I3141" s="2">
        <v>8.5460599334069993</v>
      </c>
      <c r="J3141" s="2">
        <v>7.2142064372919998</v>
      </c>
      <c r="K3141" s="2">
        <v>3.1076581576029998</v>
      </c>
      <c r="L3141" s="2">
        <v>3.218645948946</v>
      </c>
      <c r="M3141" s="17">
        <v>0.11098779134300001</v>
      </c>
    </row>
    <row r="3142" spans="2:13" x14ac:dyDescent="0.25">
      <c r="C3142" s="112"/>
      <c r="D3142" s="107"/>
      <c r="E3142" s="9" t="s">
        <v>55</v>
      </c>
      <c r="F3142" s="12"/>
      <c r="G3142" s="8">
        <v>171</v>
      </c>
      <c r="H3142" s="20">
        <v>65.497076023391998</v>
      </c>
      <c r="I3142" s="2">
        <v>10.526315789473999</v>
      </c>
      <c r="J3142" s="2">
        <v>11.695906432749</v>
      </c>
      <c r="K3142" s="2">
        <v>3.508771929825</v>
      </c>
      <c r="L3142" s="2">
        <v>8.1871345029239997</v>
      </c>
      <c r="M3142" s="17">
        <v>0.58479532163699999</v>
      </c>
    </row>
    <row r="3143" spans="2:13" x14ac:dyDescent="0.25">
      <c r="C3143" s="108" t="s">
        <v>56</v>
      </c>
      <c r="D3143" s="106" t="s">
        <v>21</v>
      </c>
      <c r="E3143" s="10" t="s">
        <v>57</v>
      </c>
      <c r="F3143" s="11"/>
      <c r="G3143" s="14">
        <v>465</v>
      </c>
      <c r="H3143" s="28">
        <v>75.483870967742007</v>
      </c>
      <c r="I3143" s="5">
        <v>9.0322580645160002</v>
      </c>
      <c r="J3143" s="5">
        <v>7.0967741935479998</v>
      </c>
      <c r="K3143" s="5">
        <v>3.8709677419349999</v>
      </c>
      <c r="L3143" s="5">
        <v>4.5161290322580001</v>
      </c>
      <c r="M3143" s="62" t="s">
        <v>66</v>
      </c>
    </row>
    <row r="3144" spans="2:13" x14ac:dyDescent="0.25">
      <c r="C3144" s="112"/>
      <c r="D3144" s="107"/>
      <c r="E3144" s="9" t="s">
        <v>58</v>
      </c>
      <c r="F3144" s="12"/>
      <c r="G3144" s="8">
        <v>396</v>
      </c>
      <c r="H3144" s="20">
        <v>76.262626262626</v>
      </c>
      <c r="I3144" s="2">
        <v>8.8383838383840008</v>
      </c>
      <c r="J3144" s="2">
        <v>9.0909090909089993</v>
      </c>
      <c r="K3144" s="2">
        <v>2.0202020202019999</v>
      </c>
      <c r="L3144" s="2">
        <v>3.282828282828</v>
      </c>
      <c r="M3144" s="17">
        <v>0.50505050505100002</v>
      </c>
    </row>
    <row r="3145" spans="2:13" x14ac:dyDescent="0.25">
      <c r="C3145" s="112"/>
      <c r="D3145" s="107"/>
      <c r="E3145" s="9" t="s">
        <v>59</v>
      </c>
      <c r="F3145" s="12"/>
      <c r="G3145" s="8">
        <v>90</v>
      </c>
      <c r="H3145" s="20">
        <v>76.666666666666998</v>
      </c>
      <c r="I3145" s="2">
        <v>7.7777777777779997</v>
      </c>
      <c r="J3145" s="2">
        <v>8.8888888888889994</v>
      </c>
      <c r="K3145" s="2">
        <v>3.333333333333</v>
      </c>
      <c r="L3145" s="2">
        <v>3.333333333333</v>
      </c>
      <c r="M3145" s="38" t="s">
        <v>66</v>
      </c>
    </row>
    <row r="3146" spans="2:13" x14ac:dyDescent="0.25">
      <c r="C3146" s="112"/>
      <c r="D3146" s="107"/>
      <c r="E3146" s="9" t="s">
        <v>60</v>
      </c>
      <c r="F3146" s="12"/>
      <c r="G3146" s="8">
        <v>153</v>
      </c>
      <c r="H3146" s="20">
        <v>77.124183006536001</v>
      </c>
      <c r="I3146" s="2">
        <v>7.1895424836600004</v>
      </c>
      <c r="J3146" s="2">
        <v>7.8431372549020004</v>
      </c>
      <c r="K3146" s="2">
        <v>3.2679738562090002</v>
      </c>
      <c r="L3146" s="2">
        <v>4.5751633986930003</v>
      </c>
      <c r="M3146" s="38" t="s">
        <v>66</v>
      </c>
    </row>
    <row r="3147" spans="2:13" x14ac:dyDescent="0.25">
      <c r="C3147" s="108" t="s">
        <v>61</v>
      </c>
      <c r="D3147" s="106" t="s">
        <v>21</v>
      </c>
      <c r="E3147" s="10" t="s">
        <v>62</v>
      </c>
      <c r="F3147" s="11"/>
      <c r="G3147" s="14">
        <v>205</v>
      </c>
      <c r="H3147" s="28">
        <v>77.073170731706995</v>
      </c>
      <c r="I3147" s="5">
        <v>7.3170731707319998</v>
      </c>
      <c r="J3147" s="5">
        <v>9.2682926829269991</v>
      </c>
      <c r="K3147" s="5">
        <v>1.951219512195</v>
      </c>
      <c r="L3147" s="5">
        <v>3.4146341463410002</v>
      </c>
      <c r="M3147" s="29">
        <v>0.97560975609800005</v>
      </c>
    </row>
    <row r="3148" spans="2:13" x14ac:dyDescent="0.25">
      <c r="C3148" s="109"/>
      <c r="D3148" s="107"/>
      <c r="E3148" s="9" t="s">
        <v>63</v>
      </c>
      <c r="F3148" s="12"/>
      <c r="G3148" s="8">
        <v>256</v>
      </c>
      <c r="H3148" s="20">
        <v>73.828125</v>
      </c>
      <c r="I3148" s="2">
        <v>8.203125</v>
      </c>
      <c r="J3148" s="2">
        <v>8.984375</v>
      </c>
      <c r="K3148" s="2">
        <v>4.6875</v>
      </c>
      <c r="L3148" s="2">
        <v>4.296875</v>
      </c>
      <c r="M3148" s="38" t="s">
        <v>66</v>
      </c>
    </row>
    <row r="3149" spans="2:13" x14ac:dyDescent="0.25">
      <c r="C3149" s="109"/>
      <c r="D3149" s="107"/>
      <c r="E3149" s="9" t="s">
        <v>64</v>
      </c>
      <c r="F3149" s="12"/>
      <c r="G3149" s="8">
        <v>404</v>
      </c>
      <c r="H3149" s="20">
        <v>77.970297029703005</v>
      </c>
      <c r="I3149" s="2">
        <v>7.4257425742569998</v>
      </c>
      <c r="J3149" s="2">
        <v>8.6633663366340006</v>
      </c>
      <c r="K3149" s="2">
        <v>2.2277227722770001</v>
      </c>
      <c r="L3149" s="2">
        <v>3.7128712871289999</v>
      </c>
      <c r="M3149" s="38" t="s">
        <v>66</v>
      </c>
    </row>
    <row r="3150" spans="2:13" x14ac:dyDescent="0.25">
      <c r="C3150" s="113"/>
      <c r="D3150" s="110"/>
      <c r="E3150" s="56" t="s">
        <v>65</v>
      </c>
      <c r="F3150" s="48"/>
      <c r="G3150" s="61">
        <v>239</v>
      </c>
      <c r="H3150" s="69">
        <v>74.476987447699003</v>
      </c>
      <c r="I3150" s="36">
        <v>12.133891213388999</v>
      </c>
      <c r="J3150" s="36">
        <v>5.0209205020920002</v>
      </c>
      <c r="K3150" s="36">
        <v>3.7656903765690002</v>
      </c>
      <c r="L3150" s="36">
        <v>4.6025104602509996</v>
      </c>
      <c r="M3150" s="80" t="s">
        <v>66</v>
      </c>
    </row>
    <row r="3152" spans="2:13" x14ac:dyDescent="0.25">
      <c r="B3152" s="54" t="str">
        <f xml:space="preserve"> HYPERLINK("#'目次'!B44", "[38]")</f>
        <v>[38]</v>
      </c>
      <c r="C3152" s="42" t="s">
        <v>480</v>
      </c>
    </row>
    <row r="3155" spans="3:16" x14ac:dyDescent="0.25">
      <c r="C3155" s="42" t="s">
        <v>14</v>
      </c>
    </row>
    <row r="3156" spans="3:16" ht="37.799999999999997" x14ac:dyDescent="0.25">
      <c r="C3156" s="102"/>
      <c r="D3156" s="103"/>
      <c r="E3156" s="103"/>
      <c r="F3156" s="103"/>
      <c r="G3156" s="53" t="s">
        <v>15</v>
      </c>
      <c r="H3156" s="50" t="s">
        <v>481</v>
      </c>
      <c r="I3156" s="21" t="s">
        <v>482</v>
      </c>
      <c r="J3156" s="21" t="s">
        <v>483</v>
      </c>
      <c r="K3156" s="21" t="s">
        <v>484</v>
      </c>
      <c r="L3156" s="21" t="s">
        <v>485</v>
      </c>
      <c r="M3156" s="21" t="s">
        <v>53</v>
      </c>
      <c r="N3156" s="21" t="s">
        <v>486</v>
      </c>
      <c r="O3156" s="21" t="s">
        <v>38</v>
      </c>
      <c r="P3156" s="57" t="s">
        <v>487</v>
      </c>
    </row>
    <row r="3157" spans="3:16" x14ac:dyDescent="0.25">
      <c r="C3157" s="104"/>
      <c r="D3157" s="105"/>
      <c r="E3157" s="105"/>
      <c r="F3157" s="105"/>
      <c r="G3157" s="47"/>
      <c r="H3157" s="60"/>
      <c r="I3157" s="22"/>
      <c r="J3157" s="22"/>
      <c r="K3157" s="22"/>
      <c r="L3157" s="22"/>
      <c r="M3157" s="22"/>
      <c r="N3157" s="22"/>
      <c r="O3157" s="22"/>
      <c r="P3157" s="55"/>
    </row>
    <row r="3158" spans="3:16" x14ac:dyDescent="0.25">
      <c r="C3158" s="52"/>
      <c r="D3158" s="49"/>
      <c r="E3158" s="46" t="s">
        <v>15</v>
      </c>
      <c r="F3158" s="51"/>
      <c r="G3158" s="59">
        <v>1104</v>
      </c>
      <c r="H3158" s="32">
        <v>39.673913043478002</v>
      </c>
      <c r="I3158" s="32">
        <v>29.347826086956999</v>
      </c>
      <c r="J3158" s="32">
        <v>22.826086956522001</v>
      </c>
      <c r="K3158" s="32">
        <v>3.0797101449280002</v>
      </c>
      <c r="L3158" s="32">
        <v>14.583333333333</v>
      </c>
      <c r="M3158" s="32">
        <v>4.9818840579710004</v>
      </c>
      <c r="N3158" s="32">
        <v>30.163043478260999</v>
      </c>
      <c r="O3158" s="32">
        <v>9.0579710145000006E-2</v>
      </c>
      <c r="P3158" s="64">
        <v>69.746376811594004</v>
      </c>
    </row>
    <row r="3159" spans="3:16" x14ac:dyDescent="0.25">
      <c r="C3159" s="111" t="s">
        <v>20</v>
      </c>
      <c r="D3159" s="106" t="s">
        <v>21</v>
      </c>
      <c r="E3159" s="10" t="s">
        <v>22</v>
      </c>
      <c r="F3159" s="11"/>
      <c r="G3159" s="14">
        <v>543</v>
      </c>
      <c r="H3159" s="28">
        <v>31.860036832413002</v>
      </c>
      <c r="I3159" s="5">
        <v>29.281767955801001</v>
      </c>
      <c r="J3159" s="5">
        <v>22.099447513811999</v>
      </c>
      <c r="K3159" s="5">
        <v>2.5782688766109998</v>
      </c>
      <c r="L3159" s="5">
        <v>12.523020257827</v>
      </c>
      <c r="M3159" s="5">
        <v>3.6832412523019999</v>
      </c>
      <c r="N3159" s="5">
        <v>38.674033149171002</v>
      </c>
      <c r="O3159" s="34" t="s">
        <v>66</v>
      </c>
      <c r="P3159" s="29">
        <v>61.325966850828998</v>
      </c>
    </row>
    <row r="3160" spans="3:16" x14ac:dyDescent="0.25">
      <c r="C3160" s="112"/>
      <c r="D3160" s="107"/>
      <c r="E3160" s="9" t="s">
        <v>23</v>
      </c>
      <c r="F3160" s="12"/>
      <c r="G3160" s="8">
        <v>561</v>
      </c>
      <c r="H3160" s="20">
        <v>47.237076648840997</v>
      </c>
      <c r="I3160" s="2">
        <v>29.411764705882</v>
      </c>
      <c r="J3160" s="2">
        <v>23.529411764706001</v>
      </c>
      <c r="K3160" s="2">
        <v>3.5650623885920001</v>
      </c>
      <c r="L3160" s="2">
        <v>16.577540106952</v>
      </c>
      <c r="M3160" s="2">
        <v>6.238859180036</v>
      </c>
      <c r="N3160" s="2">
        <v>21.925133689839999</v>
      </c>
      <c r="O3160" s="2">
        <v>0.17825311943</v>
      </c>
      <c r="P3160" s="17">
        <v>77.896613190731003</v>
      </c>
    </row>
    <row r="3161" spans="3:16" x14ac:dyDescent="0.25">
      <c r="C3161" s="108" t="s">
        <v>24</v>
      </c>
      <c r="D3161" s="108" t="s">
        <v>25</v>
      </c>
      <c r="E3161" s="10" t="s">
        <v>26</v>
      </c>
      <c r="F3161" s="11"/>
      <c r="G3161" s="14">
        <v>261</v>
      </c>
      <c r="H3161" s="28">
        <v>36.781609195401998</v>
      </c>
      <c r="I3161" s="5">
        <v>23.754789272031001</v>
      </c>
      <c r="J3161" s="5">
        <v>14.942528735631999</v>
      </c>
      <c r="K3161" s="5">
        <v>1.915708812261</v>
      </c>
      <c r="L3161" s="5">
        <v>10.727969348659</v>
      </c>
      <c r="M3161" s="5">
        <v>4.2145593869729998</v>
      </c>
      <c r="N3161" s="5">
        <v>38.697318007663</v>
      </c>
      <c r="O3161" s="5">
        <v>0.38314176245199999</v>
      </c>
      <c r="P3161" s="29">
        <v>60.919540229885001</v>
      </c>
    </row>
    <row r="3162" spans="3:16" x14ac:dyDescent="0.25">
      <c r="C3162" s="112"/>
      <c r="D3162" s="109"/>
      <c r="E3162" s="9" t="s">
        <v>27</v>
      </c>
      <c r="F3162" s="12"/>
      <c r="G3162" s="8">
        <v>267</v>
      </c>
      <c r="H3162" s="20">
        <v>37.827715355804997</v>
      </c>
      <c r="I3162" s="2">
        <v>26.966292134831001</v>
      </c>
      <c r="J3162" s="2">
        <v>19.850187265917999</v>
      </c>
      <c r="K3162" s="2">
        <v>2.6217228464420002</v>
      </c>
      <c r="L3162" s="2">
        <v>8.9887640449440003</v>
      </c>
      <c r="M3162" s="2">
        <v>5.61797752809</v>
      </c>
      <c r="N3162" s="2">
        <v>37.078651685392998</v>
      </c>
      <c r="O3162" s="15" t="s">
        <v>66</v>
      </c>
      <c r="P3162" s="17">
        <v>62.921348314607002</v>
      </c>
    </row>
    <row r="3163" spans="3:16" x14ac:dyDescent="0.25">
      <c r="C3163" s="112"/>
      <c r="D3163" s="109"/>
      <c r="E3163" s="9" t="s">
        <v>28</v>
      </c>
      <c r="F3163" s="12"/>
      <c r="G3163" s="8">
        <v>261</v>
      </c>
      <c r="H3163" s="20">
        <v>40.996168582374999</v>
      </c>
      <c r="I3163" s="2">
        <v>32.183908045976999</v>
      </c>
      <c r="J3163" s="2">
        <v>24.521072796935002</v>
      </c>
      <c r="K3163" s="2">
        <v>4.2145593869729998</v>
      </c>
      <c r="L3163" s="2">
        <v>14.559386973180001</v>
      </c>
      <c r="M3163" s="2">
        <v>5.3639846743300001</v>
      </c>
      <c r="N3163" s="2">
        <v>26.053639846743</v>
      </c>
      <c r="O3163" s="15" t="s">
        <v>66</v>
      </c>
      <c r="P3163" s="17">
        <v>73.946360153257004</v>
      </c>
    </row>
    <row r="3164" spans="3:16" x14ac:dyDescent="0.25">
      <c r="C3164" s="112"/>
      <c r="D3164" s="109"/>
      <c r="E3164" s="9" t="s">
        <v>29</v>
      </c>
      <c r="F3164" s="12"/>
      <c r="G3164" s="8">
        <v>195</v>
      </c>
      <c r="H3164" s="20">
        <v>42.051282051282001</v>
      </c>
      <c r="I3164" s="2">
        <v>30.769230769231001</v>
      </c>
      <c r="J3164" s="2">
        <v>26.666666666666998</v>
      </c>
      <c r="K3164" s="2">
        <v>2.564102564103</v>
      </c>
      <c r="L3164" s="2">
        <v>20</v>
      </c>
      <c r="M3164" s="2">
        <v>3.5897435897440002</v>
      </c>
      <c r="N3164" s="2">
        <v>22.564102564102999</v>
      </c>
      <c r="O3164" s="15" t="s">
        <v>66</v>
      </c>
      <c r="P3164" s="17">
        <v>77.435897435897004</v>
      </c>
    </row>
    <row r="3165" spans="3:16" x14ac:dyDescent="0.25">
      <c r="C3165" s="112"/>
      <c r="D3165" s="109"/>
      <c r="E3165" s="9" t="s">
        <v>30</v>
      </c>
      <c r="F3165" s="12"/>
      <c r="G3165" s="8">
        <v>120</v>
      </c>
      <c r="H3165" s="20">
        <v>43.333333333333002</v>
      </c>
      <c r="I3165" s="2">
        <v>38.333333333333002</v>
      </c>
      <c r="J3165" s="2">
        <v>36.666666666666998</v>
      </c>
      <c r="K3165" s="2">
        <v>5</v>
      </c>
      <c r="L3165" s="2">
        <v>26.666666666666998</v>
      </c>
      <c r="M3165" s="2">
        <v>6.666666666667</v>
      </c>
      <c r="N3165" s="2">
        <v>17.5</v>
      </c>
      <c r="O3165" s="15" t="s">
        <v>66</v>
      </c>
      <c r="P3165" s="17">
        <v>82.5</v>
      </c>
    </row>
    <row r="3166" spans="3:16" x14ac:dyDescent="0.25">
      <c r="C3166" s="112"/>
      <c r="D3166" s="109"/>
      <c r="E3166" s="9" t="s">
        <v>31</v>
      </c>
      <c r="F3166" s="12"/>
      <c r="G3166" s="8">
        <v>843</v>
      </c>
      <c r="H3166" s="20">
        <v>40.569395017794001</v>
      </c>
      <c r="I3166" s="2">
        <v>31.079478054567002</v>
      </c>
      <c r="J3166" s="2">
        <v>25.266903914591001</v>
      </c>
      <c r="K3166" s="2">
        <v>3.44009489917</v>
      </c>
      <c r="L3166" s="2">
        <v>15.776986951364</v>
      </c>
      <c r="M3166" s="2">
        <v>5.219454329775</v>
      </c>
      <c r="N3166" s="2">
        <v>27.520759193357001</v>
      </c>
      <c r="O3166" s="15" t="s">
        <v>66</v>
      </c>
      <c r="P3166" s="17">
        <v>72.479240806643006</v>
      </c>
    </row>
    <row r="3167" spans="3:16" x14ac:dyDescent="0.25">
      <c r="C3167" s="112"/>
      <c r="D3167" s="109"/>
      <c r="E3167" s="9" t="s">
        <v>32</v>
      </c>
      <c r="F3167" s="12"/>
      <c r="G3167" s="8">
        <v>315</v>
      </c>
      <c r="H3167" s="20">
        <v>42.539682539683</v>
      </c>
      <c r="I3167" s="2">
        <v>33.650793650794</v>
      </c>
      <c r="J3167" s="2">
        <v>30.476190476189998</v>
      </c>
      <c r="K3167" s="2">
        <v>3.492063492063</v>
      </c>
      <c r="L3167" s="2">
        <v>22.539682539683</v>
      </c>
      <c r="M3167" s="2">
        <v>4.7619047619049999</v>
      </c>
      <c r="N3167" s="2">
        <v>20.634920634920999</v>
      </c>
      <c r="O3167" s="15" t="s">
        <v>66</v>
      </c>
      <c r="P3167" s="17">
        <v>79.365079365078998</v>
      </c>
    </row>
    <row r="3168" spans="3:16" x14ac:dyDescent="0.25">
      <c r="C3168" s="112"/>
      <c r="D3168" s="108" t="s">
        <v>22</v>
      </c>
      <c r="E3168" s="10" t="s">
        <v>26</v>
      </c>
      <c r="F3168" s="11"/>
      <c r="G3168" s="14">
        <v>120</v>
      </c>
      <c r="H3168" s="28">
        <v>22.5</v>
      </c>
      <c r="I3168" s="5">
        <v>23.333333333333002</v>
      </c>
      <c r="J3168" s="5">
        <v>15</v>
      </c>
      <c r="K3168" s="5">
        <v>0.83333333333299997</v>
      </c>
      <c r="L3168" s="5">
        <v>11.666666666667</v>
      </c>
      <c r="M3168" s="5">
        <v>3.333333333333</v>
      </c>
      <c r="N3168" s="5">
        <v>50.833333333333002</v>
      </c>
      <c r="O3168" s="34" t="s">
        <v>66</v>
      </c>
      <c r="P3168" s="29">
        <v>49.166666666666998</v>
      </c>
    </row>
    <row r="3169" spans="3:16" x14ac:dyDescent="0.25">
      <c r="C3169" s="112"/>
      <c r="D3169" s="109"/>
      <c r="E3169" s="9" t="s">
        <v>27</v>
      </c>
      <c r="F3169" s="12"/>
      <c r="G3169" s="8">
        <v>159</v>
      </c>
      <c r="H3169" s="20">
        <v>33.333333333333002</v>
      </c>
      <c r="I3169" s="2">
        <v>30.817610062892999</v>
      </c>
      <c r="J3169" s="2">
        <v>19.496855345912</v>
      </c>
      <c r="K3169" s="2">
        <v>3.7735849056599999</v>
      </c>
      <c r="L3169" s="2">
        <v>6.9182389937110003</v>
      </c>
      <c r="M3169" s="2">
        <v>5.0314465408810003</v>
      </c>
      <c r="N3169" s="2">
        <v>40.880503144654</v>
      </c>
      <c r="O3169" s="15" t="s">
        <v>66</v>
      </c>
      <c r="P3169" s="17">
        <v>59.119496855346</v>
      </c>
    </row>
    <row r="3170" spans="3:16" x14ac:dyDescent="0.25">
      <c r="C3170" s="112"/>
      <c r="D3170" s="109"/>
      <c r="E3170" s="9" t="s">
        <v>28</v>
      </c>
      <c r="F3170" s="12"/>
      <c r="G3170" s="8">
        <v>113</v>
      </c>
      <c r="H3170" s="20">
        <v>33.628318584071003</v>
      </c>
      <c r="I3170" s="2">
        <v>27.433628318583999</v>
      </c>
      <c r="J3170" s="2">
        <v>23.893805309735001</v>
      </c>
      <c r="K3170" s="2">
        <v>2.654867256637</v>
      </c>
      <c r="L3170" s="2">
        <v>11.504424778761001</v>
      </c>
      <c r="M3170" s="2">
        <v>2.654867256637</v>
      </c>
      <c r="N3170" s="2">
        <v>36.283185840708001</v>
      </c>
      <c r="O3170" s="15" t="s">
        <v>66</v>
      </c>
      <c r="P3170" s="17">
        <v>63.716814159291999</v>
      </c>
    </row>
    <row r="3171" spans="3:16" x14ac:dyDescent="0.25">
      <c r="C3171" s="112"/>
      <c r="D3171" s="109"/>
      <c r="E3171" s="9" t="s">
        <v>29</v>
      </c>
      <c r="F3171" s="12"/>
      <c r="G3171" s="8">
        <v>94</v>
      </c>
      <c r="H3171" s="20">
        <v>35.106382978722998</v>
      </c>
      <c r="I3171" s="2">
        <v>30.851063829787002</v>
      </c>
      <c r="J3171" s="2">
        <v>24.468085106383</v>
      </c>
      <c r="K3171" s="2">
        <v>2.1276595744679998</v>
      </c>
      <c r="L3171" s="2">
        <v>15.957446808511</v>
      </c>
      <c r="M3171" s="2">
        <v>3.1914893617020001</v>
      </c>
      <c r="N3171" s="2">
        <v>29.787234042552999</v>
      </c>
      <c r="O3171" s="15" t="s">
        <v>66</v>
      </c>
      <c r="P3171" s="17">
        <v>70.212765957447004</v>
      </c>
    </row>
    <row r="3172" spans="3:16" x14ac:dyDescent="0.25">
      <c r="C3172" s="112"/>
      <c r="D3172" s="109"/>
      <c r="E3172" s="9" t="s">
        <v>30</v>
      </c>
      <c r="F3172" s="12"/>
      <c r="G3172" s="8">
        <v>57</v>
      </c>
      <c r="H3172" s="20">
        <v>38.596491228070001</v>
      </c>
      <c r="I3172" s="2">
        <v>38.596491228070001</v>
      </c>
      <c r="J3172" s="2">
        <v>36.842105263157997</v>
      </c>
      <c r="K3172" s="2">
        <v>3.508771929825</v>
      </c>
      <c r="L3172" s="2">
        <v>26.315789473683999</v>
      </c>
      <c r="M3172" s="2">
        <v>3.508771929825</v>
      </c>
      <c r="N3172" s="2">
        <v>26.315789473683999</v>
      </c>
      <c r="O3172" s="15" t="s">
        <v>66</v>
      </c>
      <c r="P3172" s="17">
        <v>73.684210526315994</v>
      </c>
    </row>
    <row r="3173" spans="3:16" x14ac:dyDescent="0.25">
      <c r="C3173" s="112"/>
      <c r="D3173" s="109"/>
      <c r="E3173" s="9" t="s">
        <v>31</v>
      </c>
      <c r="F3173" s="12"/>
      <c r="G3173" s="8">
        <v>423</v>
      </c>
      <c r="H3173" s="20">
        <v>34.515366430260002</v>
      </c>
      <c r="I3173" s="2">
        <v>30.969267139479999</v>
      </c>
      <c r="J3173" s="2">
        <v>24.113475177304998</v>
      </c>
      <c r="K3173" s="2">
        <v>3.0732860520090002</v>
      </c>
      <c r="L3173" s="2">
        <v>12.765957446809001</v>
      </c>
      <c r="M3173" s="2">
        <v>3.7825059101649998</v>
      </c>
      <c r="N3173" s="2">
        <v>35.224586288415999</v>
      </c>
      <c r="O3173" s="15" t="s">
        <v>66</v>
      </c>
      <c r="P3173" s="17">
        <v>64.775413711583994</v>
      </c>
    </row>
    <row r="3174" spans="3:16" x14ac:dyDescent="0.25">
      <c r="C3174" s="112"/>
      <c r="D3174" s="109"/>
      <c r="E3174" s="9" t="s">
        <v>32</v>
      </c>
      <c r="F3174" s="12"/>
      <c r="G3174" s="8">
        <v>151</v>
      </c>
      <c r="H3174" s="20">
        <v>36.423841059602999</v>
      </c>
      <c r="I3174" s="2">
        <v>33.774834437086</v>
      </c>
      <c r="J3174" s="2">
        <v>29.139072847682002</v>
      </c>
      <c r="K3174" s="2">
        <v>2.6490066225170001</v>
      </c>
      <c r="L3174" s="2">
        <v>19.867549668873998</v>
      </c>
      <c r="M3174" s="2">
        <v>3.311258278146</v>
      </c>
      <c r="N3174" s="2">
        <v>28.476821192052999</v>
      </c>
      <c r="O3174" s="15" t="s">
        <v>66</v>
      </c>
      <c r="P3174" s="17">
        <v>71.523178807947005</v>
      </c>
    </row>
    <row r="3175" spans="3:16" x14ac:dyDescent="0.25">
      <c r="C3175" s="112"/>
      <c r="D3175" s="108" t="s">
        <v>23</v>
      </c>
      <c r="E3175" s="10" t="s">
        <v>26</v>
      </c>
      <c r="F3175" s="11"/>
      <c r="G3175" s="14">
        <v>141</v>
      </c>
      <c r="H3175" s="28">
        <v>48.936170212766001</v>
      </c>
      <c r="I3175" s="5">
        <v>24.113475177304998</v>
      </c>
      <c r="J3175" s="5">
        <v>14.893617021277</v>
      </c>
      <c r="K3175" s="5">
        <v>2.8368794326239999</v>
      </c>
      <c r="L3175" s="5">
        <v>9.9290780141840003</v>
      </c>
      <c r="M3175" s="5">
        <v>4.9645390070920001</v>
      </c>
      <c r="N3175" s="5">
        <v>28.368794326241002</v>
      </c>
      <c r="O3175" s="5">
        <v>0.70921985815599997</v>
      </c>
      <c r="P3175" s="29">
        <v>70.921985815602994</v>
      </c>
    </row>
    <row r="3176" spans="3:16" x14ac:dyDescent="0.25">
      <c r="C3176" s="112"/>
      <c r="D3176" s="109"/>
      <c r="E3176" s="9" t="s">
        <v>27</v>
      </c>
      <c r="F3176" s="12"/>
      <c r="G3176" s="8">
        <v>108</v>
      </c>
      <c r="H3176" s="20">
        <v>44.444444444444002</v>
      </c>
      <c r="I3176" s="2">
        <v>21.296296296295999</v>
      </c>
      <c r="J3176" s="2">
        <v>20.370370370370001</v>
      </c>
      <c r="K3176" s="2">
        <v>0.92592592592599998</v>
      </c>
      <c r="L3176" s="2">
        <v>12.037037037037001</v>
      </c>
      <c r="M3176" s="2">
        <v>6.4814814814809996</v>
      </c>
      <c r="N3176" s="2">
        <v>31.481481481481001</v>
      </c>
      <c r="O3176" s="15" t="s">
        <v>66</v>
      </c>
      <c r="P3176" s="17">
        <v>68.518518518519002</v>
      </c>
    </row>
    <row r="3177" spans="3:16" x14ac:dyDescent="0.25">
      <c r="C3177" s="112"/>
      <c r="D3177" s="109"/>
      <c r="E3177" s="9" t="s">
        <v>28</v>
      </c>
      <c r="F3177" s="12"/>
      <c r="G3177" s="8">
        <v>148</v>
      </c>
      <c r="H3177" s="20">
        <v>46.621621621621998</v>
      </c>
      <c r="I3177" s="2">
        <v>35.810810810810999</v>
      </c>
      <c r="J3177" s="2">
        <v>25</v>
      </c>
      <c r="K3177" s="2">
        <v>5.4054054054050003</v>
      </c>
      <c r="L3177" s="2">
        <v>16.891891891892001</v>
      </c>
      <c r="M3177" s="2">
        <v>7.4324324324319999</v>
      </c>
      <c r="N3177" s="2">
        <v>18.243243243243001</v>
      </c>
      <c r="O3177" s="15" t="s">
        <v>66</v>
      </c>
      <c r="P3177" s="17">
        <v>81.756756756756999</v>
      </c>
    </row>
    <row r="3178" spans="3:16" x14ac:dyDescent="0.25">
      <c r="C3178" s="112"/>
      <c r="D3178" s="109"/>
      <c r="E3178" s="9" t="s">
        <v>29</v>
      </c>
      <c r="F3178" s="12"/>
      <c r="G3178" s="8">
        <v>101</v>
      </c>
      <c r="H3178" s="20">
        <v>48.514851485149002</v>
      </c>
      <c r="I3178" s="2">
        <v>30.693069306931001</v>
      </c>
      <c r="J3178" s="2">
        <v>28.712871287129001</v>
      </c>
      <c r="K3178" s="2">
        <v>2.970297029703</v>
      </c>
      <c r="L3178" s="2">
        <v>23.762376237624</v>
      </c>
      <c r="M3178" s="2">
        <v>3.9603960396039999</v>
      </c>
      <c r="N3178" s="2">
        <v>15.841584158416</v>
      </c>
      <c r="O3178" s="15" t="s">
        <v>66</v>
      </c>
      <c r="P3178" s="17">
        <v>84.158415841584002</v>
      </c>
    </row>
    <row r="3179" spans="3:16" x14ac:dyDescent="0.25">
      <c r="C3179" s="112"/>
      <c r="D3179" s="109"/>
      <c r="E3179" s="9" t="s">
        <v>30</v>
      </c>
      <c r="F3179" s="12"/>
      <c r="G3179" s="8">
        <v>63</v>
      </c>
      <c r="H3179" s="20">
        <v>47.619047619047997</v>
      </c>
      <c r="I3179" s="2">
        <v>38.095238095238003</v>
      </c>
      <c r="J3179" s="2">
        <v>36.507936507937004</v>
      </c>
      <c r="K3179" s="2">
        <v>6.3492063492059998</v>
      </c>
      <c r="L3179" s="2">
        <v>26.984126984126998</v>
      </c>
      <c r="M3179" s="2">
        <v>9.5238095238099998</v>
      </c>
      <c r="N3179" s="2">
        <v>9.5238095238099998</v>
      </c>
      <c r="O3179" s="15" t="s">
        <v>66</v>
      </c>
      <c r="P3179" s="17">
        <v>90.476190476189998</v>
      </c>
    </row>
    <row r="3180" spans="3:16" x14ac:dyDescent="0.25">
      <c r="C3180" s="112"/>
      <c r="D3180" s="109"/>
      <c r="E3180" s="9" t="s">
        <v>31</v>
      </c>
      <c r="F3180" s="12"/>
      <c r="G3180" s="8">
        <v>420</v>
      </c>
      <c r="H3180" s="20">
        <v>46.666666666666998</v>
      </c>
      <c r="I3180" s="2">
        <v>31.190476190476002</v>
      </c>
      <c r="J3180" s="2">
        <v>26.428571428571001</v>
      </c>
      <c r="K3180" s="2">
        <v>3.8095238095239998</v>
      </c>
      <c r="L3180" s="2">
        <v>18.809523809523998</v>
      </c>
      <c r="M3180" s="2">
        <v>6.666666666667</v>
      </c>
      <c r="N3180" s="2">
        <v>19.761904761905001</v>
      </c>
      <c r="O3180" s="15" t="s">
        <v>66</v>
      </c>
      <c r="P3180" s="17">
        <v>80.238095238094999</v>
      </c>
    </row>
    <row r="3181" spans="3:16" x14ac:dyDescent="0.25">
      <c r="C3181" s="112"/>
      <c r="D3181" s="109"/>
      <c r="E3181" s="9" t="s">
        <v>32</v>
      </c>
      <c r="F3181" s="12"/>
      <c r="G3181" s="8">
        <v>164</v>
      </c>
      <c r="H3181" s="20">
        <v>48.170731707317003</v>
      </c>
      <c r="I3181" s="2">
        <v>33.536585365854002</v>
      </c>
      <c r="J3181" s="2">
        <v>31.707317073171001</v>
      </c>
      <c r="K3181" s="2">
        <v>4.268292682927</v>
      </c>
      <c r="L3181" s="2">
        <v>25</v>
      </c>
      <c r="M3181" s="2">
        <v>6.0975609756100004</v>
      </c>
      <c r="N3181" s="2">
        <v>13.414634146340999</v>
      </c>
      <c r="O3181" s="15" t="s">
        <v>66</v>
      </c>
      <c r="P3181" s="17">
        <v>86.585365853658999</v>
      </c>
    </row>
    <row r="3182" spans="3:16" ht="25.2" x14ac:dyDescent="0.25">
      <c r="C3182" s="108" t="s">
        <v>33</v>
      </c>
      <c r="D3182" s="108" t="s">
        <v>25</v>
      </c>
      <c r="E3182" s="10" t="s">
        <v>34</v>
      </c>
      <c r="F3182" s="11"/>
      <c r="G3182" s="14">
        <v>93</v>
      </c>
      <c r="H3182" s="28">
        <v>29.032258064516</v>
      </c>
      <c r="I3182" s="5">
        <v>41.935483870968</v>
      </c>
      <c r="J3182" s="5">
        <v>29.032258064516</v>
      </c>
      <c r="K3182" s="5">
        <v>7.5268817204299996</v>
      </c>
      <c r="L3182" s="5">
        <v>11.827956989246999</v>
      </c>
      <c r="M3182" s="5">
        <v>8.6021505376339995</v>
      </c>
      <c r="N3182" s="5">
        <v>26.881720430108</v>
      </c>
      <c r="O3182" s="34" t="s">
        <v>66</v>
      </c>
      <c r="P3182" s="29">
        <v>73.118279569891996</v>
      </c>
    </row>
    <row r="3183" spans="3:16" ht="25.2" x14ac:dyDescent="0.25">
      <c r="C3183" s="112"/>
      <c r="D3183" s="109"/>
      <c r="E3183" s="9" t="s">
        <v>35</v>
      </c>
      <c r="F3183" s="12"/>
      <c r="G3183" s="8">
        <v>623</v>
      </c>
      <c r="H3183" s="20">
        <v>39.486356340288999</v>
      </c>
      <c r="I3183" s="2">
        <v>24.879614767254999</v>
      </c>
      <c r="J3183" s="2">
        <v>21.187800963082001</v>
      </c>
      <c r="K3183" s="2">
        <v>1.4446227929369999</v>
      </c>
      <c r="L3183" s="2">
        <v>13.964686998395001</v>
      </c>
      <c r="M3183" s="2">
        <v>2.0866773675760002</v>
      </c>
      <c r="N3183" s="2">
        <v>34.991974317816997</v>
      </c>
      <c r="O3183" s="2">
        <v>0.16051364366000001</v>
      </c>
      <c r="P3183" s="17">
        <v>64.847512038523007</v>
      </c>
    </row>
    <row r="3184" spans="3:16" ht="25.2" x14ac:dyDescent="0.25">
      <c r="C3184" s="112"/>
      <c r="D3184" s="109"/>
      <c r="E3184" s="9" t="s">
        <v>36</v>
      </c>
      <c r="F3184" s="12"/>
      <c r="G3184" s="8">
        <v>207</v>
      </c>
      <c r="H3184" s="20">
        <v>40.096618357487998</v>
      </c>
      <c r="I3184" s="2">
        <v>33.333333333333002</v>
      </c>
      <c r="J3184" s="2">
        <v>20.289855072464</v>
      </c>
      <c r="K3184" s="2">
        <v>3.3816425120770002</v>
      </c>
      <c r="L3184" s="2">
        <v>14.492753623187999</v>
      </c>
      <c r="M3184" s="2">
        <v>9.1787439613529997</v>
      </c>
      <c r="N3184" s="2">
        <v>27.536231884058001</v>
      </c>
      <c r="O3184" s="15" t="s">
        <v>66</v>
      </c>
      <c r="P3184" s="17">
        <v>72.463768115942003</v>
      </c>
    </row>
    <row r="3185" spans="3:16" ht="25.2" x14ac:dyDescent="0.25">
      <c r="C3185" s="112"/>
      <c r="D3185" s="109"/>
      <c r="E3185" s="9" t="s">
        <v>37</v>
      </c>
      <c r="F3185" s="12"/>
      <c r="G3185" s="8">
        <v>178</v>
      </c>
      <c r="H3185" s="20">
        <v>45.505617977527997</v>
      </c>
      <c r="I3185" s="2">
        <v>33.707865168539001</v>
      </c>
      <c r="J3185" s="2">
        <v>28.651685393257999</v>
      </c>
      <c r="K3185" s="2">
        <v>6.1797752808990003</v>
      </c>
      <c r="L3185" s="2">
        <v>18.539325842697</v>
      </c>
      <c r="M3185" s="2">
        <v>8.4269662921350008</v>
      </c>
      <c r="N3185" s="2">
        <v>17.977528089888001</v>
      </c>
      <c r="O3185" s="15" t="s">
        <v>66</v>
      </c>
      <c r="P3185" s="17">
        <v>82.022471910112003</v>
      </c>
    </row>
    <row r="3186" spans="3:16" x14ac:dyDescent="0.25">
      <c r="C3186" s="112"/>
      <c r="D3186" s="109"/>
      <c r="E3186" s="9" t="s">
        <v>38</v>
      </c>
      <c r="F3186" s="12"/>
      <c r="G3186" s="13">
        <v>3</v>
      </c>
      <c r="H3186" s="30">
        <v>33.333333333333002</v>
      </c>
      <c r="I3186" s="6">
        <v>33.333333333333002</v>
      </c>
      <c r="J3186" s="7" t="s">
        <v>66</v>
      </c>
      <c r="K3186" s="7" t="s">
        <v>66</v>
      </c>
      <c r="L3186" s="7" t="s">
        <v>66</v>
      </c>
      <c r="M3186" s="7" t="s">
        <v>66</v>
      </c>
      <c r="N3186" s="6">
        <v>33.333333333333002</v>
      </c>
      <c r="O3186" s="7" t="s">
        <v>66</v>
      </c>
      <c r="P3186" s="33">
        <v>66.666666666666998</v>
      </c>
    </row>
    <row r="3187" spans="3:16" ht="25.2" x14ac:dyDescent="0.25">
      <c r="C3187" s="112"/>
      <c r="D3187" s="108" t="s">
        <v>22</v>
      </c>
      <c r="E3187" s="10" t="s">
        <v>34</v>
      </c>
      <c r="F3187" s="11"/>
      <c r="G3187" s="40">
        <v>48</v>
      </c>
      <c r="H3187" s="58">
        <v>16.666666666666998</v>
      </c>
      <c r="I3187" s="23">
        <v>43.75</v>
      </c>
      <c r="J3187" s="23">
        <v>25</v>
      </c>
      <c r="K3187" s="23">
        <v>10.416666666667</v>
      </c>
      <c r="L3187" s="23">
        <v>12.5</v>
      </c>
      <c r="M3187" s="23">
        <v>2.083333333333</v>
      </c>
      <c r="N3187" s="23">
        <v>33.333333333333002</v>
      </c>
      <c r="O3187" s="41" t="s">
        <v>66</v>
      </c>
      <c r="P3187" s="63">
        <v>66.666666666666998</v>
      </c>
    </row>
    <row r="3188" spans="3:16" ht="25.2" x14ac:dyDescent="0.25">
      <c r="C3188" s="112"/>
      <c r="D3188" s="109"/>
      <c r="E3188" s="9" t="s">
        <v>35</v>
      </c>
      <c r="F3188" s="12"/>
      <c r="G3188" s="8">
        <v>365</v>
      </c>
      <c r="H3188" s="20">
        <v>32.876712328766999</v>
      </c>
      <c r="I3188" s="2">
        <v>27.397260273973</v>
      </c>
      <c r="J3188" s="2">
        <v>22.465753424658001</v>
      </c>
      <c r="K3188" s="2">
        <v>1.095890410959</v>
      </c>
      <c r="L3188" s="2">
        <v>13.698630136986001</v>
      </c>
      <c r="M3188" s="2">
        <v>2.1917808219179999</v>
      </c>
      <c r="N3188" s="2">
        <v>39.178082191781002</v>
      </c>
      <c r="O3188" s="15" t="s">
        <v>66</v>
      </c>
      <c r="P3188" s="17">
        <v>60.821917808218998</v>
      </c>
    </row>
    <row r="3189" spans="3:16" ht="25.2" x14ac:dyDescent="0.25">
      <c r="C3189" s="112"/>
      <c r="D3189" s="109"/>
      <c r="E3189" s="9" t="s">
        <v>36</v>
      </c>
      <c r="F3189" s="12"/>
      <c r="G3189" s="8">
        <v>80</v>
      </c>
      <c r="H3189" s="20">
        <v>35</v>
      </c>
      <c r="I3189" s="2">
        <v>28.75</v>
      </c>
      <c r="J3189" s="2">
        <v>17.5</v>
      </c>
      <c r="K3189" s="2">
        <v>3.75</v>
      </c>
      <c r="L3189" s="2">
        <v>5</v>
      </c>
      <c r="M3189" s="2">
        <v>8.75</v>
      </c>
      <c r="N3189" s="2">
        <v>42.5</v>
      </c>
      <c r="O3189" s="15" t="s">
        <v>66</v>
      </c>
      <c r="P3189" s="17">
        <v>57.5</v>
      </c>
    </row>
    <row r="3190" spans="3:16" ht="25.2" x14ac:dyDescent="0.25">
      <c r="C3190" s="112"/>
      <c r="D3190" s="109"/>
      <c r="E3190" s="9" t="s">
        <v>37</v>
      </c>
      <c r="F3190" s="12"/>
      <c r="G3190" s="13">
        <v>49</v>
      </c>
      <c r="H3190" s="30">
        <v>34.693877551020002</v>
      </c>
      <c r="I3190" s="6">
        <v>30.612244897958998</v>
      </c>
      <c r="J3190" s="6">
        <v>24.489795918367001</v>
      </c>
      <c r="K3190" s="6">
        <v>4.0816326530609999</v>
      </c>
      <c r="L3190" s="6">
        <v>16.326530612245001</v>
      </c>
      <c r="M3190" s="6">
        <v>8.1632653061219997</v>
      </c>
      <c r="N3190" s="6">
        <v>32.653061224490003</v>
      </c>
      <c r="O3190" s="7" t="s">
        <v>66</v>
      </c>
      <c r="P3190" s="33">
        <v>67.346938775509997</v>
      </c>
    </row>
    <row r="3191" spans="3:16" x14ac:dyDescent="0.25">
      <c r="C3191" s="112"/>
      <c r="D3191" s="109"/>
      <c r="E3191" s="9" t="s">
        <v>38</v>
      </c>
      <c r="F3191" s="12"/>
      <c r="G3191" s="13">
        <v>1</v>
      </c>
      <c r="H3191" s="39" t="s">
        <v>66</v>
      </c>
      <c r="I3191" s="7" t="s">
        <v>66</v>
      </c>
      <c r="J3191" s="7" t="s">
        <v>66</v>
      </c>
      <c r="K3191" s="7" t="s">
        <v>66</v>
      </c>
      <c r="L3191" s="7" t="s">
        <v>66</v>
      </c>
      <c r="M3191" s="7" t="s">
        <v>66</v>
      </c>
      <c r="N3191" s="6">
        <v>100</v>
      </c>
      <c r="O3191" s="7" t="s">
        <v>66</v>
      </c>
      <c r="P3191" s="37" t="s">
        <v>66</v>
      </c>
    </row>
    <row r="3192" spans="3:16" ht="25.2" x14ac:dyDescent="0.25">
      <c r="C3192" s="112"/>
      <c r="D3192" s="108" t="s">
        <v>23</v>
      </c>
      <c r="E3192" s="10" t="s">
        <v>34</v>
      </c>
      <c r="F3192" s="11"/>
      <c r="G3192" s="40">
        <v>45</v>
      </c>
      <c r="H3192" s="58">
        <v>42.222222222222001</v>
      </c>
      <c r="I3192" s="23">
        <v>40</v>
      </c>
      <c r="J3192" s="23">
        <v>33.333333333333002</v>
      </c>
      <c r="K3192" s="23">
        <v>4.4444444444439997</v>
      </c>
      <c r="L3192" s="23">
        <v>11.111111111111001</v>
      </c>
      <c r="M3192" s="23">
        <v>15.555555555555999</v>
      </c>
      <c r="N3192" s="23">
        <v>20</v>
      </c>
      <c r="O3192" s="41" t="s">
        <v>66</v>
      </c>
      <c r="P3192" s="63">
        <v>80</v>
      </c>
    </row>
    <row r="3193" spans="3:16" ht="25.2" x14ac:dyDescent="0.25">
      <c r="C3193" s="112"/>
      <c r="D3193" s="109"/>
      <c r="E3193" s="9" t="s">
        <v>35</v>
      </c>
      <c r="F3193" s="12"/>
      <c r="G3193" s="8">
        <v>258</v>
      </c>
      <c r="H3193" s="20">
        <v>48.837209302326002</v>
      </c>
      <c r="I3193" s="2">
        <v>21.317829457363999</v>
      </c>
      <c r="J3193" s="2">
        <v>19.37984496124</v>
      </c>
      <c r="K3193" s="2">
        <v>1.937984496124</v>
      </c>
      <c r="L3193" s="2">
        <v>14.341085271318001</v>
      </c>
      <c r="M3193" s="2">
        <v>1.937984496124</v>
      </c>
      <c r="N3193" s="2">
        <v>29.069767441860002</v>
      </c>
      <c r="O3193" s="2">
        <v>0.38759689922500001</v>
      </c>
      <c r="P3193" s="17">
        <v>70.542635658915003</v>
      </c>
    </row>
    <row r="3194" spans="3:16" ht="25.2" x14ac:dyDescent="0.25">
      <c r="C3194" s="112"/>
      <c r="D3194" s="109"/>
      <c r="E3194" s="9" t="s">
        <v>36</v>
      </c>
      <c r="F3194" s="12"/>
      <c r="G3194" s="8">
        <v>127</v>
      </c>
      <c r="H3194" s="20">
        <v>43.307086614173002</v>
      </c>
      <c r="I3194" s="2">
        <v>36.220472440945002</v>
      </c>
      <c r="J3194" s="2">
        <v>22.047244094488001</v>
      </c>
      <c r="K3194" s="2">
        <v>3.1496062992130001</v>
      </c>
      <c r="L3194" s="2">
        <v>20.472440944881999</v>
      </c>
      <c r="M3194" s="2">
        <v>9.4488188976380005</v>
      </c>
      <c r="N3194" s="2">
        <v>18.110236220472</v>
      </c>
      <c r="O3194" s="15" t="s">
        <v>66</v>
      </c>
      <c r="P3194" s="17">
        <v>81.889763779527996</v>
      </c>
    </row>
    <row r="3195" spans="3:16" ht="25.2" x14ac:dyDescent="0.25">
      <c r="C3195" s="112"/>
      <c r="D3195" s="109"/>
      <c r="E3195" s="9" t="s">
        <v>37</v>
      </c>
      <c r="F3195" s="12"/>
      <c r="G3195" s="8">
        <v>129</v>
      </c>
      <c r="H3195" s="20">
        <v>49.612403100774998</v>
      </c>
      <c r="I3195" s="2">
        <v>34.883720930232997</v>
      </c>
      <c r="J3195" s="2">
        <v>30.232558139535001</v>
      </c>
      <c r="K3195" s="2">
        <v>6.9767441860470001</v>
      </c>
      <c r="L3195" s="2">
        <v>19.37984496124</v>
      </c>
      <c r="M3195" s="2">
        <v>8.5271317829460003</v>
      </c>
      <c r="N3195" s="2">
        <v>12.403100775194</v>
      </c>
      <c r="O3195" s="15" t="s">
        <v>66</v>
      </c>
      <c r="P3195" s="17">
        <v>87.596899224805995</v>
      </c>
    </row>
    <row r="3196" spans="3:16" x14ac:dyDescent="0.25">
      <c r="C3196" s="112"/>
      <c r="D3196" s="109"/>
      <c r="E3196" s="9" t="s">
        <v>38</v>
      </c>
      <c r="F3196" s="12"/>
      <c r="G3196" s="13">
        <v>2</v>
      </c>
      <c r="H3196" s="30">
        <v>50</v>
      </c>
      <c r="I3196" s="6">
        <v>50</v>
      </c>
      <c r="J3196" s="7" t="s">
        <v>66</v>
      </c>
      <c r="K3196" s="7" t="s">
        <v>66</v>
      </c>
      <c r="L3196" s="7" t="s">
        <v>66</v>
      </c>
      <c r="M3196" s="7" t="s">
        <v>66</v>
      </c>
      <c r="N3196" s="7" t="s">
        <v>66</v>
      </c>
      <c r="O3196" s="7" t="s">
        <v>66</v>
      </c>
      <c r="P3196" s="33">
        <v>100</v>
      </c>
    </row>
    <row r="3197" spans="3:16" ht="25.2" x14ac:dyDescent="0.25">
      <c r="C3197" s="108" t="s">
        <v>39</v>
      </c>
      <c r="D3197" s="108" t="s">
        <v>25</v>
      </c>
      <c r="E3197" s="10" t="s">
        <v>40</v>
      </c>
      <c r="F3197" s="11"/>
      <c r="G3197" s="14">
        <v>320</v>
      </c>
      <c r="H3197" s="28">
        <v>38.75</v>
      </c>
      <c r="I3197" s="5">
        <v>36.25</v>
      </c>
      <c r="J3197" s="5">
        <v>26.875</v>
      </c>
      <c r="K3197" s="5">
        <v>5.9375</v>
      </c>
      <c r="L3197" s="5">
        <v>15.625</v>
      </c>
      <c r="M3197" s="5">
        <v>10.625</v>
      </c>
      <c r="N3197" s="5">
        <v>20.9375</v>
      </c>
      <c r="O3197" s="34" t="s">
        <v>66</v>
      </c>
      <c r="P3197" s="29">
        <v>79.0625</v>
      </c>
    </row>
    <row r="3198" spans="3:16" ht="25.2" x14ac:dyDescent="0.25">
      <c r="C3198" s="112"/>
      <c r="D3198" s="109"/>
      <c r="E3198" s="9" t="s">
        <v>41</v>
      </c>
      <c r="F3198" s="12"/>
      <c r="G3198" s="8">
        <v>604</v>
      </c>
      <c r="H3198" s="20">
        <v>40.066225165562997</v>
      </c>
      <c r="I3198" s="2">
        <v>25.496688741722</v>
      </c>
      <c r="J3198" s="2">
        <v>21.854304635761999</v>
      </c>
      <c r="K3198" s="2">
        <v>1.490066225166</v>
      </c>
      <c r="L3198" s="2">
        <v>14.735099337748</v>
      </c>
      <c r="M3198" s="2">
        <v>1.8211920529800001</v>
      </c>
      <c r="N3198" s="2">
        <v>34.105960264901</v>
      </c>
      <c r="O3198" s="2">
        <v>0.16556291390700001</v>
      </c>
      <c r="P3198" s="17">
        <v>65.728476821192004</v>
      </c>
    </row>
    <row r="3199" spans="3:16" x14ac:dyDescent="0.25">
      <c r="C3199" s="112"/>
      <c r="D3199" s="109"/>
      <c r="E3199" s="9" t="s">
        <v>42</v>
      </c>
      <c r="F3199" s="12"/>
      <c r="G3199" s="13">
        <v>20</v>
      </c>
      <c r="H3199" s="30">
        <v>55</v>
      </c>
      <c r="I3199" s="6">
        <v>50</v>
      </c>
      <c r="J3199" s="6">
        <v>25</v>
      </c>
      <c r="K3199" s="7" t="s">
        <v>66</v>
      </c>
      <c r="L3199" s="6">
        <v>10</v>
      </c>
      <c r="M3199" s="6">
        <v>5</v>
      </c>
      <c r="N3199" s="6">
        <v>25</v>
      </c>
      <c r="O3199" s="7" t="s">
        <v>66</v>
      </c>
      <c r="P3199" s="33">
        <v>75</v>
      </c>
    </row>
    <row r="3200" spans="3:16" x14ac:dyDescent="0.25">
      <c r="C3200" s="112"/>
      <c r="D3200" s="109"/>
      <c r="E3200" s="9" t="s">
        <v>43</v>
      </c>
      <c r="F3200" s="12"/>
      <c r="G3200" s="8">
        <v>162</v>
      </c>
      <c r="H3200" s="20">
        <v>41.358024691357997</v>
      </c>
      <c r="I3200" s="2">
        <v>24.691358024690999</v>
      </c>
      <c r="J3200" s="2">
        <v>19.753086419753</v>
      </c>
      <c r="K3200" s="2">
        <v>1.2345679012349999</v>
      </c>
      <c r="L3200" s="2">
        <v>11.111111111111001</v>
      </c>
      <c r="M3200" s="2">
        <v>3.086419753086</v>
      </c>
      <c r="N3200" s="2">
        <v>40.740740740741003</v>
      </c>
      <c r="O3200" s="15" t="s">
        <v>66</v>
      </c>
      <c r="P3200" s="17">
        <v>59.259259259258997</v>
      </c>
    </row>
    <row r="3201" spans="3:16" x14ac:dyDescent="0.25">
      <c r="C3201" s="112"/>
      <c r="D3201" s="109"/>
      <c r="E3201" s="9" t="s">
        <v>44</v>
      </c>
      <c r="F3201" s="12"/>
      <c r="G3201" s="8">
        <v>50</v>
      </c>
      <c r="H3201" s="20">
        <v>42</v>
      </c>
      <c r="I3201" s="2">
        <v>26</v>
      </c>
      <c r="J3201" s="2">
        <v>14</v>
      </c>
      <c r="K3201" s="15" t="s">
        <v>66</v>
      </c>
      <c r="L3201" s="2">
        <v>12</v>
      </c>
      <c r="M3201" s="2">
        <v>2</v>
      </c>
      <c r="N3201" s="2">
        <v>30</v>
      </c>
      <c r="O3201" s="15" t="s">
        <v>66</v>
      </c>
      <c r="P3201" s="17">
        <v>70</v>
      </c>
    </row>
    <row r="3202" spans="3:16" ht="25.2" x14ac:dyDescent="0.25">
      <c r="C3202" s="112"/>
      <c r="D3202" s="109"/>
      <c r="E3202" s="9" t="s">
        <v>45</v>
      </c>
      <c r="F3202" s="12"/>
      <c r="G3202" s="8">
        <v>53</v>
      </c>
      <c r="H3202" s="20">
        <v>35.849056603774002</v>
      </c>
      <c r="I3202" s="2">
        <v>32.075471698112999</v>
      </c>
      <c r="J3202" s="2">
        <v>9.4339622641510008</v>
      </c>
      <c r="K3202" s="2">
        <v>3.7735849056599999</v>
      </c>
      <c r="L3202" s="2">
        <v>7.547169811321</v>
      </c>
      <c r="M3202" s="2">
        <v>1.88679245283</v>
      </c>
      <c r="N3202" s="2">
        <v>35.849056603774002</v>
      </c>
      <c r="O3202" s="15" t="s">
        <v>66</v>
      </c>
      <c r="P3202" s="17">
        <v>64.150943396225998</v>
      </c>
    </row>
    <row r="3203" spans="3:16" x14ac:dyDescent="0.25">
      <c r="C3203" s="112"/>
      <c r="D3203" s="109"/>
      <c r="E3203" s="9" t="s">
        <v>38</v>
      </c>
      <c r="F3203" s="12"/>
      <c r="G3203" s="13">
        <v>37</v>
      </c>
      <c r="H3203" s="30">
        <v>32.432432432432002</v>
      </c>
      <c r="I3203" s="6">
        <v>27.027027027027</v>
      </c>
      <c r="J3203" s="6">
        <v>18.918918918919001</v>
      </c>
      <c r="K3203" s="6">
        <v>5.4054054054050003</v>
      </c>
      <c r="L3203" s="6">
        <v>8.1081081081080004</v>
      </c>
      <c r="M3203" s="6">
        <v>5.4054054054050003</v>
      </c>
      <c r="N3203" s="6">
        <v>37.837837837838002</v>
      </c>
      <c r="O3203" s="7" t="s">
        <v>66</v>
      </c>
      <c r="P3203" s="33">
        <v>62.162162162161998</v>
      </c>
    </row>
    <row r="3204" spans="3:16" ht="25.2" x14ac:dyDescent="0.25">
      <c r="C3204" s="112"/>
      <c r="D3204" s="108" t="s">
        <v>22</v>
      </c>
      <c r="E3204" s="10" t="s">
        <v>40</v>
      </c>
      <c r="F3204" s="11"/>
      <c r="G3204" s="14">
        <v>118</v>
      </c>
      <c r="H3204" s="28">
        <v>26.271186440678001</v>
      </c>
      <c r="I3204" s="5">
        <v>31.355932203390001</v>
      </c>
      <c r="J3204" s="5">
        <v>22.033898305085</v>
      </c>
      <c r="K3204" s="5">
        <v>5.9322033898309998</v>
      </c>
      <c r="L3204" s="5">
        <v>11.016949152542001</v>
      </c>
      <c r="M3204" s="5">
        <v>8.4745762711860007</v>
      </c>
      <c r="N3204" s="5">
        <v>37.288135593219998</v>
      </c>
      <c r="O3204" s="34" t="s">
        <v>66</v>
      </c>
      <c r="P3204" s="29">
        <v>62.711864406780002</v>
      </c>
    </row>
    <row r="3205" spans="3:16" ht="25.2" x14ac:dyDescent="0.25">
      <c r="C3205" s="112"/>
      <c r="D3205" s="109"/>
      <c r="E3205" s="9" t="s">
        <v>41</v>
      </c>
      <c r="F3205" s="12"/>
      <c r="G3205" s="8">
        <v>351</v>
      </c>
      <c r="H3205" s="20">
        <v>33.333333333333002</v>
      </c>
      <c r="I3205" s="2">
        <v>28.490028490027999</v>
      </c>
      <c r="J3205" s="2">
        <v>23.076923076922998</v>
      </c>
      <c r="K3205" s="2">
        <v>1.139601139601</v>
      </c>
      <c r="L3205" s="2">
        <v>14.529914529915001</v>
      </c>
      <c r="M3205" s="2">
        <v>1.9943019943019999</v>
      </c>
      <c r="N3205" s="2">
        <v>38.176638176638001</v>
      </c>
      <c r="O3205" s="15" t="s">
        <v>66</v>
      </c>
      <c r="P3205" s="17">
        <v>61.823361823361999</v>
      </c>
    </row>
    <row r="3206" spans="3:16" x14ac:dyDescent="0.25">
      <c r="C3206" s="112"/>
      <c r="D3206" s="109"/>
      <c r="E3206" s="9" t="s">
        <v>42</v>
      </c>
      <c r="F3206" s="12"/>
      <c r="G3206" s="13">
        <v>9</v>
      </c>
      <c r="H3206" s="30">
        <v>33.333333333333002</v>
      </c>
      <c r="I3206" s="6">
        <v>44.444444444444002</v>
      </c>
      <c r="J3206" s="6">
        <v>11.111111111111001</v>
      </c>
      <c r="K3206" s="7" t="s">
        <v>66</v>
      </c>
      <c r="L3206" s="7" t="s">
        <v>66</v>
      </c>
      <c r="M3206" s="6">
        <v>11.111111111111001</v>
      </c>
      <c r="N3206" s="6">
        <v>33.333333333333002</v>
      </c>
      <c r="O3206" s="7" t="s">
        <v>66</v>
      </c>
      <c r="P3206" s="33">
        <v>66.666666666666998</v>
      </c>
    </row>
    <row r="3207" spans="3:16" x14ac:dyDescent="0.25">
      <c r="C3207" s="112"/>
      <c r="D3207" s="109"/>
      <c r="E3207" s="9" t="s">
        <v>43</v>
      </c>
      <c r="F3207" s="12"/>
      <c r="G3207" s="8">
        <v>64</v>
      </c>
      <c r="H3207" s="20">
        <v>31.25</v>
      </c>
      <c r="I3207" s="2">
        <v>20.3125</v>
      </c>
      <c r="J3207" s="2">
        <v>17.1875</v>
      </c>
      <c r="K3207" s="15" t="s">
        <v>66</v>
      </c>
      <c r="L3207" s="2">
        <v>7.8125</v>
      </c>
      <c r="M3207" s="15" t="s">
        <v>66</v>
      </c>
      <c r="N3207" s="2">
        <v>54.6875</v>
      </c>
      <c r="O3207" s="15" t="s">
        <v>66</v>
      </c>
      <c r="P3207" s="17">
        <v>45.3125</v>
      </c>
    </row>
    <row r="3208" spans="3:16" x14ac:dyDescent="0.25">
      <c r="C3208" s="112"/>
      <c r="D3208" s="109"/>
      <c r="E3208" s="9" t="s">
        <v>44</v>
      </c>
      <c r="F3208" s="12"/>
      <c r="G3208" s="13">
        <v>19</v>
      </c>
      <c r="H3208" s="30">
        <v>47.368421052632002</v>
      </c>
      <c r="I3208" s="6">
        <v>21.052631578947</v>
      </c>
      <c r="J3208" s="6">
        <v>15.789473684211</v>
      </c>
      <c r="K3208" s="7" t="s">
        <v>66</v>
      </c>
      <c r="L3208" s="6">
        <v>15.789473684211</v>
      </c>
      <c r="M3208" s="7" t="s">
        <v>66</v>
      </c>
      <c r="N3208" s="6">
        <v>31.578947368421002</v>
      </c>
      <c r="O3208" s="7" t="s">
        <v>66</v>
      </c>
      <c r="P3208" s="33">
        <v>68.421052631579002</v>
      </c>
    </row>
    <row r="3209" spans="3:16" ht="25.2" x14ac:dyDescent="0.25">
      <c r="C3209" s="112"/>
      <c r="D3209" s="109"/>
      <c r="E3209" s="9" t="s">
        <v>45</v>
      </c>
      <c r="F3209" s="12"/>
      <c r="G3209" s="13">
        <v>30</v>
      </c>
      <c r="H3209" s="30">
        <v>30</v>
      </c>
      <c r="I3209" s="6">
        <v>33.333333333333002</v>
      </c>
      <c r="J3209" s="6">
        <v>6.666666666667</v>
      </c>
      <c r="K3209" s="6">
        <v>3.333333333333</v>
      </c>
      <c r="L3209" s="6">
        <v>10</v>
      </c>
      <c r="M3209" s="7" t="s">
        <v>66</v>
      </c>
      <c r="N3209" s="6">
        <v>40</v>
      </c>
      <c r="O3209" s="7" t="s">
        <v>66</v>
      </c>
      <c r="P3209" s="33">
        <v>60</v>
      </c>
    </row>
    <row r="3210" spans="3:16" x14ac:dyDescent="0.25">
      <c r="C3210" s="112"/>
      <c r="D3210" s="109"/>
      <c r="E3210" s="9" t="s">
        <v>38</v>
      </c>
      <c r="F3210" s="12"/>
      <c r="G3210" s="13">
        <v>23</v>
      </c>
      <c r="H3210" s="30">
        <v>34.782608695652002</v>
      </c>
      <c r="I3210" s="6">
        <v>26.086956521739001</v>
      </c>
      <c r="J3210" s="6">
        <v>26.086956521739001</v>
      </c>
      <c r="K3210" s="6">
        <v>8.6956521739130004</v>
      </c>
      <c r="L3210" s="6">
        <v>8.6956521739130004</v>
      </c>
      <c r="M3210" s="6">
        <v>8.6956521739130004</v>
      </c>
      <c r="N3210" s="6">
        <v>39.130434782609001</v>
      </c>
      <c r="O3210" s="7" t="s">
        <v>66</v>
      </c>
      <c r="P3210" s="33">
        <v>60.869565217390999</v>
      </c>
    </row>
    <row r="3211" spans="3:16" ht="25.2" x14ac:dyDescent="0.25">
      <c r="C3211" s="112"/>
      <c r="D3211" s="108" t="s">
        <v>23</v>
      </c>
      <c r="E3211" s="10" t="s">
        <v>40</v>
      </c>
      <c r="F3211" s="11"/>
      <c r="G3211" s="14">
        <v>202</v>
      </c>
      <c r="H3211" s="28">
        <v>46.039603960396001</v>
      </c>
      <c r="I3211" s="5">
        <v>39.108910891089003</v>
      </c>
      <c r="J3211" s="5">
        <v>29.702970297029999</v>
      </c>
      <c r="K3211" s="5">
        <v>5.940594059406</v>
      </c>
      <c r="L3211" s="5">
        <v>18.316831683168001</v>
      </c>
      <c r="M3211" s="5">
        <v>11.881188118812</v>
      </c>
      <c r="N3211" s="5">
        <v>11.386138613861</v>
      </c>
      <c r="O3211" s="34" t="s">
        <v>66</v>
      </c>
      <c r="P3211" s="29">
        <v>88.613861386139007</v>
      </c>
    </row>
    <row r="3212" spans="3:16" ht="25.2" x14ac:dyDescent="0.25">
      <c r="C3212" s="112"/>
      <c r="D3212" s="109"/>
      <c r="E3212" s="9" t="s">
        <v>41</v>
      </c>
      <c r="F3212" s="12"/>
      <c r="G3212" s="8">
        <v>253</v>
      </c>
      <c r="H3212" s="20">
        <v>49.407114624506001</v>
      </c>
      <c r="I3212" s="2">
        <v>21.343873517786999</v>
      </c>
      <c r="J3212" s="2">
        <v>20.158102766797999</v>
      </c>
      <c r="K3212" s="2">
        <v>1.9762845849799999</v>
      </c>
      <c r="L3212" s="2">
        <v>15.01976284585</v>
      </c>
      <c r="M3212" s="2">
        <v>1.5810276679840001</v>
      </c>
      <c r="N3212" s="2">
        <v>28.458498023714998</v>
      </c>
      <c r="O3212" s="2">
        <v>0.39525691699600002</v>
      </c>
      <c r="P3212" s="17">
        <v>71.146245059289001</v>
      </c>
    </row>
    <row r="3213" spans="3:16" x14ac:dyDescent="0.25">
      <c r="C3213" s="112"/>
      <c r="D3213" s="109"/>
      <c r="E3213" s="9" t="s">
        <v>42</v>
      </c>
      <c r="F3213" s="12"/>
      <c r="G3213" s="13">
        <v>11</v>
      </c>
      <c r="H3213" s="30">
        <v>72.727272727273004</v>
      </c>
      <c r="I3213" s="6">
        <v>54.545454545455001</v>
      </c>
      <c r="J3213" s="6">
        <v>36.363636363635997</v>
      </c>
      <c r="K3213" s="7" t="s">
        <v>66</v>
      </c>
      <c r="L3213" s="6">
        <v>18.181818181817999</v>
      </c>
      <c r="M3213" s="7" t="s">
        <v>66</v>
      </c>
      <c r="N3213" s="6">
        <v>18.181818181817999</v>
      </c>
      <c r="O3213" s="7" t="s">
        <v>66</v>
      </c>
      <c r="P3213" s="33">
        <v>81.818181818181998</v>
      </c>
    </row>
    <row r="3214" spans="3:16" x14ac:dyDescent="0.25">
      <c r="C3214" s="112"/>
      <c r="D3214" s="109"/>
      <c r="E3214" s="9" t="s">
        <v>43</v>
      </c>
      <c r="F3214" s="12"/>
      <c r="G3214" s="8">
        <v>98</v>
      </c>
      <c r="H3214" s="20">
        <v>47.959183673468999</v>
      </c>
      <c r="I3214" s="2">
        <v>27.551020408163001</v>
      </c>
      <c r="J3214" s="2">
        <v>21.428571428571001</v>
      </c>
      <c r="K3214" s="2">
        <v>2.040816326531</v>
      </c>
      <c r="L3214" s="2">
        <v>13.265306122448999</v>
      </c>
      <c r="M3214" s="2">
        <v>5.1020408163270003</v>
      </c>
      <c r="N3214" s="2">
        <v>31.632653061224001</v>
      </c>
      <c r="O3214" s="15" t="s">
        <v>66</v>
      </c>
      <c r="P3214" s="17">
        <v>68.367346938775995</v>
      </c>
    </row>
    <row r="3215" spans="3:16" x14ac:dyDescent="0.25">
      <c r="C3215" s="112"/>
      <c r="D3215" s="109"/>
      <c r="E3215" s="9" t="s">
        <v>44</v>
      </c>
      <c r="F3215" s="12"/>
      <c r="G3215" s="13">
        <v>31</v>
      </c>
      <c r="H3215" s="30">
        <v>38.709677419355003</v>
      </c>
      <c r="I3215" s="6">
        <v>29.032258064516</v>
      </c>
      <c r="J3215" s="6">
        <v>12.903225806451999</v>
      </c>
      <c r="K3215" s="7" t="s">
        <v>66</v>
      </c>
      <c r="L3215" s="6">
        <v>9.6774193548389995</v>
      </c>
      <c r="M3215" s="6">
        <v>3.2258064516129998</v>
      </c>
      <c r="N3215" s="6">
        <v>29.032258064516</v>
      </c>
      <c r="O3215" s="7" t="s">
        <v>66</v>
      </c>
      <c r="P3215" s="33">
        <v>70.967741935484</v>
      </c>
    </row>
    <row r="3216" spans="3:16" ht="25.2" x14ac:dyDescent="0.25">
      <c r="C3216" s="112"/>
      <c r="D3216" s="109"/>
      <c r="E3216" s="9" t="s">
        <v>45</v>
      </c>
      <c r="F3216" s="12"/>
      <c r="G3216" s="13">
        <v>23</v>
      </c>
      <c r="H3216" s="30">
        <v>43.478260869564998</v>
      </c>
      <c r="I3216" s="6">
        <v>30.434782608696</v>
      </c>
      <c r="J3216" s="6">
        <v>13.04347826087</v>
      </c>
      <c r="K3216" s="6">
        <v>4.3478260869570002</v>
      </c>
      <c r="L3216" s="6">
        <v>4.3478260869570002</v>
      </c>
      <c r="M3216" s="6">
        <v>4.3478260869570002</v>
      </c>
      <c r="N3216" s="6">
        <v>30.434782608696</v>
      </c>
      <c r="O3216" s="7" t="s">
        <v>66</v>
      </c>
      <c r="P3216" s="33">
        <v>69.565217391304003</v>
      </c>
    </row>
    <row r="3217" spans="3:16" x14ac:dyDescent="0.25">
      <c r="C3217" s="112"/>
      <c r="D3217" s="109"/>
      <c r="E3217" s="9" t="s">
        <v>38</v>
      </c>
      <c r="F3217" s="12"/>
      <c r="G3217" s="13">
        <v>14</v>
      </c>
      <c r="H3217" s="30">
        <v>28.571428571428999</v>
      </c>
      <c r="I3217" s="6">
        <v>28.571428571428999</v>
      </c>
      <c r="J3217" s="6">
        <v>7.1428571428570002</v>
      </c>
      <c r="K3217" s="7" t="s">
        <v>66</v>
      </c>
      <c r="L3217" s="6">
        <v>7.1428571428570002</v>
      </c>
      <c r="M3217" s="7" t="s">
        <v>66</v>
      </c>
      <c r="N3217" s="6">
        <v>35.714285714286</v>
      </c>
      <c r="O3217" s="7" t="s">
        <v>66</v>
      </c>
      <c r="P3217" s="33">
        <v>64.285714285713993</v>
      </c>
    </row>
    <row r="3218" spans="3:16" x14ac:dyDescent="0.25">
      <c r="C3218" s="108" t="s">
        <v>46</v>
      </c>
      <c r="D3218" s="106" t="s">
        <v>21</v>
      </c>
      <c r="E3218" s="10" t="s">
        <v>47</v>
      </c>
      <c r="F3218" s="11"/>
      <c r="G3218" s="14">
        <v>815</v>
      </c>
      <c r="H3218" s="28">
        <v>40.981595092025003</v>
      </c>
      <c r="I3218" s="5">
        <v>28.466257668712</v>
      </c>
      <c r="J3218" s="5">
        <v>23.926380368097998</v>
      </c>
      <c r="K3218" s="5">
        <v>2.0858895705520002</v>
      </c>
      <c r="L3218" s="5">
        <v>15.460122699387</v>
      </c>
      <c r="M3218" s="5">
        <v>2.576687116564</v>
      </c>
      <c r="N3218" s="5">
        <v>31.288343558282001</v>
      </c>
      <c r="O3218" s="5">
        <v>0.122699386503</v>
      </c>
      <c r="P3218" s="29">
        <v>68.588957055215005</v>
      </c>
    </row>
    <row r="3219" spans="3:16" ht="25.2" x14ac:dyDescent="0.25">
      <c r="C3219" s="112"/>
      <c r="D3219" s="107"/>
      <c r="E3219" s="9" t="s">
        <v>48</v>
      </c>
      <c r="F3219" s="12"/>
      <c r="G3219" s="8">
        <v>86</v>
      </c>
      <c r="H3219" s="20">
        <v>33.720930232557997</v>
      </c>
      <c r="I3219" s="2">
        <v>39.534883720929997</v>
      </c>
      <c r="J3219" s="2">
        <v>20.930232558139998</v>
      </c>
      <c r="K3219" s="2">
        <v>3.488372093023</v>
      </c>
      <c r="L3219" s="2">
        <v>13.953488372093</v>
      </c>
      <c r="M3219" s="2">
        <v>5.8139534883720003</v>
      </c>
      <c r="N3219" s="2">
        <v>20.930232558139998</v>
      </c>
      <c r="O3219" s="15" t="s">
        <v>66</v>
      </c>
      <c r="P3219" s="17">
        <v>79.069767441859995</v>
      </c>
    </row>
    <row r="3220" spans="3:16" x14ac:dyDescent="0.25">
      <c r="C3220" s="112"/>
      <c r="D3220" s="107"/>
      <c r="E3220" s="9" t="s">
        <v>49</v>
      </c>
      <c r="F3220" s="12"/>
      <c r="G3220" s="13">
        <v>46</v>
      </c>
      <c r="H3220" s="30">
        <v>45.652173913043001</v>
      </c>
      <c r="I3220" s="6">
        <v>26.086956521739001</v>
      </c>
      <c r="J3220" s="6">
        <v>23.913043478260999</v>
      </c>
      <c r="K3220" s="6">
        <v>4.3478260869570002</v>
      </c>
      <c r="L3220" s="6">
        <v>6.5217391304349999</v>
      </c>
      <c r="M3220" s="6">
        <v>4.3478260869570002</v>
      </c>
      <c r="N3220" s="6">
        <v>32.608695652173999</v>
      </c>
      <c r="O3220" s="7" t="s">
        <v>66</v>
      </c>
      <c r="P3220" s="33">
        <v>67.391304347825994</v>
      </c>
    </row>
    <row r="3221" spans="3:16" ht="25.2" x14ac:dyDescent="0.25">
      <c r="C3221" s="112"/>
      <c r="D3221" s="107"/>
      <c r="E3221" s="9" t="s">
        <v>50</v>
      </c>
      <c r="F3221" s="12"/>
      <c r="G3221" s="8">
        <v>95</v>
      </c>
      <c r="H3221" s="20">
        <v>36.842105263157997</v>
      </c>
      <c r="I3221" s="2">
        <v>31.578947368421002</v>
      </c>
      <c r="J3221" s="2">
        <v>17.894736842105001</v>
      </c>
      <c r="K3221" s="2">
        <v>7.3684210526319998</v>
      </c>
      <c r="L3221" s="2">
        <v>7.3684210526319998</v>
      </c>
      <c r="M3221" s="2">
        <v>12.631578947368</v>
      </c>
      <c r="N3221" s="2">
        <v>28.421052631578998</v>
      </c>
      <c r="O3221" s="15" t="s">
        <v>66</v>
      </c>
      <c r="P3221" s="17">
        <v>71.578947368420998</v>
      </c>
    </row>
    <row r="3222" spans="3:16" ht="25.2" x14ac:dyDescent="0.25">
      <c r="C3222" s="112"/>
      <c r="D3222" s="107"/>
      <c r="E3222" s="9" t="s">
        <v>51</v>
      </c>
      <c r="F3222" s="12"/>
      <c r="G3222" s="13">
        <v>30</v>
      </c>
      <c r="H3222" s="30">
        <v>33.333333333333002</v>
      </c>
      <c r="I3222" s="6">
        <v>16.666666666666998</v>
      </c>
      <c r="J3222" s="6">
        <v>13.333333333333</v>
      </c>
      <c r="K3222" s="6">
        <v>6.666666666667</v>
      </c>
      <c r="L3222" s="6">
        <v>10</v>
      </c>
      <c r="M3222" s="6">
        <v>30</v>
      </c>
      <c r="N3222" s="6">
        <v>33.333333333333002</v>
      </c>
      <c r="O3222" s="7" t="s">
        <v>66</v>
      </c>
      <c r="P3222" s="33">
        <v>66.666666666666998</v>
      </c>
    </row>
    <row r="3223" spans="3:16" x14ac:dyDescent="0.25">
      <c r="C3223" s="112"/>
      <c r="D3223" s="107"/>
      <c r="E3223" s="9" t="s">
        <v>52</v>
      </c>
      <c r="F3223" s="12"/>
      <c r="G3223" s="13">
        <v>8</v>
      </c>
      <c r="H3223" s="30">
        <v>37.5</v>
      </c>
      <c r="I3223" s="6">
        <v>37.5</v>
      </c>
      <c r="J3223" s="6">
        <v>25</v>
      </c>
      <c r="K3223" s="6">
        <v>12.5</v>
      </c>
      <c r="L3223" s="6">
        <v>62.5</v>
      </c>
      <c r="M3223" s="6">
        <v>25</v>
      </c>
      <c r="N3223" s="6">
        <v>12.5</v>
      </c>
      <c r="O3223" s="7" t="s">
        <v>66</v>
      </c>
      <c r="P3223" s="33">
        <v>87.5</v>
      </c>
    </row>
    <row r="3224" spans="3:16" x14ac:dyDescent="0.25">
      <c r="C3224" s="112"/>
      <c r="D3224" s="107"/>
      <c r="E3224" s="9" t="s">
        <v>53</v>
      </c>
      <c r="F3224" s="12"/>
      <c r="G3224" s="13">
        <v>23</v>
      </c>
      <c r="H3224" s="30">
        <v>26.086956521739001</v>
      </c>
      <c r="I3224" s="6">
        <v>34.782608695652002</v>
      </c>
      <c r="J3224" s="6">
        <v>21.739130434783</v>
      </c>
      <c r="K3224" s="6">
        <v>8.6956521739130004</v>
      </c>
      <c r="L3224" s="6">
        <v>21.739130434783</v>
      </c>
      <c r="M3224" s="6">
        <v>13.04347826087</v>
      </c>
      <c r="N3224" s="6">
        <v>30.434782608696</v>
      </c>
      <c r="O3224" s="7" t="s">
        <v>66</v>
      </c>
      <c r="P3224" s="33">
        <v>69.565217391304003</v>
      </c>
    </row>
    <row r="3225" spans="3:16" x14ac:dyDescent="0.25">
      <c r="C3225" s="112"/>
      <c r="D3225" s="107"/>
      <c r="E3225" s="9" t="s">
        <v>38</v>
      </c>
      <c r="F3225" s="12"/>
      <c r="G3225" s="13">
        <v>1</v>
      </c>
      <c r="H3225" s="39" t="s">
        <v>66</v>
      </c>
      <c r="I3225" s="7" t="s">
        <v>66</v>
      </c>
      <c r="J3225" s="7" t="s">
        <v>66</v>
      </c>
      <c r="K3225" s="7" t="s">
        <v>66</v>
      </c>
      <c r="L3225" s="7" t="s">
        <v>66</v>
      </c>
      <c r="M3225" s="6">
        <v>100</v>
      </c>
      <c r="N3225" s="7" t="s">
        <v>66</v>
      </c>
      <c r="O3225" s="7" t="s">
        <v>66</v>
      </c>
      <c r="P3225" s="33">
        <v>100</v>
      </c>
    </row>
    <row r="3226" spans="3:16" x14ac:dyDescent="0.25">
      <c r="C3226" s="112"/>
      <c r="D3226" s="107"/>
      <c r="E3226" s="9" t="s">
        <v>54</v>
      </c>
      <c r="F3226" s="12"/>
      <c r="G3226" s="8">
        <v>901</v>
      </c>
      <c r="H3226" s="20">
        <v>40.288568257492003</v>
      </c>
      <c r="I3226" s="2">
        <v>29.522752497225</v>
      </c>
      <c r="J3226" s="2">
        <v>23.640399556049001</v>
      </c>
      <c r="K3226" s="2">
        <v>2.2197558268590001</v>
      </c>
      <c r="L3226" s="2">
        <v>15.316315205326999</v>
      </c>
      <c r="M3226" s="2">
        <v>2.8856825749169999</v>
      </c>
      <c r="N3226" s="2">
        <v>30.299667036626001</v>
      </c>
      <c r="O3226" s="2">
        <v>0.11098779134300001</v>
      </c>
      <c r="P3226" s="17">
        <v>69.589345172031003</v>
      </c>
    </row>
    <row r="3227" spans="3:16" x14ac:dyDescent="0.25">
      <c r="C3227" s="112"/>
      <c r="D3227" s="107"/>
      <c r="E3227" s="9" t="s">
        <v>55</v>
      </c>
      <c r="F3227" s="12"/>
      <c r="G3227" s="8">
        <v>171</v>
      </c>
      <c r="H3227" s="20">
        <v>38.596491228070001</v>
      </c>
      <c r="I3227" s="2">
        <v>27.485380116959</v>
      </c>
      <c r="J3227" s="2">
        <v>18.713450292398001</v>
      </c>
      <c r="K3227" s="2">
        <v>6.4327485380120004</v>
      </c>
      <c r="L3227" s="2">
        <v>7.6023391812870003</v>
      </c>
      <c r="M3227" s="2">
        <v>13.450292397661</v>
      </c>
      <c r="N3227" s="2">
        <v>30.409356725146001</v>
      </c>
      <c r="O3227" s="15" t="s">
        <v>66</v>
      </c>
      <c r="P3227" s="17">
        <v>69.590643274854003</v>
      </c>
    </row>
    <row r="3228" spans="3:16" x14ac:dyDescent="0.25">
      <c r="C3228" s="108" t="s">
        <v>56</v>
      </c>
      <c r="D3228" s="106" t="s">
        <v>21</v>
      </c>
      <c r="E3228" s="10" t="s">
        <v>57</v>
      </c>
      <c r="F3228" s="11"/>
      <c r="G3228" s="14">
        <v>465</v>
      </c>
      <c r="H3228" s="28">
        <v>38.494623655913998</v>
      </c>
      <c r="I3228" s="5">
        <v>31.182795698924998</v>
      </c>
      <c r="J3228" s="5">
        <v>24.301075268817002</v>
      </c>
      <c r="K3228" s="5">
        <v>4.3010752688169998</v>
      </c>
      <c r="L3228" s="5">
        <v>16.774193548387</v>
      </c>
      <c r="M3228" s="5">
        <v>6.666666666667</v>
      </c>
      <c r="N3228" s="5">
        <v>27.956989247311999</v>
      </c>
      <c r="O3228" s="5">
        <v>0.215053763441</v>
      </c>
      <c r="P3228" s="29">
        <v>71.827956989246999</v>
      </c>
    </row>
    <row r="3229" spans="3:16" x14ac:dyDescent="0.25">
      <c r="C3229" s="112"/>
      <c r="D3229" s="107"/>
      <c r="E3229" s="9" t="s">
        <v>58</v>
      </c>
      <c r="F3229" s="12"/>
      <c r="G3229" s="8">
        <v>396</v>
      </c>
      <c r="H3229" s="20">
        <v>37.626262626262999</v>
      </c>
      <c r="I3229" s="2">
        <v>26.515151515151999</v>
      </c>
      <c r="J3229" s="2">
        <v>21.969696969697001</v>
      </c>
      <c r="K3229" s="2">
        <v>2.5252525252529998</v>
      </c>
      <c r="L3229" s="2">
        <v>14.141414141414</v>
      </c>
      <c r="M3229" s="2">
        <v>3.7878787878789999</v>
      </c>
      <c r="N3229" s="2">
        <v>33.080808080807998</v>
      </c>
      <c r="O3229" s="15" t="s">
        <v>66</v>
      </c>
      <c r="P3229" s="17">
        <v>66.919191919192002</v>
      </c>
    </row>
    <row r="3230" spans="3:16" x14ac:dyDescent="0.25">
      <c r="C3230" s="112"/>
      <c r="D3230" s="107"/>
      <c r="E3230" s="9" t="s">
        <v>59</v>
      </c>
      <c r="F3230" s="12"/>
      <c r="G3230" s="8">
        <v>90</v>
      </c>
      <c r="H3230" s="20">
        <v>36.666666666666998</v>
      </c>
      <c r="I3230" s="2">
        <v>28.888888888888999</v>
      </c>
      <c r="J3230" s="2">
        <v>18.888888888888999</v>
      </c>
      <c r="K3230" s="15" t="s">
        <v>66</v>
      </c>
      <c r="L3230" s="2">
        <v>12.222222222221999</v>
      </c>
      <c r="M3230" s="2">
        <v>2.2222222222219998</v>
      </c>
      <c r="N3230" s="2">
        <v>35.555555555555998</v>
      </c>
      <c r="O3230" s="15" t="s">
        <v>66</v>
      </c>
      <c r="P3230" s="17">
        <v>64.444444444444002</v>
      </c>
    </row>
    <row r="3231" spans="3:16" x14ac:dyDescent="0.25">
      <c r="C3231" s="112"/>
      <c r="D3231" s="107"/>
      <c r="E3231" s="9" t="s">
        <v>60</v>
      </c>
      <c r="F3231" s="12"/>
      <c r="G3231" s="8">
        <v>153</v>
      </c>
      <c r="H3231" s="20">
        <v>50.326797385620999</v>
      </c>
      <c r="I3231" s="2">
        <v>31.372549019608002</v>
      </c>
      <c r="J3231" s="2">
        <v>22.875816993463999</v>
      </c>
      <c r="K3231" s="2">
        <v>2.6143790849670001</v>
      </c>
      <c r="L3231" s="2">
        <v>10.457516339869001</v>
      </c>
      <c r="M3231" s="2">
        <v>4.5751633986930003</v>
      </c>
      <c r="N3231" s="2">
        <v>26.143790849673</v>
      </c>
      <c r="O3231" s="15" t="s">
        <v>66</v>
      </c>
      <c r="P3231" s="17">
        <v>73.856209150327004</v>
      </c>
    </row>
    <row r="3232" spans="3:16" x14ac:dyDescent="0.25">
      <c r="C3232" s="108" t="s">
        <v>61</v>
      </c>
      <c r="D3232" s="106" t="s">
        <v>21</v>
      </c>
      <c r="E3232" s="10" t="s">
        <v>62</v>
      </c>
      <c r="F3232" s="11"/>
      <c r="G3232" s="14">
        <v>205</v>
      </c>
      <c r="H3232" s="28">
        <v>38.536585365854002</v>
      </c>
      <c r="I3232" s="5">
        <v>23.414634146341001</v>
      </c>
      <c r="J3232" s="5">
        <v>19.512195121950999</v>
      </c>
      <c r="K3232" s="5">
        <v>2.4390243902440001</v>
      </c>
      <c r="L3232" s="5">
        <v>17.073170731706998</v>
      </c>
      <c r="M3232" s="5">
        <v>8.2926829268290003</v>
      </c>
      <c r="N3232" s="5">
        <v>32.682926829267998</v>
      </c>
      <c r="O3232" s="34" t="s">
        <v>66</v>
      </c>
      <c r="P3232" s="29">
        <v>67.317073170732002</v>
      </c>
    </row>
    <row r="3233" spans="2:18" x14ac:dyDescent="0.25">
      <c r="C3233" s="109"/>
      <c r="D3233" s="107"/>
      <c r="E3233" s="9" t="s">
        <v>63</v>
      </c>
      <c r="F3233" s="12"/>
      <c r="G3233" s="8">
        <v>256</v>
      </c>
      <c r="H3233" s="20">
        <v>51.171875</v>
      </c>
      <c r="I3233" s="2">
        <v>31.640625</v>
      </c>
      <c r="J3233" s="2">
        <v>23.046875</v>
      </c>
      <c r="K3233" s="2">
        <v>3.90625</v>
      </c>
      <c r="L3233" s="2">
        <v>10.9375</v>
      </c>
      <c r="M3233" s="2">
        <v>5.078125</v>
      </c>
      <c r="N3233" s="2">
        <v>24.21875</v>
      </c>
      <c r="O3233" s="15" t="s">
        <v>66</v>
      </c>
      <c r="P3233" s="17">
        <v>75.78125</v>
      </c>
    </row>
    <row r="3234" spans="2:18" x14ac:dyDescent="0.25">
      <c r="C3234" s="109"/>
      <c r="D3234" s="107"/>
      <c r="E3234" s="9" t="s">
        <v>64</v>
      </c>
      <c r="F3234" s="12"/>
      <c r="G3234" s="8">
        <v>404</v>
      </c>
      <c r="H3234" s="20">
        <v>36.633663366336997</v>
      </c>
      <c r="I3234" s="2">
        <v>27.970297029703001</v>
      </c>
      <c r="J3234" s="2">
        <v>20.049504950494999</v>
      </c>
      <c r="K3234" s="2">
        <v>2.4752475247520001</v>
      </c>
      <c r="L3234" s="2">
        <v>15.346534653465</v>
      </c>
      <c r="M3234" s="2">
        <v>2.4752475247520001</v>
      </c>
      <c r="N3234" s="2">
        <v>33.663366336633999</v>
      </c>
      <c r="O3234" s="15" t="s">
        <v>66</v>
      </c>
      <c r="P3234" s="17">
        <v>66.336633663366001</v>
      </c>
    </row>
    <row r="3235" spans="2:18" x14ac:dyDescent="0.25">
      <c r="C3235" s="113"/>
      <c r="D3235" s="110"/>
      <c r="E3235" s="56" t="s">
        <v>65</v>
      </c>
      <c r="F3235" s="48"/>
      <c r="G3235" s="61">
        <v>239</v>
      </c>
      <c r="H3235" s="69">
        <v>33.472803347279999</v>
      </c>
      <c r="I3235" s="36">
        <v>34.309623430961999</v>
      </c>
      <c r="J3235" s="36">
        <v>30.125523012552001</v>
      </c>
      <c r="K3235" s="36">
        <v>3.7656903765690002</v>
      </c>
      <c r="L3235" s="36">
        <v>15.062761506276001</v>
      </c>
      <c r="M3235" s="36">
        <v>6.2761506276150003</v>
      </c>
      <c r="N3235" s="36">
        <v>28.451882845187999</v>
      </c>
      <c r="O3235" s="36">
        <v>0.418410041841</v>
      </c>
      <c r="P3235" s="68">
        <v>71.129707112971005</v>
      </c>
    </row>
    <row r="3237" spans="2:18" x14ac:dyDescent="0.25">
      <c r="B3237" s="54" t="str">
        <f xml:space="preserve"> HYPERLINK("#'目次'!B45", "[39]")</f>
        <v>[39]</v>
      </c>
      <c r="C3237" s="42" t="s">
        <v>490</v>
      </c>
    </row>
    <row r="3240" spans="2:18" x14ac:dyDescent="0.25">
      <c r="C3240" s="42" t="s">
        <v>14</v>
      </c>
    </row>
    <row r="3241" spans="2:18" ht="63" x14ac:dyDescent="0.25">
      <c r="C3241" s="102"/>
      <c r="D3241" s="103"/>
      <c r="E3241" s="103"/>
      <c r="F3241" s="103"/>
      <c r="G3241" s="53" t="s">
        <v>15</v>
      </c>
      <c r="H3241" s="50" t="s">
        <v>491</v>
      </c>
      <c r="I3241" s="21" t="s">
        <v>492</v>
      </c>
      <c r="J3241" s="21" t="s">
        <v>493</v>
      </c>
      <c r="K3241" s="21" t="s">
        <v>494</v>
      </c>
      <c r="L3241" s="21" t="s">
        <v>495</v>
      </c>
      <c r="M3241" s="21" t="s">
        <v>496</v>
      </c>
      <c r="N3241" s="21" t="s">
        <v>497</v>
      </c>
      <c r="O3241" s="21" t="s">
        <v>53</v>
      </c>
      <c r="P3241" s="21" t="s">
        <v>498</v>
      </c>
      <c r="Q3241" s="21" t="s">
        <v>38</v>
      </c>
      <c r="R3241" s="57" t="s">
        <v>499</v>
      </c>
    </row>
    <row r="3242" spans="2:18" x14ac:dyDescent="0.25">
      <c r="C3242" s="104"/>
      <c r="D3242" s="105"/>
      <c r="E3242" s="105"/>
      <c r="F3242" s="105"/>
      <c r="G3242" s="47"/>
      <c r="H3242" s="60"/>
      <c r="I3242" s="22"/>
      <c r="J3242" s="22"/>
      <c r="K3242" s="22"/>
      <c r="L3242" s="22"/>
      <c r="M3242" s="22"/>
      <c r="N3242" s="22"/>
      <c r="O3242" s="22"/>
      <c r="P3242" s="22"/>
      <c r="Q3242" s="22"/>
      <c r="R3242" s="55"/>
    </row>
    <row r="3243" spans="2:18" x14ac:dyDescent="0.25">
      <c r="C3243" s="52"/>
      <c r="D3243" s="49"/>
      <c r="E3243" s="46" t="s">
        <v>15</v>
      </c>
      <c r="F3243" s="51"/>
      <c r="G3243" s="59">
        <v>1104</v>
      </c>
      <c r="H3243" s="32">
        <v>23.822463768115998</v>
      </c>
      <c r="I3243" s="32">
        <v>11.684782608696</v>
      </c>
      <c r="J3243" s="32">
        <v>24.547101449275001</v>
      </c>
      <c r="K3243" s="32">
        <v>10.144927536232</v>
      </c>
      <c r="L3243" s="32">
        <v>21.376811594203001</v>
      </c>
      <c r="M3243" s="32">
        <v>12.409420289854999</v>
      </c>
      <c r="N3243" s="32">
        <v>57.336956521738998</v>
      </c>
      <c r="O3243" s="32">
        <v>3.5326086956520002</v>
      </c>
      <c r="P3243" s="32">
        <v>9.6014492753620004</v>
      </c>
      <c r="Q3243" s="32">
        <v>0.72463768115899996</v>
      </c>
      <c r="R3243" s="64">
        <v>89.673913043477995</v>
      </c>
    </row>
    <row r="3244" spans="2:18" x14ac:dyDescent="0.25">
      <c r="C3244" s="111" t="s">
        <v>20</v>
      </c>
      <c r="D3244" s="106" t="s">
        <v>21</v>
      </c>
      <c r="E3244" s="10" t="s">
        <v>22</v>
      </c>
      <c r="F3244" s="11"/>
      <c r="G3244" s="14">
        <v>543</v>
      </c>
      <c r="H3244" s="28">
        <v>21.178637200737001</v>
      </c>
      <c r="I3244" s="5">
        <v>9.7605893185999992</v>
      </c>
      <c r="J3244" s="5">
        <v>22.651933701657001</v>
      </c>
      <c r="K3244" s="5">
        <v>11.049723756905999</v>
      </c>
      <c r="L3244" s="5">
        <v>16.574585635359</v>
      </c>
      <c r="M3244" s="5">
        <v>8.4714548802949992</v>
      </c>
      <c r="N3244" s="5">
        <v>62.062615101288998</v>
      </c>
      <c r="O3244" s="5">
        <v>3.4990791896869999</v>
      </c>
      <c r="P3244" s="5">
        <v>10.128913443830999</v>
      </c>
      <c r="Q3244" s="5">
        <v>0.55248618784500003</v>
      </c>
      <c r="R3244" s="29">
        <v>89.318600368323999</v>
      </c>
    </row>
    <row r="3245" spans="2:18" x14ac:dyDescent="0.25">
      <c r="C3245" s="112"/>
      <c r="D3245" s="107"/>
      <c r="E3245" s="9" t="s">
        <v>23</v>
      </c>
      <c r="F3245" s="12"/>
      <c r="G3245" s="8">
        <v>561</v>
      </c>
      <c r="H3245" s="20">
        <v>26.381461675579001</v>
      </c>
      <c r="I3245" s="2">
        <v>13.547237076648999</v>
      </c>
      <c r="J3245" s="2">
        <v>26.381461675579001</v>
      </c>
      <c r="K3245" s="2">
        <v>9.2691622103389992</v>
      </c>
      <c r="L3245" s="2">
        <v>26.024955436719999</v>
      </c>
      <c r="M3245" s="2">
        <v>16.221033868092999</v>
      </c>
      <c r="N3245" s="2">
        <v>52.762923351159003</v>
      </c>
      <c r="O3245" s="2">
        <v>3.5650623885920001</v>
      </c>
      <c r="P3245" s="2">
        <v>9.0909090909089993</v>
      </c>
      <c r="Q3245" s="2">
        <v>0.89126559714800002</v>
      </c>
      <c r="R3245" s="17">
        <v>90.017825311943</v>
      </c>
    </row>
    <row r="3246" spans="2:18" x14ac:dyDescent="0.25">
      <c r="C3246" s="108" t="s">
        <v>24</v>
      </c>
      <c r="D3246" s="108" t="s">
        <v>25</v>
      </c>
      <c r="E3246" s="10" t="s">
        <v>26</v>
      </c>
      <c r="F3246" s="11"/>
      <c r="G3246" s="14">
        <v>261</v>
      </c>
      <c r="H3246" s="28">
        <v>17.624521072796998</v>
      </c>
      <c r="I3246" s="5">
        <v>8.812260536398</v>
      </c>
      <c r="J3246" s="5">
        <v>19.923371647509999</v>
      </c>
      <c r="K3246" s="5">
        <v>10.344827586207</v>
      </c>
      <c r="L3246" s="5">
        <v>16.858237547893001</v>
      </c>
      <c r="M3246" s="5">
        <v>9.5785440613030008</v>
      </c>
      <c r="N3246" s="5">
        <v>55.555555555555998</v>
      </c>
      <c r="O3246" s="5">
        <v>4.9808429118769997</v>
      </c>
      <c r="P3246" s="5">
        <v>13.409961685823999</v>
      </c>
      <c r="Q3246" s="5">
        <v>0.38314176245199999</v>
      </c>
      <c r="R3246" s="29">
        <v>86.206896551724</v>
      </c>
    </row>
    <row r="3247" spans="2:18" x14ac:dyDescent="0.25">
      <c r="C3247" s="112"/>
      <c r="D3247" s="109"/>
      <c r="E3247" s="9" t="s">
        <v>27</v>
      </c>
      <c r="F3247" s="12"/>
      <c r="G3247" s="8">
        <v>267</v>
      </c>
      <c r="H3247" s="20">
        <v>25.468164794006999</v>
      </c>
      <c r="I3247" s="2">
        <v>13.483146067416</v>
      </c>
      <c r="J3247" s="2">
        <v>20.973782771536001</v>
      </c>
      <c r="K3247" s="2">
        <v>13.10861423221</v>
      </c>
      <c r="L3247" s="2">
        <v>18.7265917603</v>
      </c>
      <c r="M3247" s="2">
        <v>12.359550561798001</v>
      </c>
      <c r="N3247" s="2">
        <v>61.797752808989003</v>
      </c>
      <c r="O3247" s="2">
        <v>1.4981273408239999</v>
      </c>
      <c r="P3247" s="2">
        <v>10.112359550561999</v>
      </c>
      <c r="Q3247" s="2">
        <v>0.37453183520599997</v>
      </c>
      <c r="R3247" s="17">
        <v>89.513108614231996</v>
      </c>
    </row>
    <row r="3248" spans="2:18" x14ac:dyDescent="0.25">
      <c r="C3248" s="112"/>
      <c r="D3248" s="109"/>
      <c r="E3248" s="9" t="s">
        <v>28</v>
      </c>
      <c r="F3248" s="12"/>
      <c r="G3248" s="8">
        <v>261</v>
      </c>
      <c r="H3248" s="20">
        <v>23.754789272031001</v>
      </c>
      <c r="I3248" s="2">
        <v>13.026819923372001</v>
      </c>
      <c r="J3248" s="2">
        <v>23.754789272031001</v>
      </c>
      <c r="K3248" s="2">
        <v>10.344827586207</v>
      </c>
      <c r="L3248" s="2">
        <v>22.605363984674</v>
      </c>
      <c r="M3248" s="2">
        <v>13.026819923372001</v>
      </c>
      <c r="N3248" s="2">
        <v>59.386973180077</v>
      </c>
      <c r="O3248" s="2">
        <v>3.8314176245209999</v>
      </c>
      <c r="P3248" s="2">
        <v>6.8965517241379999</v>
      </c>
      <c r="Q3248" s="2">
        <v>1.149425287356</v>
      </c>
      <c r="R3248" s="17">
        <v>91.954022988505997</v>
      </c>
    </row>
    <row r="3249" spans="3:18" x14ac:dyDescent="0.25">
      <c r="C3249" s="112"/>
      <c r="D3249" s="109"/>
      <c r="E3249" s="9" t="s">
        <v>29</v>
      </c>
      <c r="F3249" s="12"/>
      <c r="G3249" s="8">
        <v>195</v>
      </c>
      <c r="H3249" s="20">
        <v>24.102564102563999</v>
      </c>
      <c r="I3249" s="2">
        <v>9.7435897435900003</v>
      </c>
      <c r="J3249" s="2">
        <v>27.692307692307999</v>
      </c>
      <c r="K3249" s="2">
        <v>6.666666666667</v>
      </c>
      <c r="L3249" s="2">
        <v>24.615384615385</v>
      </c>
      <c r="M3249" s="2">
        <v>12.307692307691999</v>
      </c>
      <c r="N3249" s="2">
        <v>56.923076923076998</v>
      </c>
      <c r="O3249" s="2">
        <v>4.1025641025640001</v>
      </c>
      <c r="P3249" s="2">
        <v>10.25641025641</v>
      </c>
      <c r="Q3249" s="2">
        <v>1.538461538462</v>
      </c>
      <c r="R3249" s="17">
        <v>88.205128205128005</v>
      </c>
    </row>
    <row r="3250" spans="3:18" x14ac:dyDescent="0.25">
      <c r="C3250" s="112"/>
      <c r="D3250" s="109"/>
      <c r="E3250" s="9" t="s">
        <v>30</v>
      </c>
      <c r="F3250" s="12"/>
      <c r="G3250" s="8">
        <v>120</v>
      </c>
      <c r="H3250" s="20">
        <v>33.333333333333002</v>
      </c>
      <c r="I3250" s="2">
        <v>14.166666666667</v>
      </c>
      <c r="J3250" s="2">
        <v>39.166666666666998</v>
      </c>
      <c r="K3250" s="2">
        <v>8.333333333333</v>
      </c>
      <c r="L3250" s="2">
        <v>29.166666666666998</v>
      </c>
      <c r="M3250" s="2">
        <v>17.5</v>
      </c>
      <c r="N3250" s="2">
        <v>47.5</v>
      </c>
      <c r="O3250" s="2">
        <v>3.333333333333</v>
      </c>
      <c r="P3250" s="2">
        <v>5</v>
      </c>
      <c r="Q3250" s="15" t="s">
        <v>66</v>
      </c>
      <c r="R3250" s="17">
        <v>95</v>
      </c>
    </row>
    <row r="3251" spans="3:18" x14ac:dyDescent="0.25">
      <c r="C3251" s="112"/>
      <c r="D3251" s="109"/>
      <c r="E3251" s="9" t="s">
        <v>31</v>
      </c>
      <c r="F3251" s="12"/>
      <c r="G3251" s="8">
        <v>843</v>
      </c>
      <c r="H3251" s="20">
        <v>25.741399762752</v>
      </c>
      <c r="I3251" s="2">
        <v>12.574139976274999</v>
      </c>
      <c r="J3251" s="2">
        <v>25.978647686833</v>
      </c>
      <c r="K3251" s="2">
        <v>10.083036773428001</v>
      </c>
      <c r="L3251" s="2">
        <v>22.775800711744001</v>
      </c>
      <c r="M3251" s="2">
        <v>13.285883748517</v>
      </c>
      <c r="N3251" s="2">
        <v>57.888493475681997</v>
      </c>
      <c r="O3251" s="2">
        <v>3.0842230130489998</v>
      </c>
      <c r="P3251" s="2">
        <v>8.4223013048639999</v>
      </c>
      <c r="Q3251" s="2">
        <v>0.83036773428199995</v>
      </c>
      <c r="R3251" s="17">
        <v>90.747330960854001</v>
      </c>
    </row>
    <row r="3252" spans="3:18" x14ac:dyDescent="0.25">
      <c r="C3252" s="112"/>
      <c r="D3252" s="109"/>
      <c r="E3252" s="9" t="s">
        <v>32</v>
      </c>
      <c r="F3252" s="12"/>
      <c r="G3252" s="8">
        <v>315</v>
      </c>
      <c r="H3252" s="20">
        <v>27.619047619048001</v>
      </c>
      <c r="I3252" s="2">
        <v>11.428571428571001</v>
      </c>
      <c r="J3252" s="2">
        <v>32.063492063491999</v>
      </c>
      <c r="K3252" s="2">
        <v>7.3015873015870003</v>
      </c>
      <c r="L3252" s="2">
        <v>26.349206349206</v>
      </c>
      <c r="M3252" s="2">
        <v>14.285714285714</v>
      </c>
      <c r="N3252" s="2">
        <v>53.333333333333002</v>
      </c>
      <c r="O3252" s="2">
        <v>3.8095238095239998</v>
      </c>
      <c r="P3252" s="2">
        <v>8.2539682539680008</v>
      </c>
      <c r="Q3252" s="2">
        <v>0.95238095238099996</v>
      </c>
      <c r="R3252" s="17">
        <v>90.793650793650997</v>
      </c>
    </row>
    <row r="3253" spans="3:18" x14ac:dyDescent="0.25">
      <c r="C3253" s="112"/>
      <c r="D3253" s="108" t="s">
        <v>22</v>
      </c>
      <c r="E3253" s="10" t="s">
        <v>26</v>
      </c>
      <c r="F3253" s="11"/>
      <c r="G3253" s="14">
        <v>120</v>
      </c>
      <c r="H3253" s="28">
        <v>14.166666666667</v>
      </c>
      <c r="I3253" s="5">
        <v>10.833333333333</v>
      </c>
      <c r="J3253" s="5">
        <v>20</v>
      </c>
      <c r="K3253" s="5">
        <v>10</v>
      </c>
      <c r="L3253" s="5">
        <v>14.166666666667</v>
      </c>
      <c r="M3253" s="5">
        <v>7.5</v>
      </c>
      <c r="N3253" s="5">
        <v>63.333333333333002</v>
      </c>
      <c r="O3253" s="5">
        <v>4.166666666667</v>
      </c>
      <c r="P3253" s="5">
        <v>13.333333333333</v>
      </c>
      <c r="Q3253" s="5">
        <v>0.83333333333299997</v>
      </c>
      <c r="R3253" s="29">
        <v>85.833333333333002</v>
      </c>
    </row>
    <row r="3254" spans="3:18" x14ac:dyDescent="0.25">
      <c r="C3254" s="112"/>
      <c r="D3254" s="109"/>
      <c r="E3254" s="9" t="s">
        <v>27</v>
      </c>
      <c r="F3254" s="12"/>
      <c r="G3254" s="8">
        <v>159</v>
      </c>
      <c r="H3254" s="20">
        <v>22.641509433962</v>
      </c>
      <c r="I3254" s="2">
        <v>10.691823899371</v>
      </c>
      <c r="J3254" s="2">
        <v>18.238993710692</v>
      </c>
      <c r="K3254" s="2">
        <v>14.465408805031</v>
      </c>
      <c r="L3254" s="2">
        <v>12.578616352200999</v>
      </c>
      <c r="M3254" s="2">
        <v>8.8050314465409993</v>
      </c>
      <c r="N3254" s="2">
        <v>64.779874213835996</v>
      </c>
      <c r="O3254" s="2">
        <v>1.88679245283</v>
      </c>
      <c r="P3254" s="2">
        <v>11.949685534591</v>
      </c>
      <c r="Q3254" s="2">
        <v>0.62893081761000003</v>
      </c>
      <c r="R3254" s="17">
        <v>87.421383647799004</v>
      </c>
    </row>
    <row r="3255" spans="3:18" x14ac:dyDescent="0.25">
      <c r="C3255" s="112"/>
      <c r="D3255" s="109"/>
      <c r="E3255" s="9" t="s">
        <v>28</v>
      </c>
      <c r="F3255" s="12"/>
      <c r="G3255" s="8">
        <v>113</v>
      </c>
      <c r="H3255" s="20">
        <v>18.584070796460001</v>
      </c>
      <c r="I3255" s="2">
        <v>7.964601769912</v>
      </c>
      <c r="J3255" s="2">
        <v>23.008849557522002</v>
      </c>
      <c r="K3255" s="2">
        <v>9.7345132743360008</v>
      </c>
      <c r="L3255" s="2">
        <v>16.814159292035001</v>
      </c>
      <c r="M3255" s="2">
        <v>6.194690265487</v>
      </c>
      <c r="N3255" s="2">
        <v>64.601769911503993</v>
      </c>
      <c r="O3255" s="2">
        <v>3.53982300885</v>
      </c>
      <c r="P3255" s="2">
        <v>4.424778761062</v>
      </c>
      <c r="Q3255" s="2">
        <v>0.88495575221199996</v>
      </c>
      <c r="R3255" s="17">
        <v>94.690265486726005</v>
      </c>
    </row>
    <row r="3256" spans="3:18" x14ac:dyDescent="0.25">
      <c r="C3256" s="112"/>
      <c r="D3256" s="109"/>
      <c r="E3256" s="9" t="s">
        <v>29</v>
      </c>
      <c r="F3256" s="12"/>
      <c r="G3256" s="8">
        <v>94</v>
      </c>
      <c r="H3256" s="20">
        <v>20.212765957447001</v>
      </c>
      <c r="I3256" s="2">
        <v>6.3829787234040003</v>
      </c>
      <c r="J3256" s="2">
        <v>24.468085106383</v>
      </c>
      <c r="K3256" s="2">
        <v>7.4468085106380002</v>
      </c>
      <c r="L3256" s="2">
        <v>22.340425531914999</v>
      </c>
      <c r="M3256" s="2">
        <v>8.5106382978719992</v>
      </c>
      <c r="N3256" s="2">
        <v>60.638297872339997</v>
      </c>
      <c r="O3256" s="2">
        <v>4.2553191489359996</v>
      </c>
      <c r="P3256" s="2">
        <v>12.765957446809001</v>
      </c>
      <c r="Q3256" s="15" t="s">
        <v>66</v>
      </c>
      <c r="R3256" s="17">
        <v>87.234042553191003</v>
      </c>
    </row>
    <row r="3257" spans="3:18" x14ac:dyDescent="0.25">
      <c r="C3257" s="112"/>
      <c r="D3257" s="109"/>
      <c r="E3257" s="9" t="s">
        <v>30</v>
      </c>
      <c r="F3257" s="12"/>
      <c r="G3257" s="8">
        <v>57</v>
      </c>
      <c r="H3257" s="20">
        <v>38.596491228070001</v>
      </c>
      <c r="I3257" s="2">
        <v>14.035087719298</v>
      </c>
      <c r="J3257" s="2">
        <v>36.842105263157997</v>
      </c>
      <c r="K3257" s="2">
        <v>12.280701754386</v>
      </c>
      <c r="L3257" s="2">
        <v>22.807017543859999</v>
      </c>
      <c r="M3257" s="2">
        <v>14.035087719298</v>
      </c>
      <c r="N3257" s="2">
        <v>49.122807017543998</v>
      </c>
      <c r="O3257" s="2">
        <v>5.2631578947369997</v>
      </c>
      <c r="P3257" s="2">
        <v>5.2631578947369997</v>
      </c>
      <c r="Q3257" s="15" t="s">
        <v>66</v>
      </c>
      <c r="R3257" s="17">
        <v>94.736842105262994</v>
      </c>
    </row>
    <row r="3258" spans="3:18" x14ac:dyDescent="0.25">
      <c r="C3258" s="112"/>
      <c r="D3258" s="109"/>
      <c r="E3258" s="9" t="s">
        <v>31</v>
      </c>
      <c r="F3258" s="12"/>
      <c r="G3258" s="8">
        <v>423</v>
      </c>
      <c r="H3258" s="20">
        <v>23.167848699764001</v>
      </c>
      <c r="I3258" s="2">
        <v>9.4562647754140006</v>
      </c>
      <c r="J3258" s="2">
        <v>23.404255319149001</v>
      </c>
      <c r="K3258" s="2">
        <v>11.347517730496</v>
      </c>
      <c r="L3258" s="2">
        <v>17.257683215130001</v>
      </c>
      <c r="M3258" s="2">
        <v>8.747044917258</v>
      </c>
      <c r="N3258" s="2">
        <v>61.702127659574003</v>
      </c>
      <c r="O3258" s="2">
        <v>3.3096926713950001</v>
      </c>
      <c r="P3258" s="2">
        <v>9.2198581560279997</v>
      </c>
      <c r="Q3258" s="2">
        <v>0.47281323877100001</v>
      </c>
      <c r="R3258" s="17">
        <v>90.307328605200993</v>
      </c>
    </row>
    <row r="3259" spans="3:18" x14ac:dyDescent="0.25">
      <c r="C3259" s="112"/>
      <c r="D3259" s="109"/>
      <c r="E3259" s="9" t="s">
        <v>32</v>
      </c>
      <c r="F3259" s="12"/>
      <c r="G3259" s="8">
        <v>151</v>
      </c>
      <c r="H3259" s="20">
        <v>27.152317880795</v>
      </c>
      <c r="I3259" s="2">
        <v>9.2715231788079997</v>
      </c>
      <c r="J3259" s="2">
        <v>29.139072847682002</v>
      </c>
      <c r="K3259" s="2">
        <v>9.2715231788079997</v>
      </c>
      <c r="L3259" s="2">
        <v>22.516556291391002</v>
      </c>
      <c r="M3259" s="2">
        <v>10.596026490066</v>
      </c>
      <c r="N3259" s="2">
        <v>56.291390728476998</v>
      </c>
      <c r="O3259" s="2">
        <v>4.6357615894039998</v>
      </c>
      <c r="P3259" s="2">
        <v>9.9337748344369992</v>
      </c>
      <c r="Q3259" s="15" t="s">
        <v>66</v>
      </c>
      <c r="R3259" s="17">
        <v>90.066225165562997</v>
      </c>
    </row>
    <row r="3260" spans="3:18" x14ac:dyDescent="0.25">
      <c r="C3260" s="112"/>
      <c r="D3260" s="108" t="s">
        <v>23</v>
      </c>
      <c r="E3260" s="10" t="s">
        <v>26</v>
      </c>
      <c r="F3260" s="11"/>
      <c r="G3260" s="14">
        <v>141</v>
      </c>
      <c r="H3260" s="28">
        <v>20.567375886524999</v>
      </c>
      <c r="I3260" s="5">
        <v>7.0921985815599999</v>
      </c>
      <c r="J3260" s="5">
        <v>19.858156028368999</v>
      </c>
      <c r="K3260" s="5">
        <v>10.638297872340001</v>
      </c>
      <c r="L3260" s="5">
        <v>19.148936170212998</v>
      </c>
      <c r="M3260" s="5">
        <v>11.347517730496</v>
      </c>
      <c r="N3260" s="5">
        <v>48.936170212766001</v>
      </c>
      <c r="O3260" s="5">
        <v>5.6737588652479998</v>
      </c>
      <c r="P3260" s="5">
        <v>13.475177304964999</v>
      </c>
      <c r="Q3260" s="34" t="s">
        <v>66</v>
      </c>
      <c r="R3260" s="29">
        <v>86.524822695034999</v>
      </c>
    </row>
    <row r="3261" spans="3:18" x14ac:dyDescent="0.25">
      <c r="C3261" s="112"/>
      <c r="D3261" s="109"/>
      <c r="E3261" s="9" t="s">
        <v>27</v>
      </c>
      <c r="F3261" s="12"/>
      <c r="G3261" s="8">
        <v>108</v>
      </c>
      <c r="H3261" s="20">
        <v>29.629629629629999</v>
      </c>
      <c r="I3261" s="2">
        <v>17.592592592593</v>
      </c>
      <c r="J3261" s="2">
        <v>25</v>
      </c>
      <c r="K3261" s="2">
        <v>11.111111111111001</v>
      </c>
      <c r="L3261" s="2">
        <v>27.777777777777999</v>
      </c>
      <c r="M3261" s="2">
        <v>17.592592592593</v>
      </c>
      <c r="N3261" s="2">
        <v>57.407407407407</v>
      </c>
      <c r="O3261" s="2">
        <v>0.92592592592599998</v>
      </c>
      <c r="P3261" s="2">
        <v>7.4074074074069998</v>
      </c>
      <c r="Q3261" s="15" t="s">
        <v>66</v>
      </c>
      <c r="R3261" s="17">
        <v>92.592592592592993</v>
      </c>
    </row>
    <row r="3262" spans="3:18" x14ac:dyDescent="0.25">
      <c r="C3262" s="112"/>
      <c r="D3262" s="109"/>
      <c r="E3262" s="9" t="s">
        <v>28</v>
      </c>
      <c r="F3262" s="12"/>
      <c r="G3262" s="8">
        <v>148</v>
      </c>
      <c r="H3262" s="20">
        <v>27.702702702703</v>
      </c>
      <c r="I3262" s="2">
        <v>16.891891891892001</v>
      </c>
      <c r="J3262" s="2">
        <v>24.324324324323999</v>
      </c>
      <c r="K3262" s="2">
        <v>10.810810810811001</v>
      </c>
      <c r="L3262" s="2">
        <v>27.027027027027</v>
      </c>
      <c r="M3262" s="2">
        <v>18.243243243243001</v>
      </c>
      <c r="N3262" s="2">
        <v>55.405405405404998</v>
      </c>
      <c r="O3262" s="2">
        <v>4.0540540540540002</v>
      </c>
      <c r="P3262" s="2">
        <v>8.7837837837839992</v>
      </c>
      <c r="Q3262" s="2">
        <v>1.351351351351</v>
      </c>
      <c r="R3262" s="17">
        <v>89.864864864864998</v>
      </c>
    </row>
    <row r="3263" spans="3:18" x14ac:dyDescent="0.25">
      <c r="C3263" s="112"/>
      <c r="D3263" s="109"/>
      <c r="E3263" s="9" t="s">
        <v>29</v>
      </c>
      <c r="F3263" s="12"/>
      <c r="G3263" s="8">
        <v>101</v>
      </c>
      <c r="H3263" s="20">
        <v>27.722772277228</v>
      </c>
      <c r="I3263" s="2">
        <v>12.871287128713</v>
      </c>
      <c r="J3263" s="2">
        <v>30.693069306931001</v>
      </c>
      <c r="K3263" s="2">
        <v>5.940594059406</v>
      </c>
      <c r="L3263" s="2">
        <v>26.732673267327002</v>
      </c>
      <c r="M3263" s="2">
        <v>15.841584158416</v>
      </c>
      <c r="N3263" s="2">
        <v>53.465346534653001</v>
      </c>
      <c r="O3263" s="2">
        <v>3.9603960396039999</v>
      </c>
      <c r="P3263" s="2">
        <v>7.9207920792079998</v>
      </c>
      <c r="Q3263" s="2">
        <v>2.970297029703</v>
      </c>
      <c r="R3263" s="17">
        <v>89.108910891088996</v>
      </c>
    </row>
    <row r="3264" spans="3:18" x14ac:dyDescent="0.25">
      <c r="C3264" s="112"/>
      <c r="D3264" s="109"/>
      <c r="E3264" s="9" t="s">
        <v>30</v>
      </c>
      <c r="F3264" s="12"/>
      <c r="G3264" s="8">
        <v>63</v>
      </c>
      <c r="H3264" s="20">
        <v>28.571428571428999</v>
      </c>
      <c r="I3264" s="2">
        <v>14.285714285714</v>
      </c>
      <c r="J3264" s="2">
        <v>41.269841269841002</v>
      </c>
      <c r="K3264" s="2">
        <v>4.7619047619049999</v>
      </c>
      <c r="L3264" s="2">
        <v>34.920634920635003</v>
      </c>
      <c r="M3264" s="2">
        <v>20.634920634920999</v>
      </c>
      <c r="N3264" s="2">
        <v>46.031746031746003</v>
      </c>
      <c r="O3264" s="2">
        <v>1.587301587302</v>
      </c>
      <c r="P3264" s="2">
        <v>4.7619047619049999</v>
      </c>
      <c r="Q3264" s="15" t="s">
        <v>66</v>
      </c>
      <c r="R3264" s="17">
        <v>95.238095238094999</v>
      </c>
    </row>
    <row r="3265" spans="3:18" x14ac:dyDescent="0.25">
      <c r="C3265" s="112"/>
      <c r="D3265" s="109"/>
      <c r="E3265" s="9" t="s">
        <v>31</v>
      </c>
      <c r="F3265" s="12"/>
      <c r="G3265" s="8">
        <v>420</v>
      </c>
      <c r="H3265" s="20">
        <v>28.333333333333002</v>
      </c>
      <c r="I3265" s="2">
        <v>15.714285714286</v>
      </c>
      <c r="J3265" s="2">
        <v>28.571428571428999</v>
      </c>
      <c r="K3265" s="2">
        <v>8.8095238095240003</v>
      </c>
      <c r="L3265" s="2">
        <v>28.333333333333002</v>
      </c>
      <c r="M3265" s="2">
        <v>17.857142857143</v>
      </c>
      <c r="N3265" s="2">
        <v>54.047619047619001</v>
      </c>
      <c r="O3265" s="2">
        <v>2.8571428571430002</v>
      </c>
      <c r="P3265" s="2">
        <v>7.6190476190479997</v>
      </c>
      <c r="Q3265" s="2">
        <v>1.190476190476</v>
      </c>
      <c r="R3265" s="17">
        <v>91.190476190476005</v>
      </c>
    </row>
    <row r="3266" spans="3:18" x14ac:dyDescent="0.25">
      <c r="C3266" s="112"/>
      <c r="D3266" s="109"/>
      <c r="E3266" s="9" t="s">
        <v>32</v>
      </c>
      <c r="F3266" s="12"/>
      <c r="G3266" s="8">
        <v>164</v>
      </c>
      <c r="H3266" s="20">
        <v>28.048780487805001</v>
      </c>
      <c r="I3266" s="2">
        <v>13.414634146340999</v>
      </c>
      <c r="J3266" s="2">
        <v>34.756097560976002</v>
      </c>
      <c r="K3266" s="2">
        <v>5.4878048780490003</v>
      </c>
      <c r="L3266" s="2">
        <v>29.878048780488001</v>
      </c>
      <c r="M3266" s="2">
        <v>17.682926829267998</v>
      </c>
      <c r="N3266" s="2">
        <v>50.609756097560997</v>
      </c>
      <c r="O3266" s="2">
        <v>3.0487804878050002</v>
      </c>
      <c r="P3266" s="2">
        <v>6.7073170731709997</v>
      </c>
      <c r="Q3266" s="2">
        <v>1.829268292683</v>
      </c>
      <c r="R3266" s="17">
        <v>91.463414634146005</v>
      </c>
    </row>
    <row r="3267" spans="3:18" ht="25.2" x14ac:dyDescent="0.25">
      <c r="C3267" s="108" t="s">
        <v>33</v>
      </c>
      <c r="D3267" s="108" t="s">
        <v>25</v>
      </c>
      <c r="E3267" s="10" t="s">
        <v>34</v>
      </c>
      <c r="F3267" s="11"/>
      <c r="G3267" s="14">
        <v>93</v>
      </c>
      <c r="H3267" s="28">
        <v>24.731182795698999</v>
      </c>
      <c r="I3267" s="5">
        <v>12.903225806451999</v>
      </c>
      <c r="J3267" s="5">
        <v>26.881720430108</v>
      </c>
      <c r="K3267" s="5">
        <v>15.053763440859999</v>
      </c>
      <c r="L3267" s="5">
        <v>20.430107526882001</v>
      </c>
      <c r="M3267" s="5">
        <v>13.978494623655999</v>
      </c>
      <c r="N3267" s="5">
        <v>59.139784946237</v>
      </c>
      <c r="O3267" s="5">
        <v>4.3010752688169998</v>
      </c>
      <c r="P3267" s="5">
        <v>7.5268817204299996</v>
      </c>
      <c r="Q3267" s="34" t="s">
        <v>66</v>
      </c>
      <c r="R3267" s="29">
        <v>92.473118279570002</v>
      </c>
    </row>
    <row r="3268" spans="3:18" ht="25.2" x14ac:dyDescent="0.25">
      <c r="C3268" s="112"/>
      <c r="D3268" s="109"/>
      <c r="E3268" s="9" t="s">
        <v>35</v>
      </c>
      <c r="F3268" s="12"/>
      <c r="G3268" s="8">
        <v>623</v>
      </c>
      <c r="H3268" s="20">
        <v>24.398073836276001</v>
      </c>
      <c r="I3268" s="2">
        <v>11.396468699839</v>
      </c>
      <c r="J3268" s="2">
        <v>22.792937399679001</v>
      </c>
      <c r="K3268" s="2">
        <v>10.112359550561999</v>
      </c>
      <c r="L3268" s="2">
        <v>22.632423756019001</v>
      </c>
      <c r="M3268" s="2">
        <v>11.23595505618</v>
      </c>
      <c r="N3268" s="2">
        <v>57.463884430177004</v>
      </c>
      <c r="O3268" s="2">
        <v>3.210272873194</v>
      </c>
      <c r="P3268" s="2">
        <v>8.9887640449440003</v>
      </c>
      <c r="Q3268" s="2">
        <v>0.96308186195800005</v>
      </c>
      <c r="R3268" s="17">
        <v>90.048154093098006</v>
      </c>
    </row>
    <row r="3269" spans="3:18" ht="25.2" x14ac:dyDescent="0.25">
      <c r="C3269" s="112"/>
      <c r="D3269" s="109"/>
      <c r="E3269" s="9" t="s">
        <v>36</v>
      </c>
      <c r="F3269" s="12"/>
      <c r="G3269" s="8">
        <v>207</v>
      </c>
      <c r="H3269" s="20">
        <v>16.908212560386001</v>
      </c>
      <c r="I3269" s="2">
        <v>8.2125603864729992</v>
      </c>
      <c r="J3269" s="2">
        <v>24.154589371981</v>
      </c>
      <c r="K3269" s="2">
        <v>5.7971014492749999</v>
      </c>
      <c r="L3269" s="2">
        <v>13.526570048309001</v>
      </c>
      <c r="M3269" s="2">
        <v>10.144927536232</v>
      </c>
      <c r="N3269" s="2">
        <v>62.801932367150002</v>
      </c>
      <c r="O3269" s="2">
        <v>4.3478260869570002</v>
      </c>
      <c r="P3269" s="2">
        <v>13.04347826087</v>
      </c>
      <c r="Q3269" s="2">
        <v>0.96618357487899997</v>
      </c>
      <c r="R3269" s="17">
        <v>85.990338164251</v>
      </c>
    </row>
    <row r="3270" spans="3:18" ht="25.2" x14ac:dyDescent="0.25">
      <c r="C3270" s="112"/>
      <c r="D3270" s="109"/>
      <c r="E3270" s="9" t="s">
        <v>37</v>
      </c>
      <c r="F3270" s="12"/>
      <c r="G3270" s="8">
        <v>178</v>
      </c>
      <c r="H3270" s="20">
        <v>29.775280898876002</v>
      </c>
      <c r="I3270" s="2">
        <v>16.292134831460999</v>
      </c>
      <c r="J3270" s="2">
        <v>30.337078651685001</v>
      </c>
      <c r="K3270" s="2">
        <v>12.359550561798001</v>
      </c>
      <c r="L3270" s="2">
        <v>26.966292134831001</v>
      </c>
      <c r="M3270" s="2">
        <v>18.539325842697</v>
      </c>
      <c r="N3270" s="2">
        <v>49.438202247191001</v>
      </c>
      <c r="O3270" s="2">
        <v>3.3707865168539999</v>
      </c>
      <c r="P3270" s="2">
        <v>8.9887640449440003</v>
      </c>
      <c r="Q3270" s="15" t="s">
        <v>66</v>
      </c>
      <c r="R3270" s="17">
        <v>91.011235955055994</v>
      </c>
    </row>
    <row r="3271" spans="3:18" x14ac:dyDescent="0.25">
      <c r="C3271" s="112"/>
      <c r="D3271" s="109"/>
      <c r="E3271" s="9" t="s">
        <v>38</v>
      </c>
      <c r="F3271" s="12"/>
      <c r="G3271" s="13">
        <v>3</v>
      </c>
      <c r="H3271" s="39" t="s">
        <v>66</v>
      </c>
      <c r="I3271" s="7" t="s">
        <v>66</v>
      </c>
      <c r="J3271" s="7" t="s">
        <v>66</v>
      </c>
      <c r="K3271" s="6">
        <v>33.333333333333002</v>
      </c>
      <c r="L3271" s="7" t="s">
        <v>66</v>
      </c>
      <c r="M3271" s="7" t="s">
        <v>66</v>
      </c>
      <c r="N3271" s="6">
        <v>66.666666666666998</v>
      </c>
      <c r="O3271" s="7" t="s">
        <v>66</v>
      </c>
      <c r="P3271" s="7" t="s">
        <v>66</v>
      </c>
      <c r="Q3271" s="7" t="s">
        <v>66</v>
      </c>
      <c r="R3271" s="33">
        <v>100</v>
      </c>
    </row>
    <row r="3272" spans="3:18" ht="25.2" x14ac:dyDescent="0.25">
      <c r="C3272" s="112"/>
      <c r="D3272" s="108" t="s">
        <v>22</v>
      </c>
      <c r="E3272" s="10" t="s">
        <v>34</v>
      </c>
      <c r="F3272" s="11"/>
      <c r="G3272" s="40">
        <v>48</v>
      </c>
      <c r="H3272" s="58">
        <v>14.583333333333</v>
      </c>
      <c r="I3272" s="23">
        <v>12.5</v>
      </c>
      <c r="J3272" s="23">
        <v>22.916666666666998</v>
      </c>
      <c r="K3272" s="23">
        <v>10.416666666667</v>
      </c>
      <c r="L3272" s="23">
        <v>10.416666666667</v>
      </c>
      <c r="M3272" s="23">
        <v>8.333333333333</v>
      </c>
      <c r="N3272" s="23">
        <v>70.833333333333002</v>
      </c>
      <c r="O3272" s="23">
        <v>6.25</v>
      </c>
      <c r="P3272" s="23">
        <v>10.416666666667</v>
      </c>
      <c r="Q3272" s="41" t="s">
        <v>66</v>
      </c>
      <c r="R3272" s="63">
        <v>89.583333333333002</v>
      </c>
    </row>
    <row r="3273" spans="3:18" ht="25.2" x14ac:dyDescent="0.25">
      <c r="C3273" s="112"/>
      <c r="D3273" s="109"/>
      <c r="E3273" s="9" t="s">
        <v>35</v>
      </c>
      <c r="F3273" s="12"/>
      <c r="G3273" s="8">
        <v>365</v>
      </c>
      <c r="H3273" s="20">
        <v>21.643835616438</v>
      </c>
      <c r="I3273" s="2">
        <v>10.684931506849001</v>
      </c>
      <c r="J3273" s="2">
        <v>22.465753424658001</v>
      </c>
      <c r="K3273" s="2">
        <v>11.780821917808</v>
      </c>
      <c r="L3273" s="2">
        <v>19.726027397260001</v>
      </c>
      <c r="M3273" s="2">
        <v>9.3150684931509993</v>
      </c>
      <c r="N3273" s="2">
        <v>58.082191780822001</v>
      </c>
      <c r="O3273" s="2">
        <v>3.5616438356160001</v>
      </c>
      <c r="P3273" s="2">
        <v>10.41095890411</v>
      </c>
      <c r="Q3273" s="2">
        <v>0.82191780821899996</v>
      </c>
      <c r="R3273" s="17">
        <v>88.767123287670998</v>
      </c>
    </row>
    <row r="3274" spans="3:18" ht="25.2" x14ac:dyDescent="0.25">
      <c r="C3274" s="112"/>
      <c r="D3274" s="109"/>
      <c r="E3274" s="9" t="s">
        <v>36</v>
      </c>
      <c r="F3274" s="12"/>
      <c r="G3274" s="8">
        <v>80</v>
      </c>
      <c r="H3274" s="20">
        <v>16.25</v>
      </c>
      <c r="I3274" s="2">
        <v>5</v>
      </c>
      <c r="J3274" s="2">
        <v>20</v>
      </c>
      <c r="K3274" s="2">
        <v>7.5</v>
      </c>
      <c r="L3274" s="2">
        <v>8.75</v>
      </c>
      <c r="M3274" s="2">
        <v>3.75</v>
      </c>
      <c r="N3274" s="2">
        <v>73.75</v>
      </c>
      <c r="O3274" s="2">
        <v>1.25</v>
      </c>
      <c r="P3274" s="2">
        <v>11.25</v>
      </c>
      <c r="Q3274" s="15" t="s">
        <v>66</v>
      </c>
      <c r="R3274" s="17">
        <v>88.75</v>
      </c>
    </row>
    <row r="3275" spans="3:18" ht="25.2" x14ac:dyDescent="0.25">
      <c r="C3275" s="112"/>
      <c r="D3275" s="109"/>
      <c r="E3275" s="9" t="s">
        <v>37</v>
      </c>
      <c r="F3275" s="12"/>
      <c r="G3275" s="13">
        <v>49</v>
      </c>
      <c r="H3275" s="30">
        <v>32.653061224490003</v>
      </c>
      <c r="I3275" s="6">
        <v>8.1632653061219997</v>
      </c>
      <c r="J3275" s="6">
        <v>28.571428571428999</v>
      </c>
      <c r="K3275" s="6">
        <v>12.244897959184</v>
      </c>
      <c r="L3275" s="6">
        <v>12.244897959184</v>
      </c>
      <c r="M3275" s="6">
        <v>10.204081632653001</v>
      </c>
      <c r="N3275" s="6">
        <v>63.265306122448997</v>
      </c>
      <c r="O3275" s="6">
        <v>4.0816326530609999</v>
      </c>
      <c r="P3275" s="6">
        <v>6.1224489795919999</v>
      </c>
      <c r="Q3275" s="7" t="s">
        <v>66</v>
      </c>
      <c r="R3275" s="33">
        <v>93.877551020408006</v>
      </c>
    </row>
    <row r="3276" spans="3:18" x14ac:dyDescent="0.25">
      <c r="C3276" s="112"/>
      <c r="D3276" s="109"/>
      <c r="E3276" s="9" t="s">
        <v>38</v>
      </c>
      <c r="F3276" s="12"/>
      <c r="G3276" s="13">
        <v>1</v>
      </c>
      <c r="H3276" s="39" t="s">
        <v>66</v>
      </c>
      <c r="I3276" s="7" t="s">
        <v>66</v>
      </c>
      <c r="J3276" s="7" t="s">
        <v>66</v>
      </c>
      <c r="K3276" s="7" t="s">
        <v>66</v>
      </c>
      <c r="L3276" s="7" t="s">
        <v>66</v>
      </c>
      <c r="M3276" s="7" t="s">
        <v>66</v>
      </c>
      <c r="N3276" s="6">
        <v>100</v>
      </c>
      <c r="O3276" s="7" t="s">
        <v>66</v>
      </c>
      <c r="P3276" s="7" t="s">
        <v>66</v>
      </c>
      <c r="Q3276" s="7" t="s">
        <v>66</v>
      </c>
      <c r="R3276" s="33">
        <v>100</v>
      </c>
    </row>
    <row r="3277" spans="3:18" ht="25.2" x14ac:dyDescent="0.25">
      <c r="C3277" s="112"/>
      <c r="D3277" s="108" t="s">
        <v>23</v>
      </c>
      <c r="E3277" s="10" t="s">
        <v>34</v>
      </c>
      <c r="F3277" s="11"/>
      <c r="G3277" s="40">
        <v>45</v>
      </c>
      <c r="H3277" s="58">
        <v>35.555555555555998</v>
      </c>
      <c r="I3277" s="23">
        <v>13.333333333333</v>
      </c>
      <c r="J3277" s="23">
        <v>31.111111111111001</v>
      </c>
      <c r="K3277" s="23">
        <v>20</v>
      </c>
      <c r="L3277" s="23">
        <v>31.111111111111001</v>
      </c>
      <c r="M3277" s="23">
        <v>20</v>
      </c>
      <c r="N3277" s="23">
        <v>46.666666666666998</v>
      </c>
      <c r="O3277" s="23">
        <v>2.2222222222219998</v>
      </c>
      <c r="P3277" s="23">
        <v>4.4444444444439997</v>
      </c>
      <c r="Q3277" s="41" t="s">
        <v>66</v>
      </c>
      <c r="R3277" s="63">
        <v>95.555555555555998</v>
      </c>
    </row>
    <row r="3278" spans="3:18" ht="25.2" x14ac:dyDescent="0.25">
      <c r="C3278" s="112"/>
      <c r="D3278" s="109"/>
      <c r="E3278" s="9" t="s">
        <v>35</v>
      </c>
      <c r="F3278" s="12"/>
      <c r="G3278" s="8">
        <v>258</v>
      </c>
      <c r="H3278" s="20">
        <v>28.294573643410999</v>
      </c>
      <c r="I3278" s="2">
        <v>12.403100775194</v>
      </c>
      <c r="J3278" s="2">
        <v>23.255813953488001</v>
      </c>
      <c r="K3278" s="2">
        <v>7.7519379844960001</v>
      </c>
      <c r="L3278" s="2">
        <v>26.744186046511999</v>
      </c>
      <c r="M3278" s="2">
        <v>13.953488372093</v>
      </c>
      <c r="N3278" s="2">
        <v>56.589147286821998</v>
      </c>
      <c r="O3278" s="2">
        <v>2.7131782945739999</v>
      </c>
      <c r="P3278" s="2">
        <v>6.9767441860470001</v>
      </c>
      <c r="Q3278" s="2">
        <v>1.1627906976739999</v>
      </c>
      <c r="R3278" s="17">
        <v>91.860465116279002</v>
      </c>
    </row>
    <row r="3279" spans="3:18" ht="25.2" x14ac:dyDescent="0.25">
      <c r="C3279" s="112"/>
      <c r="D3279" s="109"/>
      <c r="E3279" s="9" t="s">
        <v>36</v>
      </c>
      <c r="F3279" s="12"/>
      <c r="G3279" s="8">
        <v>127</v>
      </c>
      <c r="H3279" s="20">
        <v>17.322834645669001</v>
      </c>
      <c r="I3279" s="2">
        <v>10.236220472441</v>
      </c>
      <c r="J3279" s="2">
        <v>26.771653543307</v>
      </c>
      <c r="K3279" s="2">
        <v>4.7244094488190003</v>
      </c>
      <c r="L3279" s="2">
        <v>16.535433070865999</v>
      </c>
      <c r="M3279" s="2">
        <v>14.173228346457</v>
      </c>
      <c r="N3279" s="2">
        <v>55.905511811023999</v>
      </c>
      <c r="O3279" s="2">
        <v>6.299212598425</v>
      </c>
      <c r="P3279" s="2">
        <v>14.173228346457</v>
      </c>
      <c r="Q3279" s="2">
        <v>1.574803149606</v>
      </c>
      <c r="R3279" s="17">
        <v>84.251968503936993</v>
      </c>
    </row>
    <row r="3280" spans="3:18" ht="25.2" x14ac:dyDescent="0.25">
      <c r="C3280" s="112"/>
      <c r="D3280" s="109"/>
      <c r="E3280" s="9" t="s">
        <v>37</v>
      </c>
      <c r="F3280" s="12"/>
      <c r="G3280" s="8">
        <v>129</v>
      </c>
      <c r="H3280" s="20">
        <v>28.682170542636001</v>
      </c>
      <c r="I3280" s="2">
        <v>19.37984496124</v>
      </c>
      <c r="J3280" s="2">
        <v>31.007751937984001</v>
      </c>
      <c r="K3280" s="2">
        <v>12.403100775194</v>
      </c>
      <c r="L3280" s="2">
        <v>32.558139534883999</v>
      </c>
      <c r="M3280" s="2">
        <v>21.705426356589001</v>
      </c>
      <c r="N3280" s="2">
        <v>44.186046511628</v>
      </c>
      <c r="O3280" s="2">
        <v>3.1007751937979999</v>
      </c>
      <c r="P3280" s="2">
        <v>10.077519379845</v>
      </c>
      <c r="Q3280" s="15" t="s">
        <v>66</v>
      </c>
      <c r="R3280" s="17">
        <v>89.922480620155</v>
      </c>
    </row>
    <row r="3281" spans="3:18" x14ac:dyDescent="0.25">
      <c r="C3281" s="112"/>
      <c r="D3281" s="109"/>
      <c r="E3281" s="9" t="s">
        <v>38</v>
      </c>
      <c r="F3281" s="12"/>
      <c r="G3281" s="13">
        <v>2</v>
      </c>
      <c r="H3281" s="39" t="s">
        <v>66</v>
      </c>
      <c r="I3281" s="7" t="s">
        <v>66</v>
      </c>
      <c r="J3281" s="7" t="s">
        <v>66</v>
      </c>
      <c r="K3281" s="6">
        <v>50</v>
      </c>
      <c r="L3281" s="7" t="s">
        <v>66</v>
      </c>
      <c r="M3281" s="7" t="s">
        <v>66</v>
      </c>
      <c r="N3281" s="6">
        <v>50</v>
      </c>
      <c r="O3281" s="7" t="s">
        <v>66</v>
      </c>
      <c r="P3281" s="7" t="s">
        <v>66</v>
      </c>
      <c r="Q3281" s="7" t="s">
        <v>66</v>
      </c>
      <c r="R3281" s="33">
        <v>100</v>
      </c>
    </row>
    <row r="3282" spans="3:18" ht="25.2" x14ac:dyDescent="0.25">
      <c r="C3282" s="108" t="s">
        <v>39</v>
      </c>
      <c r="D3282" s="108" t="s">
        <v>25</v>
      </c>
      <c r="E3282" s="10" t="s">
        <v>40</v>
      </c>
      <c r="F3282" s="11"/>
      <c r="G3282" s="14">
        <v>320</v>
      </c>
      <c r="H3282" s="28">
        <v>22.8125</v>
      </c>
      <c r="I3282" s="5">
        <v>13.4375</v>
      </c>
      <c r="J3282" s="5">
        <v>27.8125</v>
      </c>
      <c r="K3282" s="5">
        <v>9.375</v>
      </c>
      <c r="L3282" s="5">
        <v>19.6875</v>
      </c>
      <c r="M3282" s="5">
        <v>14.0625</v>
      </c>
      <c r="N3282" s="5">
        <v>59.375</v>
      </c>
      <c r="O3282" s="5">
        <v>4.0625</v>
      </c>
      <c r="P3282" s="5">
        <v>8.75</v>
      </c>
      <c r="Q3282" s="34" t="s">
        <v>66</v>
      </c>
      <c r="R3282" s="29">
        <v>91.25</v>
      </c>
    </row>
    <row r="3283" spans="3:18" ht="25.2" x14ac:dyDescent="0.25">
      <c r="C3283" s="112"/>
      <c r="D3283" s="109"/>
      <c r="E3283" s="9" t="s">
        <v>41</v>
      </c>
      <c r="F3283" s="12"/>
      <c r="G3283" s="8">
        <v>604</v>
      </c>
      <c r="H3283" s="20">
        <v>25.496688741722</v>
      </c>
      <c r="I3283" s="2">
        <v>11.589403973510001</v>
      </c>
      <c r="J3283" s="2">
        <v>22.516556291391002</v>
      </c>
      <c r="K3283" s="2">
        <v>10.596026490066</v>
      </c>
      <c r="L3283" s="2">
        <v>22.516556291391002</v>
      </c>
      <c r="M3283" s="2">
        <v>10.927152317880999</v>
      </c>
      <c r="N3283" s="2">
        <v>57.615894039734997</v>
      </c>
      <c r="O3283" s="2">
        <v>3.1456953642380001</v>
      </c>
      <c r="P3283" s="2">
        <v>9.2715231788079997</v>
      </c>
      <c r="Q3283" s="2">
        <v>0.82781456953599997</v>
      </c>
      <c r="R3283" s="17">
        <v>89.900662251656001</v>
      </c>
    </row>
    <row r="3284" spans="3:18" x14ac:dyDescent="0.25">
      <c r="C3284" s="112"/>
      <c r="D3284" s="109"/>
      <c r="E3284" s="9" t="s">
        <v>42</v>
      </c>
      <c r="F3284" s="12"/>
      <c r="G3284" s="13">
        <v>20</v>
      </c>
      <c r="H3284" s="30">
        <v>15</v>
      </c>
      <c r="I3284" s="6">
        <v>10</v>
      </c>
      <c r="J3284" s="6">
        <v>25</v>
      </c>
      <c r="K3284" s="6">
        <v>20</v>
      </c>
      <c r="L3284" s="6">
        <v>25</v>
      </c>
      <c r="M3284" s="6">
        <v>5</v>
      </c>
      <c r="N3284" s="6">
        <v>65</v>
      </c>
      <c r="O3284" s="7" t="s">
        <v>66</v>
      </c>
      <c r="P3284" s="6">
        <v>15</v>
      </c>
      <c r="Q3284" s="7" t="s">
        <v>66</v>
      </c>
      <c r="R3284" s="33">
        <v>85</v>
      </c>
    </row>
    <row r="3285" spans="3:18" x14ac:dyDescent="0.25">
      <c r="C3285" s="112"/>
      <c r="D3285" s="109"/>
      <c r="E3285" s="9" t="s">
        <v>43</v>
      </c>
      <c r="F3285" s="12"/>
      <c r="G3285" s="8">
        <v>162</v>
      </c>
      <c r="H3285" s="20">
        <v>17.901234567901</v>
      </c>
      <c r="I3285" s="2">
        <v>7.4074074074069998</v>
      </c>
      <c r="J3285" s="2">
        <v>27.16049382716</v>
      </c>
      <c r="K3285" s="2">
        <v>10.493827160494</v>
      </c>
      <c r="L3285" s="2">
        <v>20.987654320988</v>
      </c>
      <c r="M3285" s="2">
        <v>11.111111111111001</v>
      </c>
      <c r="N3285" s="2">
        <v>50</v>
      </c>
      <c r="O3285" s="2">
        <v>3.086419753086</v>
      </c>
      <c r="P3285" s="2">
        <v>16.049382716048999</v>
      </c>
      <c r="Q3285" s="2">
        <v>1.2345679012349999</v>
      </c>
      <c r="R3285" s="17">
        <v>82.716049382715994</v>
      </c>
    </row>
    <row r="3286" spans="3:18" x14ac:dyDescent="0.25">
      <c r="C3286" s="112"/>
      <c r="D3286" s="109"/>
      <c r="E3286" s="9" t="s">
        <v>44</v>
      </c>
      <c r="F3286" s="12"/>
      <c r="G3286" s="8">
        <v>50</v>
      </c>
      <c r="H3286" s="20">
        <v>16</v>
      </c>
      <c r="I3286" s="2">
        <v>2</v>
      </c>
      <c r="J3286" s="2">
        <v>14</v>
      </c>
      <c r="K3286" s="2">
        <v>6</v>
      </c>
      <c r="L3286" s="2">
        <v>12</v>
      </c>
      <c r="M3286" s="2">
        <v>6</v>
      </c>
      <c r="N3286" s="2">
        <v>62</v>
      </c>
      <c r="O3286" s="2">
        <v>4</v>
      </c>
      <c r="P3286" s="2">
        <v>10</v>
      </c>
      <c r="Q3286" s="2">
        <v>2</v>
      </c>
      <c r="R3286" s="17">
        <v>88</v>
      </c>
    </row>
    <row r="3287" spans="3:18" ht="25.2" x14ac:dyDescent="0.25">
      <c r="C3287" s="112"/>
      <c r="D3287" s="109"/>
      <c r="E3287" s="9" t="s">
        <v>45</v>
      </c>
      <c r="F3287" s="12"/>
      <c r="G3287" s="8">
        <v>53</v>
      </c>
      <c r="H3287" s="20">
        <v>22.641509433962</v>
      </c>
      <c r="I3287" s="2">
        <v>11.320754716981</v>
      </c>
      <c r="J3287" s="2">
        <v>13.207547169811001</v>
      </c>
      <c r="K3287" s="2">
        <v>3.7735849056599999</v>
      </c>
      <c r="L3287" s="2">
        <v>13.207547169811001</v>
      </c>
      <c r="M3287" s="2">
        <v>13.207547169811001</v>
      </c>
      <c r="N3287" s="2">
        <v>64.150943396225998</v>
      </c>
      <c r="O3287" s="2">
        <v>5.660377358491</v>
      </c>
      <c r="P3287" s="2">
        <v>9.4339622641510008</v>
      </c>
      <c r="Q3287" s="2">
        <v>1.88679245283</v>
      </c>
      <c r="R3287" s="17">
        <v>88.679245283019</v>
      </c>
    </row>
    <row r="3288" spans="3:18" x14ac:dyDescent="0.25">
      <c r="C3288" s="112"/>
      <c r="D3288" s="109"/>
      <c r="E3288" s="9" t="s">
        <v>38</v>
      </c>
      <c r="F3288" s="12"/>
      <c r="G3288" s="13">
        <v>37</v>
      </c>
      <c r="H3288" s="30">
        <v>13.513513513514001</v>
      </c>
      <c r="I3288" s="6">
        <v>10.810810810811001</v>
      </c>
      <c r="J3288" s="6">
        <v>37.837837837838002</v>
      </c>
      <c r="K3288" s="6">
        <v>10.810810810811001</v>
      </c>
      <c r="L3288" s="6">
        <v>32.432432432432002</v>
      </c>
      <c r="M3288" s="6">
        <v>21.621621621622001</v>
      </c>
      <c r="N3288" s="6">
        <v>56.756756756756999</v>
      </c>
      <c r="O3288" s="6">
        <v>2.7027027027030002</v>
      </c>
      <c r="P3288" s="6">
        <v>8.1081081081080004</v>
      </c>
      <c r="Q3288" s="6">
        <v>2.7027027027030002</v>
      </c>
      <c r="R3288" s="33">
        <v>89.189189189188994</v>
      </c>
    </row>
    <row r="3289" spans="3:18" ht="25.2" x14ac:dyDescent="0.25">
      <c r="C3289" s="112"/>
      <c r="D3289" s="108" t="s">
        <v>22</v>
      </c>
      <c r="E3289" s="10" t="s">
        <v>40</v>
      </c>
      <c r="F3289" s="11"/>
      <c r="G3289" s="14">
        <v>118</v>
      </c>
      <c r="H3289" s="28">
        <v>16.949152542373</v>
      </c>
      <c r="I3289" s="5">
        <v>6.7796610169490004</v>
      </c>
      <c r="J3289" s="5">
        <v>23.728813559321999</v>
      </c>
      <c r="K3289" s="5">
        <v>8.4745762711860007</v>
      </c>
      <c r="L3289" s="5">
        <v>10.169491525424</v>
      </c>
      <c r="M3289" s="5">
        <v>5.0847457627120001</v>
      </c>
      <c r="N3289" s="5">
        <v>72.881355932202993</v>
      </c>
      <c r="O3289" s="5">
        <v>4.2372881355930003</v>
      </c>
      <c r="P3289" s="5">
        <v>8.4745762711860007</v>
      </c>
      <c r="Q3289" s="34" t="s">
        <v>66</v>
      </c>
      <c r="R3289" s="29">
        <v>91.525423728814005</v>
      </c>
    </row>
    <row r="3290" spans="3:18" ht="25.2" x14ac:dyDescent="0.25">
      <c r="C3290" s="112"/>
      <c r="D3290" s="109"/>
      <c r="E3290" s="9" t="s">
        <v>41</v>
      </c>
      <c r="F3290" s="12"/>
      <c r="G3290" s="8">
        <v>351</v>
      </c>
      <c r="H3290" s="20">
        <v>23.076923076922998</v>
      </c>
      <c r="I3290" s="2">
        <v>10.826210826211</v>
      </c>
      <c r="J3290" s="2">
        <v>22.792022792023001</v>
      </c>
      <c r="K3290" s="2">
        <v>12.535612535613</v>
      </c>
      <c r="L3290" s="2">
        <v>19.65811965812</v>
      </c>
      <c r="M3290" s="2">
        <v>9.1168091168089997</v>
      </c>
      <c r="N3290" s="2">
        <v>58.404558404558003</v>
      </c>
      <c r="O3290" s="2">
        <v>3.7037037037039999</v>
      </c>
      <c r="P3290" s="2">
        <v>10.25641025641</v>
      </c>
      <c r="Q3290" s="2">
        <v>0.56980056980100002</v>
      </c>
      <c r="R3290" s="17">
        <v>89.173789173789004</v>
      </c>
    </row>
    <row r="3291" spans="3:18" x14ac:dyDescent="0.25">
      <c r="C3291" s="112"/>
      <c r="D3291" s="109"/>
      <c r="E3291" s="9" t="s">
        <v>42</v>
      </c>
      <c r="F3291" s="12"/>
      <c r="G3291" s="13">
        <v>9</v>
      </c>
      <c r="H3291" s="30">
        <v>22.222222222222001</v>
      </c>
      <c r="I3291" s="6">
        <v>11.111111111111001</v>
      </c>
      <c r="J3291" s="6">
        <v>33.333333333333002</v>
      </c>
      <c r="K3291" s="6">
        <v>22.222222222222001</v>
      </c>
      <c r="L3291" s="6">
        <v>11.111111111111001</v>
      </c>
      <c r="M3291" s="7" t="s">
        <v>66</v>
      </c>
      <c r="N3291" s="6">
        <v>66.666666666666998</v>
      </c>
      <c r="O3291" s="7" t="s">
        <v>66</v>
      </c>
      <c r="P3291" s="6">
        <v>22.222222222222001</v>
      </c>
      <c r="Q3291" s="7" t="s">
        <v>66</v>
      </c>
      <c r="R3291" s="33">
        <v>77.777777777777999</v>
      </c>
    </row>
    <row r="3292" spans="3:18" x14ac:dyDescent="0.25">
      <c r="C3292" s="112"/>
      <c r="D3292" s="109"/>
      <c r="E3292" s="9" t="s">
        <v>43</v>
      </c>
      <c r="F3292" s="12"/>
      <c r="G3292" s="8">
        <v>64</v>
      </c>
      <c r="H3292" s="20">
        <v>18.75</v>
      </c>
      <c r="I3292" s="2">
        <v>7.8125</v>
      </c>
      <c r="J3292" s="2">
        <v>25</v>
      </c>
      <c r="K3292" s="2">
        <v>12.5</v>
      </c>
      <c r="L3292" s="2">
        <v>15.625</v>
      </c>
      <c r="M3292" s="2">
        <v>1.5625</v>
      </c>
      <c r="N3292" s="2">
        <v>54.6875</v>
      </c>
      <c r="O3292" s="2">
        <v>1.5625</v>
      </c>
      <c r="P3292" s="2">
        <v>17.1875</v>
      </c>
      <c r="Q3292" s="15" t="s">
        <v>66</v>
      </c>
      <c r="R3292" s="17">
        <v>82.8125</v>
      </c>
    </row>
    <row r="3293" spans="3:18" x14ac:dyDescent="0.25">
      <c r="C3293" s="112"/>
      <c r="D3293" s="109"/>
      <c r="E3293" s="9" t="s">
        <v>44</v>
      </c>
      <c r="F3293" s="12"/>
      <c r="G3293" s="13">
        <v>19</v>
      </c>
      <c r="H3293" s="30">
        <v>15.789473684211</v>
      </c>
      <c r="I3293" s="6">
        <v>5.2631578947369997</v>
      </c>
      <c r="J3293" s="6">
        <v>5.2631578947369997</v>
      </c>
      <c r="K3293" s="6">
        <v>5.2631578947369997</v>
      </c>
      <c r="L3293" s="7" t="s">
        <v>66</v>
      </c>
      <c r="M3293" s="6">
        <v>5.2631578947369997</v>
      </c>
      <c r="N3293" s="6">
        <v>63.157894736842003</v>
      </c>
      <c r="O3293" s="7" t="s">
        <v>66</v>
      </c>
      <c r="P3293" s="6">
        <v>15.789473684211</v>
      </c>
      <c r="Q3293" s="7" t="s">
        <v>66</v>
      </c>
      <c r="R3293" s="33">
        <v>84.210526315788996</v>
      </c>
    </row>
    <row r="3294" spans="3:18" ht="25.2" x14ac:dyDescent="0.25">
      <c r="C3294" s="112"/>
      <c r="D3294" s="109"/>
      <c r="E3294" s="9" t="s">
        <v>45</v>
      </c>
      <c r="F3294" s="12"/>
      <c r="G3294" s="13">
        <v>30</v>
      </c>
      <c r="H3294" s="30">
        <v>10</v>
      </c>
      <c r="I3294" s="6">
        <v>13.333333333333</v>
      </c>
      <c r="J3294" s="6">
        <v>10</v>
      </c>
      <c r="K3294" s="7" t="s">
        <v>66</v>
      </c>
      <c r="L3294" s="6">
        <v>6.666666666667</v>
      </c>
      <c r="M3294" s="6">
        <v>10</v>
      </c>
      <c r="N3294" s="6">
        <v>63.333333333333002</v>
      </c>
      <c r="O3294" s="6">
        <v>3.333333333333</v>
      </c>
      <c r="P3294" s="6">
        <v>16.666666666666998</v>
      </c>
      <c r="Q3294" s="7" t="s">
        <v>66</v>
      </c>
      <c r="R3294" s="33">
        <v>83.333333333333002</v>
      </c>
    </row>
    <row r="3295" spans="3:18" x14ac:dyDescent="0.25">
      <c r="C3295" s="112"/>
      <c r="D3295" s="109"/>
      <c r="E3295" s="9" t="s">
        <v>38</v>
      </c>
      <c r="F3295" s="12"/>
      <c r="G3295" s="13">
        <v>23</v>
      </c>
      <c r="H3295" s="30">
        <v>13.04347826087</v>
      </c>
      <c r="I3295" s="6">
        <v>4.3478260869570002</v>
      </c>
      <c r="J3295" s="6">
        <v>30.434782608696</v>
      </c>
      <c r="K3295" s="6">
        <v>8.6956521739130004</v>
      </c>
      <c r="L3295" s="6">
        <v>26.086956521739001</v>
      </c>
      <c r="M3295" s="6">
        <v>17.391304347826001</v>
      </c>
      <c r="N3295" s="6">
        <v>69.565217391304003</v>
      </c>
      <c r="O3295" s="7" t="s">
        <v>66</v>
      </c>
      <c r="P3295" s="6">
        <v>8.6956521739130004</v>
      </c>
      <c r="Q3295" s="6">
        <v>4.3478260869570002</v>
      </c>
      <c r="R3295" s="33">
        <v>86.956521739129997</v>
      </c>
    </row>
    <row r="3296" spans="3:18" ht="25.2" x14ac:dyDescent="0.25">
      <c r="C3296" s="112"/>
      <c r="D3296" s="108" t="s">
        <v>23</v>
      </c>
      <c r="E3296" s="10" t="s">
        <v>40</v>
      </c>
      <c r="F3296" s="11"/>
      <c r="G3296" s="14">
        <v>202</v>
      </c>
      <c r="H3296" s="28">
        <v>26.237623762376</v>
      </c>
      <c r="I3296" s="5">
        <v>17.326732673266999</v>
      </c>
      <c r="J3296" s="5">
        <v>30.198019801979999</v>
      </c>
      <c r="K3296" s="5">
        <v>9.9009900990100004</v>
      </c>
      <c r="L3296" s="5">
        <v>25.247524752475002</v>
      </c>
      <c r="M3296" s="5">
        <v>19.306930693068999</v>
      </c>
      <c r="N3296" s="5">
        <v>51.485148514850998</v>
      </c>
      <c r="O3296" s="5">
        <v>3.9603960396039999</v>
      </c>
      <c r="P3296" s="5">
        <v>8.9108910891090005</v>
      </c>
      <c r="Q3296" s="34" t="s">
        <v>66</v>
      </c>
      <c r="R3296" s="29">
        <v>91.089108910890999</v>
      </c>
    </row>
    <row r="3297" spans="3:18" ht="25.2" x14ac:dyDescent="0.25">
      <c r="C3297" s="112"/>
      <c r="D3297" s="109"/>
      <c r="E3297" s="9" t="s">
        <v>41</v>
      </c>
      <c r="F3297" s="12"/>
      <c r="G3297" s="8">
        <v>253</v>
      </c>
      <c r="H3297" s="20">
        <v>28.853754940710999</v>
      </c>
      <c r="I3297" s="2">
        <v>12.648221343874001</v>
      </c>
      <c r="J3297" s="2">
        <v>22.134387351779001</v>
      </c>
      <c r="K3297" s="2">
        <v>7.9051383399209998</v>
      </c>
      <c r="L3297" s="2">
        <v>26.482213438734998</v>
      </c>
      <c r="M3297" s="2">
        <v>13.438735177866</v>
      </c>
      <c r="N3297" s="2">
        <v>56.521739130435002</v>
      </c>
      <c r="O3297" s="2">
        <v>2.371541501976</v>
      </c>
      <c r="P3297" s="2">
        <v>7.9051383399209998</v>
      </c>
      <c r="Q3297" s="2">
        <v>1.185770750988</v>
      </c>
      <c r="R3297" s="17">
        <v>90.909090909091006</v>
      </c>
    </row>
    <row r="3298" spans="3:18" x14ac:dyDescent="0.25">
      <c r="C3298" s="112"/>
      <c r="D3298" s="109"/>
      <c r="E3298" s="9" t="s">
        <v>42</v>
      </c>
      <c r="F3298" s="12"/>
      <c r="G3298" s="13">
        <v>11</v>
      </c>
      <c r="H3298" s="30">
        <v>9.0909090909089993</v>
      </c>
      <c r="I3298" s="6">
        <v>9.0909090909089993</v>
      </c>
      <c r="J3298" s="6">
        <v>18.181818181817999</v>
      </c>
      <c r="K3298" s="6">
        <v>18.181818181817999</v>
      </c>
      <c r="L3298" s="6">
        <v>36.363636363635997</v>
      </c>
      <c r="M3298" s="6">
        <v>9.0909090909089993</v>
      </c>
      <c r="N3298" s="6">
        <v>63.636363636364003</v>
      </c>
      <c r="O3298" s="7" t="s">
        <v>66</v>
      </c>
      <c r="P3298" s="6">
        <v>9.0909090909089993</v>
      </c>
      <c r="Q3298" s="7" t="s">
        <v>66</v>
      </c>
      <c r="R3298" s="33">
        <v>90.909090909091006</v>
      </c>
    </row>
    <row r="3299" spans="3:18" x14ac:dyDescent="0.25">
      <c r="C3299" s="112"/>
      <c r="D3299" s="109"/>
      <c r="E3299" s="9" t="s">
        <v>43</v>
      </c>
      <c r="F3299" s="12"/>
      <c r="G3299" s="8">
        <v>98</v>
      </c>
      <c r="H3299" s="20">
        <v>17.346938775510001</v>
      </c>
      <c r="I3299" s="2">
        <v>7.1428571428570002</v>
      </c>
      <c r="J3299" s="2">
        <v>28.571428571428999</v>
      </c>
      <c r="K3299" s="2">
        <v>9.1836734693879993</v>
      </c>
      <c r="L3299" s="2">
        <v>24.489795918367001</v>
      </c>
      <c r="M3299" s="2">
        <v>17.346938775510001</v>
      </c>
      <c r="N3299" s="2">
        <v>46.938775510204003</v>
      </c>
      <c r="O3299" s="2">
        <v>4.0816326530609999</v>
      </c>
      <c r="P3299" s="2">
        <v>15.30612244898</v>
      </c>
      <c r="Q3299" s="2">
        <v>2.040816326531</v>
      </c>
      <c r="R3299" s="17">
        <v>82.653061224490003</v>
      </c>
    </row>
    <row r="3300" spans="3:18" x14ac:dyDescent="0.25">
      <c r="C3300" s="112"/>
      <c r="D3300" s="109"/>
      <c r="E3300" s="9" t="s">
        <v>44</v>
      </c>
      <c r="F3300" s="12"/>
      <c r="G3300" s="13">
        <v>31</v>
      </c>
      <c r="H3300" s="30">
        <v>16.129032258064999</v>
      </c>
      <c r="I3300" s="7" t="s">
        <v>66</v>
      </c>
      <c r="J3300" s="6">
        <v>19.354838709677001</v>
      </c>
      <c r="K3300" s="6">
        <v>6.4516129032259997</v>
      </c>
      <c r="L3300" s="6">
        <v>19.354838709677001</v>
      </c>
      <c r="M3300" s="6">
        <v>6.4516129032259997</v>
      </c>
      <c r="N3300" s="6">
        <v>61.290322580644997</v>
      </c>
      <c r="O3300" s="6">
        <v>6.4516129032259997</v>
      </c>
      <c r="P3300" s="6">
        <v>6.4516129032259997</v>
      </c>
      <c r="Q3300" s="6">
        <v>3.2258064516129998</v>
      </c>
      <c r="R3300" s="33">
        <v>90.322580645160997</v>
      </c>
    </row>
    <row r="3301" spans="3:18" ht="25.2" x14ac:dyDescent="0.25">
      <c r="C3301" s="112"/>
      <c r="D3301" s="109"/>
      <c r="E3301" s="9" t="s">
        <v>45</v>
      </c>
      <c r="F3301" s="12"/>
      <c r="G3301" s="13">
        <v>23</v>
      </c>
      <c r="H3301" s="30">
        <v>39.130434782609001</v>
      </c>
      <c r="I3301" s="6">
        <v>8.6956521739130004</v>
      </c>
      <c r="J3301" s="6">
        <v>17.391304347826001</v>
      </c>
      <c r="K3301" s="6">
        <v>8.6956521739130004</v>
      </c>
      <c r="L3301" s="6">
        <v>21.739130434783</v>
      </c>
      <c r="M3301" s="6">
        <v>17.391304347826001</v>
      </c>
      <c r="N3301" s="6">
        <v>65.217391304347998</v>
      </c>
      <c r="O3301" s="6">
        <v>8.6956521739130004</v>
      </c>
      <c r="P3301" s="7" t="s">
        <v>66</v>
      </c>
      <c r="Q3301" s="6">
        <v>4.3478260869570002</v>
      </c>
      <c r="R3301" s="33">
        <v>95.652173913043001</v>
      </c>
    </row>
    <row r="3302" spans="3:18" x14ac:dyDescent="0.25">
      <c r="C3302" s="112"/>
      <c r="D3302" s="109"/>
      <c r="E3302" s="9" t="s">
        <v>38</v>
      </c>
      <c r="F3302" s="12"/>
      <c r="G3302" s="13">
        <v>14</v>
      </c>
      <c r="H3302" s="30">
        <v>14.285714285714</v>
      </c>
      <c r="I3302" s="6">
        <v>21.428571428571001</v>
      </c>
      <c r="J3302" s="6">
        <v>50</v>
      </c>
      <c r="K3302" s="6">
        <v>14.285714285714</v>
      </c>
      <c r="L3302" s="6">
        <v>42.857142857143003</v>
      </c>
      <c r="M3302" s="6">
        <v>28.571428571428999</v>
      </c>
      <c r="N3302" s="6">
        <v>35.714285714286</v>
      </c>
      <c r="O3302" s="6">
        <v>7.1428571428570002</v>
      </c>
      <c r="P3302" s="6">
        <v>7.1428571428570002</v>
      </c>
      <c r="Q3302" s="7" t="s">
        <v>66</v>
      </c>
      <c r="R3302" s="33">
        <v>92.857142857143003</v>
      </c>
    </row>
    <row r="3303" spans="3:18" x14ac:dyDescent="0.25">
      <c r="C3303" s="108" t="s">
        <v>46</v>
      </c>
      <c r="D3303" s="106" t="s">
        <v>21</v>
      </c>
      <c r="E3303" s="10" t="s">
        <v>47</v>
      </c>
      <c r="F3303" s="11"/>
      <c r="G3303" s="14">
        <v>815</v>
      </c>
      <c r="H3303" s="28">
        <v>23.312883435583</v>
      </c>
      <c r="I3303" s="5">
        <v>11.042944785275999</v>
      </c>
      <c r="J3303" s="5">
        <v>23.312883435583</v>
      </c>
      <c r="K3303" s="5">
        <v>10.674846625767</v>
      </c>
      <c r="L3303" s="5">
        <v>21.349693251533999</v>
      </c>
      <c r="M3303" s="5">
        <v>12.269938650306999</v>
      </c>
      <c r="N3303" s="5">
        <v>58.773006134969002</v>
      </c>
      <c r="O3303" s="5">
        <v>2.8220858895709999</v>
      </c>
      <c r="P3303" s="5">
        <v>8.9570552147240008</v>
      </c>
      <c r="Q3303" s="5">
        <v>0.73619631901799998</v>
      </c>
      <c r="R3303" s="29">
        <v>90.306748466258</v>
      </c>
    </row>
    <row r="3304" spans="3:18" ht="25.2" x14ac:dyDescent="0.25">
      <c r="C3304" s="112"/>
      <c r="D3304" s="107"/>
      <c r="E3304" s="9" t="s">
        <v>48</v>
      </c>
      <c r="F3304" s="12"/>
      <c r="G3304" s="8">
        <v>86</v>
      </c>
      <c r="H3304" s="20">
        <v>39.534883720929997</v>
      </c>
      <c r="I3304" s="2">
        <v>16.279069767442</v>
      </c>
      <c r="J3304" s="2">
        <v>29.069767441860002</v>
      </c>
      <c r="K3304" s="2">
        <v>9.3023255813949994</v>
      </c>
      <c r="L3304" s="2">
        <v>29.069767441860002</v>
      </c>
      <c r="M3304" s="2">
        <v>9.3023255813949994</v>
      </c>
      <c r="N3304" s="2">
        <v>55.813953488372</v>
      </c>
      <c r="O3304" s="2">
        <v>8.1395348837209998</v>
      </c>
      <c r="P3304" s="2">
        <v>3.488372093023</v>
      </c>
      <c r="Q3304" s="15" t="s">
        <v>66</v>
      </c>
      <c r="R3304" s="17">
        <v>96.511627906976997</v>
      </c>
    </row>
    <row r="3305" spans="3:18" x14ac:dyDescent="0.25">
      <c r="C3305" s="112"/>
      <c r="D3305" s="107"/>
      <c r="E3305" s="9" t="s">
        <v>49</v>
      </c>
      <c r="F3305" s="12"/>
      <c r="G3305" s="13">
        <v>46</v>
      </c>
      <c r="H3305" s="30">
        <v>15.217391304348</v>
      </c>
      <c r="I3305" s="6">
        <v>4.3478260869570002</v>
      </c>
      <c r="J3305" s="6">
        <v>26.086956521739001</v>
      </c>
      <c r="K3305" s="6">
        <v>4.3478260869570002</v>
      </c>
      <c r="L3305" s="6">
        <v>19.565217391304</v>
      </c>
      <c r="M3305" s="6">
        <v>13.04347826087</v>
      </c>
      <c r="N3305" s="6">
        <v>50</v>
      </c>
      <c r="O3305" s="6">
        <v>6.5217391304349999</v>
      </c>
      <c r="P3305" s="6">
        <v>19.565217391304</v>
      </c>
      <c r="Q3305" s="7" t="s">
        <v>66</v>
      </c>
      <c r="R3305" s="33">
        <v>80.434782608695997</v>
      </c>
    </row>
    <row r="3306" spans="3:18" ht="25.2" x14ac:dyDescent="0.25">
      <c r="C3306" s="112"/>
      <c r="D3306" s="107"/>
      <c r="E3306" s="9" t="s">
        <v>50</v>
      </c>
      <c r="F3306" s="12"/>
      <c r="G3306" s="8">
        <v>95</v>
      </c>
      <c r="H3306" s="20">
        <v>16.842105263158</v>
      </c>
      <c r="I3306" s="2">
        <v>12.631578947368</v>
      </c>
      <c r="J3306" s="2">
        <v>30.526315789474001</v>
      </c>
      <c r="K3306" s="2">
        <v>8.4210526315790002</v>
      </c>
      <c r="L3306" s="2">
        <v>12.631578947368</v>
      </c>
      <c r="M3306" s="2">
        <v>12.631578947368</v>
      </c>
      <c r="N3306" s="2">
        <v>56.842105263157997</v>
      </c>
      <c r="O3306" s="2">
        <v>2.1052631578950001</v>
      </c>
      <c r="P3306" s="2">
        <v>13.684210526316001</v>
      </c>
      <c r="Q3306" s="2">
        <v>2.1052631578950001</v>
      </c>
      <c r="R3306" s="17">
        <v>84.210526315788996</v>
      </c>
    </row>
    <row r="3307" spans="3:18" ht="25.2" x14ac:dyDescent="0.25">
      <c r="C3307" s="112"/>
      <c r="D3307" s="107"/>
      <c r="E3307" s="9" t="s">
        <v>51</v>
      </c>
      <c r="F3307" s="12"/>
      <c r="G3307" s="13">
        <v>30</v>
      </c>
      <c r="H3307" s="30">
        <v>23.333333333333002</v>
      </c>
      <c r="I3307" s="6">
        <v>23.333333333333002</v>
      </c>
      <c r="J3307" s="6">
        <v>26.666666666666998</v>
      </c>
      <c r="K3307" s="6">
        <v>13.333333333333</v>
      </c>
      <c r="L3307" s="6">
        <v>33.333333333333002</v>
      </c>
      <c r="M3307" s="6">
        <v>20</v>
      </c>
      <c r="N3307" s="6">
        <v>36.666666666666998</v>
      </c>
      <c r="O3307" s="7" t="s">
        <v>66</v>
      </c>
      <c r="P3307" s="6">
        <v>13.333333333333</v>
      </c>
      <c r="Q3307" s="7" t="s">
        <v>66</v>
      </c>
      <c r="R3307" s="33">
        <v>86.666666666666998</v>
      </c>
    </row>
    <row r="3308" spans="3:18" x14ac:dyDescent="0.25">
      <c r="C3308" s="112"/>
      <c r="D3308" s="107"/>
      <c r="E3308" s="9" t="s">
        <v>52</v>
      </c>
      <c r="F3308" s="12"/>
      <c r="G3308" s="13">
        <v>8</v>
      </c>
      <c r="H3308" s="30">
        <v>62.5</v>
      </c>
      <c r="I3308" s="6">
        <v>37.5</v>
      </c>
      <c r="J3308" s="6">
        <v>50</v>
      </c>
      <c r="K3308" s="6">
        <v>12.5</v>
      </c>
      <c r="L3308" s="6">
        <v>25</v>
      </c>
      <c r="M3308" s="6">
        <v>25</v>
      </c>
      <c r="N3308" s="6">
        <v>37.5</v>
      </c>
      <c r="O3308" s="7" t="s">
        <v>66</v>
      </c>
      <c r="P3308" s="7" t="s">
        <v>66</v>
      </c>
      <c r="Q3308" s="7" t="s">
        <v>66</v>
      </c>
      <c r="R3308" s="33">
        <v>100</v>
      </c>
    </row>
    <row r="3309" spans="3:18" x14ac:dyDescent="0.25">
      <c r="C3309" s="112"/>
      <c r="D3309" s="107"/>
      <c r="E3309" s="9" t="s">
        <v>53</v>
      </c>
      <c r="F3309" s="12"/>
      <c r="G3309" s="13">
        <v>23</v>
      </c>
      <c r="H3309" s="30">
        <v>17.391304347826001</v>
      </c>
      <c r="I3309" s="6">
        <v>4.3478260869570002</v>
      </c>
      <c r="J3309" s="6">
        <v>13.04347826087</v>
      </c>
      <c r="K3309" s="6">
        <v>8.6956521739130004</v>
      </c>
      <c r="L3309" s="6">
        <v>17.391304347826001</v>
      </c>
      <c r="M3309" s="6">
        <v>13.04347826087</v>
      </c>
      <c r="N3309" s="6">
        <v>60.869565217390999</v>
      </c>
      <c r="O3309" s="6">
        <v>17.391304347826001</v>
      </c>
      <c r="P3309" s="6">
        <v>17.391304347826001</v>
      </c>
      <c r="Q3309" s="7" t="s">
        <v>66</v>
      </c>
      <c r="R3309" s="33">
        <v>82.608695652174006</v>
      </c>
    </row>
    <row r="3310" spans="3:18" x14ac:dyDescent="0.25">
      <c r="C3310" s="112"/>
      <c r="D3310" s="107"/>
      <c r="E3310" s="9" t="s">
        <v>38</v>
      </c>
      <c r="F3310" s="12"/>
      <c r="G3310" s="13">
        <v>1</v>
      </c>
      <c r="H3310" s="39" t="s">
        <v>66</v>
      </c>
      <c r="I3310" s="7" t="s">
        <v>66</v>
      </c>
      <c r="J3310" s="7" t="s">
        <v>66</v>
      </c>
      <c r="K3310" s="7" t="s">
        <v>66</v>
      </c>
      <c r="L3310" s="7" t="s">
        <v>66</v>
      </c>
      <c r="M3310" s="7" t="s">
        <v>66</v>
      </c>
      <c r="N3310" s="6">
        <v>100</v>
      </c>
      <c r="O3310" s="7" t="s">
        <v>66</v>
      </c>
      <c r="P3310" s="7" t="s">
        <v>66</v>
      </c>
      <c r="Q3310" s="7" t="s">
        <v>66</v>
      </c>
      <c r="R3310" s="33">
        <v>100</v>
      </c>
    </row>
    <row r="3311" spans="3:18" x14ac:dyDescent="0.25">
      <c r="C3311" s="112"/>
      <c r="D3311" s="107"/>
      <c r="E3311" s="9" t="s">
        <v>54</v>
      </c>
      <c r="F3311" s="12"/>
      <c r="G3311" s="8">
        <v>901</v>
      </c>
      <c r="H3311" s="20">
        <v>24.861265260821</v>
      </c>
      <c r="I3311" s="2">
        <v>11.542730299666999</v>
      </c>
      <c r="J3311" s="2">
        <v>23.862375138735</v>
      </c>
      <c r="K3311" s="2">
        <v>10.54384017758</v>
      </c>
      <c r="L3311" s="2">
        <v>22.086570477247999</v>
      </c>
      <c r="M3311" s="2">
        <v>11.986681465039</v>
      </c>
      <c r="N3311" s="2">
        <v>58.490566037736002</v>
      </c>
      <c r="O3311" s="2">
        <v>3.3296337402890002</v>
      </c>
      <c r="P3311" s="2">
        <v>8.4350721420639996</v>
      </c>
      <c r="Q3311" s="2">
        <v>0.66592674805800001</v>
      </c>
      <c r="R3311" s="17">
        <v>90.899001109878</v>
      </c>
    </row>
    <row r="3312" spans="3:18" x14ac:dyDescent="0.25">
      <c r="C3312" s="112"/>
      <c r="D3312" s="107"/>
      <c r="E3312" s="9" t="s">
        <v>55</v>
      </c>
      <c r="F3312" s="12"/>
      <c r="G3312" s="8">
        <v>171</v>
      </c>
      <c r="H3312" s="20">
        <v>17.543859649123</v>
      </c>
      <c r="I3312" s="2">
        <v>12.280701754386</v>
      </c>
      <c r="J3312" s="2">
        <v>28.654970760234001</v>
      </c>
      <c r="K3312" s="2">
        <v>8.1871345029239997</v>
      </c>
      <c r="L3312" s="2">
        <v>18.12865497076</v>
      </c>
      <c r="M3312" s="2">
        <v>14.035087719298</v>
      </c>
      <c r="N3312" s="2">
        <v>51.461988304094</v>
      </c>
      <c r="O3312" s="2">
        <v>2.923976608187</v>
      </c>
      <c r="P3312" s="2">
        <v>15.204678362573</v>
      </c>
      <c r="Q3312" s="2">
        <v>1.1695906432750001</v>
      </c>
      <c r="R3312" s="17">
        <v>83.625730994151994</v>
      </c>
    </row>
    <row r="3313" spans="2:18" x14ac:dyDescent="0.25">
      <c r="C3313" s="108" t="s">
        <v>56</v>
      </c>
      <c r="D3313" s="106" t="s">
        <v>21</v>
      </c>
      <c r="E3313" s="10" t="s">
        <v>57</v>
      </c>
      <c r="F3313" s="11"/>
      <c r="G3313" s="14">
        <v>465</v>
      </c>
      <c r="H3313" s="28">
        <v>22.795698924730999</v>
      </c>
      <c r="I3313" s="5">
        <v>11.827956989246999</v>
      </c>
      <c r="J3313" s="5">
        <v>27.741935483871</v>
      </c>
      <c r="K3313" s="5">
        <v>10.967741935484</v>
      </c>
      <c r="L3313" s="5">
        <v>21.505376344085999</v>
      </c>
      <c r="M3313" s="5">
        <v>14.623655913978</v>
      </c>
      <c r="N3313" s="5">
        <v>57.634408602150998</v>
      </c>
      <c r="O3313" s="5">
        <v>4.7311827956989996</v>
      </c>
      <c r="P3313" s="5">
        <v>8.8172043010749999</v>
      </c>
      <c r="Q3313" s="5">
        <v>0.860215053763</v>
      </c>
      <c r="R3313" s="29">
        <v>90.322580645160997</v>
      </c>
    </row>
    <row r="3314" spans="2:18" x14ac:dyDescent="0.25">
      <c r="C3314" s="112"/>
      <c r="D3314" s="107"/>
      <c r="E3314" s="9" t="s">
        <v>58</v>
      </c>
      <c r="F3314" s="12"/>
      <c r="G3314" s="8">
        <v>396</v>
      </c>
      <c r="H3314" s="20">
        <v>25.757575757575999</v>
      </c>
      <c r="I3314" s="2">
        <v>11.363636363635999</v>
      </c>
      <c r="J3314" s="2">
        <v>22.222222222222001</v>
      </c>
      <c r="K3314" s="2">
        <v>9.3434343434339997</v>
      </c>
      <c r="L3314" s="2">
        <v>22.474747474747002</v>
      </c>
      <c r="M3314" s="2">
        <v>10.101010101010001</v>
      </c>
      <c r="N3314" s="2">
        <v>57.828282828283001</v>
      </c>
      <c r="O3314" s="2">
        <v>2.7777777777780002</v>
      </c>
      <c r="P3314" s="2">
        <v>10.353535353534999</v>
      </c>
      <c r="Q3314" s="2">
        <v>0.25252525252500002</v>
      </c>
      <c r="R3314" s="17">
        <v>89.393939393938993</v>
      </c>
    </row>
    <row r="3315" spans="2:18" x14ac:dyDescent="0.25">
      <c r="C3315" s="112"/>
      <c r="D3315" s="107"/>
      <c r="E3315" s="9" t="s">
        <v>59</v>
      </c>
      <c r="F3315" s="12"/>
      <c r="G3315" s="8">
        <v>90</v>
      </c>
      <c r="H3315" s="20">
        <v>18.888888888888999</v>
      </c>
      <c r="I3315" s="2">
        <v>10</v>
      </c>
      <c r="J3315" s="2">
        <v>16.666666666666998</v>
      </c>
      <c r="K3315" s="2">
        <v>8.8888888888889994</v>
      </c>
      <c r="L3315" s="2">
        <v>16.666666666666998</v>
      </c>
      <c r="M3315" s="2">
        <v>8.8888888888889994</v>
      </c>
      <c r="N3315" s="2">
        <v>61.111111111111001</v>
      </c>
      <c r="O3315" s="2">
        <v>1.1111111111109999</v>
      </c>
      <c r="P3315" s="2">
        <v>10</v>
      </c>
      <c r="Q3315" s="2">
        <v>1.1111111111109999</v>
      </c>
      <c r="R3315" s="17">
        <v>88.888888888888999</v>
      </c>
    </row>
    <row r="3316" spans="2:18" x14ac:dyDescent="0.25">
      <c r="C3316" s="112"/>
      <c r="D3316" s="107"/>
      <c r="E3316" s="9" t="s">
        <v>60</v>
      </c>
      <c r="F3316" s="12"/>
      <c r="G3316" s="8">
        <v>153</v>
      </c>
      <c r="H3316" s="20">
        <v>24.836601307190001</v>
      </c>
      <c r="I3316" s="2">
        <v>13.071895424837001</v>
      </c>
      <c r="J3316" s="2">
        <v>25.490196078431001</v>
      </c>
      <c r="K3316" s="2">
        <v>10.457516339869001</v>
      </c>
      <c r="L3316" s="2">
        <v>20.915032679738999</v>
      </c>
      <c r="M3316" s="2">
        <v>13.725490196078001</v>
      </c>
      <c r="N3316" s="2">
        <v>52.941176470587997</v>
      </c>
      <c r="O3316" s="2">
        <v>3.2679738562090002</v>
      </c>
      <c r="P3316" s="2">
        <v>9.8039215686270005</v>
      </c>
      <c r="Q3316" s="2">
        <v>1.3071895424840001</v>
      </c>
      <c r="R3316" s="17">
        <v>88.888888888888999</v>
      </c>
    </row>
    <row r="3317" spans="2:18" x14ac:dyDescent="0.25">
      <c r="C3317" s="108" t="s">
        <v>61</v>
      </c>
      <c r="D3317" s="106" t="s">
        <v>21</v>
      </c>
      <c r="E3317" s="10" t="s">
        <v>62</v>
      </c>
      <c r="F3317" s="11"/>
      <c r="G3317" s="14">
        <v>205</v>
      </c>
      <c r="H3317" s="28">
        <v>22.926829268293002</v>
      </c>
      <c r="I3317" s="5">
        <v>8.7804878048779997</v>
      </c>
      <c r="J3317" s="5">
        <v>28.292682926828999</v>
      </c>
      <c r="K3317" s="5">
        <v>9.7560975609760003</v>
      </c>
      <c r="L3317" s="5">
        <v>21.951219512194999</v>
      </c>
      <c r="M3317" s="5">
        <v>12.195121951220001</v>
      </c>
      <c r="N3317" s="5">
        <v>57.560975609755999</v>
      </c>
      <c r="O3317" s="5">
        <v>4.8780487804880002</v>
      </c>
      <c r="P3317" s="5">
        <v>10.243902439024</v>
      </c>
      <c r="Q3317" s="5">
        <v>0.97560975609800005</v>
      </c>
      <c r="R3317" s="29">
        <v>88.780487804878007</v>
      </c>
    </row>
    <row r="3318" spans="2:18" x14ac:dyDescent="0.25">
      <c r="C3318" s="109"/>
      <c r="D3318" s="107"/>
      <c r="E3318" s="9" t="s">
        <v>63</v>
      </c>
      <c r="F3318" s="12"/>
      <c r="G3318" s="8">
        <v>256</v>
      </c>
      <c r="H3318" s="20">
        <v>25</v>
      </c>
      <c r="I3318" s="2">
        <v>10.15625</v>
      </c>
      <c r="J3318" s="2">
        <v>23.046875</v>
      </c>
      <c r="K3318" s="2">
        <v>11.71875</v>
      </c>
      <c r="L3318" s="2">
        <v>18.75</v>
      </c>
      <c r="M3318" s="2">
        <v>10.15625</v>
      </c>
      <c r="N3318" s="2">
        <v>62.109375</v>
      </c>
      <c r="O3318" s="2">
        <v>3.515625</v>
      </c>
      <c r="P3318" s="2">
        <v>7.421875</v>
      </c>
      <c r="Q3318" s="2">
        <v>0.390625</v>
      </c>
      <c r="R3318" s="17">
        <v>92.1875</v>
      </c>
    </row>
    <row r="3319" spans="2:18" x14ac:dyDescent="0.25">
      <c r="C3319" s="109"/>
      <c r="D3319" s="107"/>
      <c r="E3319" s="9" t="s">
        <v>64</v>
      </c>
      <c r="F3319" s="12"/>
      <c r="G3319" s="8">
        <v>404</v>
      </c>
      <c r="H3319" s="20">
        <v>23.019801980198</v>
      </c>
      <c r="I3319" s="2">
        <v>13.861386138614</v>
      </c>
      <c r="J3319" s="2">
        <v>20.049504950494999</v>
      </c>
      <c r="K3319" s="2">
        <v>7.1782178217819999</v>
      </c>
      <c r="L3319" s="2">
        <v>19.801980198020001</v>
      </c>
      <c r="M3319" s="2">
        <v>9.9009900990100004</v>
      </c>
      <c r="N3319" s="2">
        <v>55.445544554454997</v>
      </c>
      <c r="O3319" s="2">
        <v>2.970297029703</v>
      </c>
      <c r="P3319" s="2">
        <v>11.386138613861</v>
      </c>
      <c r="Q3319" s="2">
        <v>0.99009900990099997</v>
      </c>
      <c r="R3319" s="17">
        <v>87.623762376238005</v>
      </c>
    </row>
    <row r="3320" spans="2:18" x14ac:dyDescent="0.25">
      <c r="C3320" s="113"/>
      <c r="D3320" s="110"/>
      <c r="E3320" s="56" t="s">
        <v>65</v>
      </c>
      <c r="F3320" s="48"/>
      <c r="G3320" s="61">
        <v>239</v>
      </c>
      <c r="H3320" s="69">
        <v>24.686192468619002</v>
      </c>
      <c r="I3320" s="36">
        <v>12.133891213388999</v>
      </c>
      <c r="J3320" s="36">
        <v>30.543933054393001</v>
      </c>
      <c r="K3320" s="36">
        <v>13.807531380753</v>
      </c>
      <c r="L3320" s="36">
        <v>26.359832635983</v>
      </c>
      <c r="M3320" s="36">
        <v>19.246861924686002</v>
      </c>
      <c r="N3320" s="36">
        <v>55.230125523013001</v>
      </c>
      <c r="O3320" s="36">
        <v>3.347280334728</v>
      </c>
      <c r="P3320" s="36">
        <v>8.3682008368199998</v>
      </c>
      <c r="Q3320" s="36">
        <v>0.418410041841</v>
      </c>
      <c r="R3320" s="68">
        <v>91.213389121339006</v>
      </c>
    </row>
    <row r="3322" spans="2:18" x14ac:dyDescent="0.25">
      <c r="B3322" s="54" t="str">
        <f xml:space="preserve"> HYPERLINK("#'目次'!B46", "[40]")</f>
        <v>[40]</v>
      </c>
      <c r="C3322" s="42" t="s">
        <v>502</v>
      </c>
    </row>
    <row r="3325" spans="2:18" x14ac:dyDescent="0.25">
      <c r="C3325" s="42" t="s">
        <v>14</v>
      </c>
    </row>
    <row r="3326" spans="2:18" ht="37.799999999999997" x14ac:dyDescent="0.25">
      <c r="C3326" s="102"/>
      <c r="D3326" s="103"/>
      <c r="E3326" s="103"/>
      <c r="F3326" s="103"/>
      <c r="G3326" s="53" t="s">
        <v>15</v>
      </c>
      <c r="H3326" s="50" t="s">
        <v>503</v>
      </c>
      <c r="I3326" s="21" t="s">
        <v>504</v>
      </c>
      <c r="J3326" s="21" t="s">
        <v>505</v>
      </c>
      <c r="K3326" s="21" t="s">
        <v>38</v>
      </c>
      <c r="L3326" s="57" t="s">
        <v>506</v>
      </c>
    </row>
    <row r="3327" spans="2:18" x14ac:dyDescent="0.25">
      <c r="C3327" s="104"/>
      <c r="D3327" s="105"/>
      <c r="E3327" s="105"/>
      <c r="F3327" s="105"/>
      <c r="G3327" s="47"/>
      <c r="H3327" s="60"/>
      <c r="I3327" s="22"/>
      <c r="J3327" s="22"/>
      <c r="K3327" s="22"/>
      <c r="L3327" s="55"/>
    </row>
    <row r="3328" spans="2:18" x14ac:dyDescent="0.25">
      <c r="C3328" s="52"/>
      <c r="D3328" s="49"/>
      <c r="E3328" s="46" t="s">
        <v>15</v>
      </c>
      <c r="F3328" s="51"/>
      <c r="G3328" s="59">
        <v>1104</v>
      </c>
      <c r="H3328" s="32">
        <v>14.492753623187999</v>
      </c>
      <c r="I3328" s="32">
        <v>68.478260869565005</v>
      </c>
      <c r="J3328" s="32">
        <v>16.938405797101002</v>
      </c>
      <c r="K3328" s="32">
        <v>9.0579710145000006E-2</v>
      </c>
      <c r="L3328" s="64">
        <v>82.971014492753994</v>
      </c>
    </row>
    <row r="3329" spans="3:12" x14ac:dyDescent="0.25">
      <c r="C3329" s="111" t="s">
        <v>20</v>
      </c>
      <c r="D3329" s="106" t="s">
        <v>21</v>
      </c>
      <c r="E3329" s="10" t="s">
        <v>22</v>
      </c>
      <c r="F3329" s="11"/>
      <c r="G3329" s="14">
        <v>543</v>
      </c>
      <c r="H3329" s="28">
        <v>13.075506445672</v>
      </c>
      <c r="I3329" s="5">
        <v>65.377532228361005</v>
      </c>
      <c r="J3329" s="5">
        <v>21.546961325967001</v>
      </c>
      <c r="K3329" s="34" t="s">
        <v>66</v>
      </c>
      <c r="L3329" s="29">
        <v>78.453038674032996</v>
      </c>
    </row>
    <row r="3330" spans="3:12" x14ac:dyDescent="0.25">
      <c r="C3330" s="112"/>
      <c r="D3330" s="107"/>
      <c r="E3330" s="9" t="s">
        <v>23</v>
      </c>
      <c r="F3330" s="12"/>
      <c r="G3330" s="8">
        <v>561</v>
      </c>
      <c r="H3330" s="20">
        <v>15.864527629234001</v>
      </c>
      <c r="I3330" s="2">
        <v>71.479500891265999</v>
      </c>
      <c r="J3330" s="2">
        <v>12.477718360071</v>
      </c>
      <c r="K3330" s="2">
        <v>0.17825311943</v>
      </c>
      <c r="L3330" s="17">
        <v>87.344028520498995</v>
      </c>
    </row>
    <row r="3331" spans="3:12" x14ac:dyDescent="0.25">
      <c r="C3331" s="108" t="s">
        <v>24</v>
      </c>
      <c r="D3331" s="108" t="s">
        <v>25</v>
      </c>
      <c r="E3331" s="10" t="s">
        <v>26</v>
      </c>
      <c r="F3331" s="11"/>
      <c r="G3331" s="14">
        <v>261</v>
      </c>
      <c r="H3331" s="28">
        <v>17.241379310345</v>
      </c>
      <c r="I3331" s="5">
        <v>63.984674329501999</v>
      </c>
      <c r="J3331" s="5">
        <v>18.773946360153001</v>
      </c>
      <c r="K3331" s="34" t="s">
        <v>66</v>
      </c>
      <c r="L3331" s="29">
        <v>81.226053639846995</v>
      </c>
    </row>
    <row r="3332" spans="3:12" x14ac:dyDescent="0.25">
      <c r="C3332" s="112"/>
      <c r="D3332" s="109"/>
      <c r="E3332" s="9" t="s">
        <v>27</v>
      </c>
      <c r="F3332" s="12"/>
      <c r="G3332" s="8">
        <v>267</v>
      </c>
      <c r="H3332" s="20">
        <v>18.7265917603</v>
      </c>
      <c r="I3332" s="2">
        <v>61.797752808989003</v>
      </c>
      <c r="J3332" s="2">
        <v>19.475655430711999</v>
      </c>
      <c r="K3332" s="15" t="s">
        <v>66</v>
      </c>
      <c r="L3332" s="17">
        <v>80.524344569288004</v>
      </c>
    </row>
    <row r="3333" spans="3:12" x14ac:dyDescent="0.25">
      <c r="C3333" s="112"/>
      <c r="D3333" s="109"/>
      <c r="E3333" s="9" t="s">
        <v>28</v>
      </c>
      <c r="F3333" s="12"/>
      <c r="G3333" s="8">
        <v>261</v>
      </c>
      <c r="H3333" s="20">
        <v>11.111111111111001</v>
      </c>
      <c r="I3333" s="2">
        <v>72.796934865899999</v>
      </c>
      <c r="J3333" s="2">
        <v>15.708812260536</v>
      </c>
      <c r="K3333" s="2">
        <v>0.38314176245199999</v>
      </c>
      <c r="L3333" s="17">
        <v>83.908045977011</v>
      </c>
    </row>
    <row r="3334" spans="3:12" x14ac:dyDescent="0.25">
      <c r="C3334" s="112"/>
      <c r="D3334" s="109"/>
      <c r="E3334" s="9" t="s">
        <v>29</v>
      </c>
      <c r="F3334" s="12"/>
      <c r="G3334" s="8">
        <v>195</v>
      </c>
      <c r="H3334" s="20">
        <v>12.307692307691999</v>
      </c>
      <c r="I3334" s="2">
        <v>73.333333333333002</v>
      </c>
      <c r="J3334" s="2">
        <v>14.358974358974001</v>
      </c>
      <c r="K3334" s="15" t="s">
        <v>66</v>
      </c>
      <c r="L3334" s="17">
        <v>85.641025641026005</v>
      </c>
    </row>
    <row r="3335" spans="3:12" x14ac:dyDescent="0.25">
      <c r="C3335" s="112"/>
      <c r="D3335" s="109"/>
      <c r="E3335" s="9" t="s">
        <v>30</v>
      </c>
      <c r="F3335" s="12"/>
      <c r="G3335" s="8">
        <v>120</v>
      </c>
      <c r="H3335" s="20">
        <v>10</v>
      </c>
      <c r="I3335" s="2">
        <v>75.833333333333002</v>
      </c>
      <c r="J3335" s="2">
        <v>14.166666666667</v>
      </c>
      <c r="K3335" s="15" t="s">
        <v>66</v>
      </c>
      <c r="L3335" s="17">
        <v>85.833333333333002</v>
      </c>
    </row>
    <row r="3336" spans="3:12" x14ac:dyDescent="0.25">
      <c r="C3336" s="112"/>
      <c r="D3336" s="109"/>
      <c r="E3336" s="9" t="s">
        <v>31</v>
      </c>
      <c r="F3336" s="12"/>
      <c r="G3336" s="8">
        <v>843</v>
      </c>
      <c r="H3336" s="20">
        <v>13.641755634638001</v>
      </c>
      <c r="I3336" s="2">
        <v>69.869513641756001</v>
      </c>
      <c r="J3336" s="2">
        <v>16.370106761565999</v>
      </c>
      <c r="K3336" s="2">
        <v>0.11862396204</v>
      </c>
      <c r="L3336" s="17">
        <v>83.511269276394003</v>
      </c>
    </row>
    <row r="3337" spans="3:12" x14ac:dyDescent="0.25">
      <c r="C3337" s="112"/>
      <c r="D3337" s="109"/>
      <c r="E3337" s="9" t="s">
        <v>32</v>
      </c>
      <c r="F3337" s="12"/>
      <c r="G3337" s="8">
        <v>315</v>
      </c>
      <c r="H3337" s="20">
        <v>11.428571428571001</v>
      </c>
      <c r="I3337" s="2">
        <v>74.285714285713993</v>
      </c>
      <c r="J3337" s="2">
        <v>14.285714285714</v>
      </c>
      <c r="K3337" s="15" t="s">
        <v>66</v>
      </c>
      <c r="L3337" s="17">
        <v>85.714285714286007</v>
      </c>
    </row>
    <row r="3338" spans="3:12" x14ac:dyDescent="0.25">
      <c r="C3338" s="112"/>
      <c r="D3338" s="108" t="s">
        <v>22</v>
      </c>
      <c r="E3338" s="10" t="s">
        <v>26</v>
      </c>
      <c r="F3338" s="11"/>
      <c r="G3338" s="14">
        <v>120</v>
      </c>
      <c r="H3338" s="28">
        <v>13.333333333333</v>
      </c>
      <c r="I3338" s="5">
        <v>64.166666666666998</v>
      </c>
      <c r="J3338" s="5">
        <v>22.5</v>
      </c>
      <c r="K3338" s="34" t="s">
        <v>66</v>
      </c>
      <c r="L3338" s="29">
        <v>77.5</v>
      </c>
    </row>
    <row r="3339" spans="3:12" x14ac:dyDescent="0.25">
      <c r="C3339" s="112"/>
      <c r="D3339" s="109"/>
      <c r="E3339" s="9" t="s">
        <v>27</v>
      </c>
      <c r="F3339" s="12"/>
      <c r="G3339" s="8">
        <v>159</v>
      </c>
      <c r="H3339" s="20">
        <v>18.238993710692</v>
      </c>
      <c r="I3339" s="2">
        <v>57.232704402515999</v>
      </c>
      <c r="J3339" s="2">
        <v>24.528301886792001</v>
      </c>
      <c r="K3339" s="15" t="s">
        <v>66</v>
      </c>
      <c r="L3339" s="17">
        <v>75.471698113208006</v>
      </c>
    </row>
    <row r="3340" spans="3:12" x14ac:dyDescent="0.25">
      <c r="C3340" s="112"/>
      <c r="D3340" s="109"/>
      <c r="E3340" s="9" t="s">
        <v>28</v>
      </c>
      <c r="F3340" s="12"/>
      <c r="G3340" s="8">
        <v>113</v>
      </c>
      <c r="H3340" s="20">
        <v>13.274336283186001</v>
      </c>
      <c r="I3340" s="2">
        <v>67.256637168142007</v>
      </c>
      <c r="J3340" s="2">
        <v>19.469026548673</v>
      </c>
      <c r="K3340" s="15" t="s">
        <v>66</v>
      </c>
      <c r="L3340" s="17">
        <v>80.530973451327</v>
      </c>
    </row>
    <row r="3341" spans="3:12" x14ac:dyDescent="0.25">
      <c r="C3341" s="112"/>
      <c r="D3341" s="109"/>
      <c r="E3341" s="9" t="s">
        <v>29</v>
      </c>
      <c r="F3341" s="12"/>
      <c r="G3341" s="8">
        <v>94</v>
      </c>
      <c r="H3341" s="20">
        <v>7.4468085106380002</v>
      </c>
      <c r="I3341" s="2">
        <v>70.212765957447004</v>
      </c>
      <c r="J3341" s="2">
        <v>22.340425531914999</v>
      </c>
      <c r="K3341" s="15" t="s">
        <v>66</v>
      </c>
      <c r="L3341" s="17">
        <v>77.659574468084998</v>
      </c>
    </row>
    <row r="3342" spans="3:12" x14ac:dyDescent="0.25">
      <c r="C3342" s="112"/>
      <c r="D3342" s="109"/>
      <c r="E3342" s="9" t="s">
        <v>30</v>
      </c>
      <c r="F3342" s="12"/>
      <c r="G3342" s="8">
        <v>57</v>
      </c>
      <c r="H3342" s="20">
        <v>7.0175438596489998</v>
      </c>
      <c r="I3342" s="2">
        <v>78.947368421053</v>
      </c>
      <c r="J3342" s="2">
        <v>14.035087719298</v>
      </c>
      <c r="K3342" s="15" t="s">
        <v>66</v>
      </c>
      <c r="L3342" s="17">
        <v>85.964912280701995</v>
      </c>
    </row>
    <row r="3343" spans="3:12" x14ac:dyDescent="0.25">
      <c r="C3343" s="112"/>
      <c r="D3343" s="109"/>
      <c r="E3343" s="9" t="s">
        <v>31</v>
      </c>
      <c r="F3343" s="12"/>
      <c r="G3343" s="8">
        <v>423</v>
      </c>
      <c r="H3343" s="20">
        <v>13.002364066194</v>
      </c>
      <c r="I3343" s="2">
        <v>65.721040189125006</v>
      </c>
      <c r="J3343" s="2">
        <v>21.276595744681</v>
      </c>
      <c r="K3343" s="15" t="s">
        <v>66</v>
      </c>
      <c r="L3343" s="17">
        <v>78.723404255318997</v>
      </c>
    </row>
    <row r="3344" spans="3:12" x14ac:dyDescent="0.25">
      <c r="C3344" s="112"/>
      <c r="D3344" s="109"/>
      <c r="E3344" s="9" t="s">
        <v>32</v>
      </c>
      <c r="F3344" s="12"/>
      <c r="G3344" s="8">
        <v>151</v>
      </c>
      <c r="H3344" s="20">
        <v>7.2847682119210004</v>
      </c>
      <c r="I3344" s="2">
        <v>73.509933774833996</v>
      </c>
      <c r="J3344" s="2">
        <v>19.205298013244999</v>
      </c>
      <c r="K3344" s="15" t="s">
        <v>66</v>
      </c>
      <c r="L3344" s="17">
        <v>80.794701986755001</v>
      </c>
    </row>
    <row r="3345" spans="3:12" x14ac:dyDescent="0.25">
      <c r="C3345" s="112"/>
      <c r="D3345" s="108" t="s">
        <v>23</v>
      </c>
      <c r="E3345" s="10" t="s">
        <v>26</v>
      </c>
      <c r="F3345" s="11"/>
      <c r="G3345" s="14">
        <v>141</v>
      </c>
      <c r="H3345" s="28">
        <v>20.567375886524999</v>
      </c>
      <c r="I3345" s="5">
        <v>63.829787234043003</v>
      </c>
      <c r="J3345" s="5">
        <v>15.602836879432999</v>
      </c>
      <c r="K3345" s="34" t="s">
        <v>66</v>
      </c>
      <c r="L3345" s="29">
        <v>84.397163120567001</v>
      </c>
    </row>
    <row r="3346" spans="3:12" x14ac:dyDescent="0.25">
      <c r="C3346" s="112"/>
      <c r="D3346" s="109"/>
      <c r="E3346" s="9" t="s">
        <v>27</v>
      </c>
      <c r="F3346" s="12"/>
      <c r="G3346" s="8">
        <v>108</v>
      </c>
      <c r="H3346" s="20">
        <v>19.444444444443999</v>
      </c>
      <c r="I3346" s="2">
        <v>68.518518518519002</v>
      </c>
      <c r="J3346" s="2">
        <v>12.037037037037001</v>
      </c>
      <c r="K3346" s="15" t="s">
        <v>66</v>
      </c>
      <c r="L3346" s="17">
        <v>87.962962962963005</v>
      </c>
    </row>
    <row r="3347" spans="3:12" x14ac:dyDescent="0.25">
      <c r="C3347" s="112"/>
      <c r="D3347" s="109"/>
      <c r="E3347" s="9" t="s">
        <v>28</v>
      </c>
      <c r="F3347" s="12"/>
      <c r="G3347" s="8">
        <v>148</v>
      </c>
      <c r="H3347" s="20">
        <v>9.4594594594589996</v>
      </c>
      <c r="I3347" s="2">
        <v>77.027027027027003</v>
      </c>
      <c r="J3347" s="2">
        <v>12.837837837838</v>
      </c>
      <c r="K3347" s="2">
        <v>0.67567567567599995</v>
      </c>
      <c r="L3347" s="17">
        <v>86.486486486486001</v>
      </c>
    </row>
    <row r="3348" spans="3:12" x14ac:dyDescent="0.25">
      <c r="C3348" s="112"/>
      <c r="D3348" s="109"/>
      <c r="E3348" s="9" t="s">
        <v>29</v>
      </c>
      <c r="F3348" s="12"/>
      <c r="G3348" s="8">
        <v>101</v>
      </c>
      <c r="H3348" s="20">
        <v>16.831683168316999</v>
      </c>
      <c r="I3348" s="2">
        <v>76.237623762376003</v>
      </c>
      <c r="J3348" s="2">
        <v>6.9306930693069999</v>
      </c>
      <c r="K3348" s="15" t="s">
        <v>66</v>
      </c>
      <c r="L3348" s="17">
        <v>93.069306930693003</v>
      </c>
    </row>
    <row r="3349" spans="3:12" x14ac:dyDescent="0.25">
      <c r="C3349" s="112"/>
      <c r="D3349" s="109"/>
      <c r="E3349" s="9" t="s">
        <v>30</v>
      </c>
      <c r="F3349" s="12"/>
      <c r="G3349" s="8">
        <v>63</v>
      </c>
      <c r="H3349" s="20">
        <v>12.698412698413</v>
      </c>
      <c r="I3349" s="2">
        <v>73.015873015872998</v>
      </c>
      <c r="J3349" s="2">
        <v>14.285714285714</v>
      </c>
      <c r="K3349" s="15" t="s">
        <v>66</v>
      </c>
      <c r="L3349" s="17">
        <v>85.714285714286007</v>
      </c>
    </row>
    <row r="3350" spans="3:12" x14ac:dyDescent="0.25">
      <c r="C3350" s="112"/>
      <c r="D3350" s="109"/>
      <c r="E3350" s="9" t="s">
        <v>31</v>
      </c>
      <c r="F3350" s="12"/>
      <c r="G3350" s="8">
        <v>420</v>
      </c>
      <c r="H3350" s="20">
        <v>14.285714285714</v>
      </c>
      <c r="I3350" s="2">
        <v>74.047619047618994</v>
      </c>
      <c r="J3350" s="2">
        <v>11.428571428571001</v>
      </c>
      <c r="K3350" s="2">
        <v>0.23809523809499999</v>
      </c>
      <c r="L3350" s="17">
        <v>88.333333333333002</v>
      </c>
    </row>
    <row r="3351" spans="3:12" x14ac:dyDescent="0.25">
      <c r="C3351" s="112"/>
      <c r="D3351" s="109"/>
      <c r="E3351" s="9" t="s">
        <v>32</v>
      </c>
      <c r="F3351" s="12"/>
      <c r="G3351" s="8">
        <v>164</v>
      </c>
      <c r="H3351" s="20">
        <v>15.243902439024</v>
      </c>
      <c r="I3351" s="2">
        <v>75</v>
      </c>
      <c r="J3351" s="2">
        <v>9.7560975609760003</v>
      </c>
      <c r="K3351" s="15" t="s">
        <v>66</v>
      </c>
      <c r="L3351" s="17">
        <v>90.243902439023998</v>
      </c>
    </row>
    <row r="3352" spans="3:12" ht="25.2" x14ac:dyDescent="0.25">
      <c r="C3352" s="108" t="s">
        <v>33</v>
      </c>
      <c r="D3352" s="108" t="s">
        <v>25</v>
      </c>
      <c r="E3352" s="10" t="s">
        <v>34</v>
      </c>
      <c r="F3352" s="11"/>
      <c r="G3352" s="14">
        <v>93</v>
      </c>
      <c r="H3352" s="28">
        <v>17.204301075269001</v>
      </c>
      <c r="I3352" s="5">
        <v>70.967741935484</v>
      </c>
      <c r="J3352" s="5">
        <v>11.827956989246999</v>
      </c>
      <c r="K3352" s="34" t="s">
        <v>66</v>
      </c>
      <c r="L3352" s="29">
        <v>88.172043010753001</v>
      </c>
    </row>
    <row r="3353" spans="3:12" ht="25.2" x14ac:dyDescent="0.25">
      <c r="C3353" s="112"/>
      <c r="D3353" s="109"/>
      <c r="E3353" s="9" t="s">
        <v>35</v>
      </c>
      <c r="F3353" s="12"/>
      <c r="G3353" s="8">
        <v>623</v>
      </c>
      <c r="H3353" s="20">
        <v>13.001605136437</v>
      </c>
      <c r="I3353" s="2">
        <v>67.897271268058006</v>
      </c>
      <c r="J3353" s="2">
        <v>19.101123595505999</v>
      </c>
      <c r="K3353" s="15" t="s">
        <v>66</v>
      </c>
      <c r="L3353" s="17">
        <v>80.898876404494004</v>
      </c>
    </row>
    <row r="3354" spans="3:12" ht="25.2" x14ac:dyDescent="0.25">
      <c r="C3354" s="112"/>
      <c r="D3354" s="109"/>
      <c r="E3354" s="9" t="s">
        <v>36</v>
      </c>
      <c r="F3354" s="12"/>
      <c r="G3354" s="8">
        <v>207</v>
      </c>
      <c r="H3354" s="20">
        <v>14.492753623187999</v>
      </c>
      <c r="I3354" s="2">
        <v>69.565217391304003</v>
      </c>
      <c r="J3354" s="2">
        <v>15.458937198068</v>
      </c>
      <c r="K3354" s="2">
        <v>0.48309178743999998</v>
      </c>
      <c r="L3354" s="17">
        <v>84.057971014493006</v>
      </c>
    </row>
    <row r="3355" spans="3:12" ht="25.2" x14ac:dyDescent="0.25">
      <c r="C3355" s="112"/>
      <c r="D3355" s="109"/>
      <c r="E3355" s="9" t="s">
        <v>37</v>
      </c>
      <c r="F3355" s="12"/>
      <c r="G3355" s="8">
        <v>178</v>
      </c>
      <c r="H3355" s="20">
        <v>18.539325842697</v>
      </c>
      <c r="I3355" s="2">
        <v>67.415730337078998</v>
      </c>
      <c r="J3355" s="2">
        <v>14.044943820225001</v>
      </c>
      <c r="K3355" s="15" t="s">
        <v>66</v>
      </c>
      <c r="L3355" s="17">
        <v>85.955056179774999</v>
      </c>
    </row>
    <row r="3356" spans="3:12" x14ac:dyDescent="0.25">
      <c r="C3356" s="112"/>
      <c r="D3356" s="109"/>
      <c r="E3356" s="9" t="s">
        <v>38</v>
      </c>
      <c r="F3356" s="12"/>
      <c r="G3356" s="13">
        <v>3</v>
      </c>
      <c r="H3356" s="39" t="s">
        <v>66</v>
      </c>
      <c r="I3356" s="6">
        <v>100</v>
      </c>
      <c r="J3356" s="7" t="s">
        <v>66</v>
      </c>
      <c r="K3356" s="7" t="s">
        <v>66</v>
      </c>
      <c r="L3356" s="33">
        <v>100</v>
      </c>
    </row>
    <row r="3357" spans="3:12" ht="25.2" x14ac:dyDescent="0.25">
      <c r="C3357" s="112"/>
      <c r="D3357" s="108" t="s">
        <v>22</v>
      </c>
      <c r="E3357" s="10" t="s">
        <v>34</v>
      </c>
      <c r="F3357" s="11"/>
      <c r="G3357" s="40">
        <v>48</v>
      </c>
      <c r="H3357" s="58">
        <v>18.75</v>
      </c>
      <c r="I3357" s="23">
        <v>66.666666666666998</v>
      </c>
      <c r="J3357" s="23">
        <v>14.583333333333</v>
      </c>
      <c r="K3357" s="41" t="s">
        <v>66</v>
      </c>
      <c r="L3357" s="63">
        <v>85.416666666666998</v>
      </c>
    </row>
    <row r="3358" spans="3:12" ht="25.2" x14ac:dyDescent="0.25">
      <c r="C3358" s="112"/>
      <c r="D3358" s="109"/>
      <c r="E3358" s="9" t="s">
        <v>35</v>
      </c>
      <c r="F3358" s="12"/>
      <c r="G3358" s="8">
        <v>365</v>
      </c>
      <c r="H3358" s="20">
        <v>12.602739726027</v>
      </c>
      <c r="I3358" s="2">
        <v>65.205479452055002</v>
      </c>
      <c r="J3358" s="2">
        <v>22.191780821918002</v>
      </c>
      <c r="K3358" s="15" t="s">
        <v>66</v>
      </c>
      <c r="L3358" s="17">
        <v>77.808219178081998</v>
      </c>
    </row>
    <row r="3359" spans="3:12" ht="25.2" x14ac:dyDescent="0.25">
      <c r="C3359" s="112"/>
      <c r="D3359" s="109"/>
      <c r="E3359" s="9" t="s">
        <v>36</v>
      </c>
      <c r="F3359" s="12"/>
      <c r="G3359" s="8">
        <v>80</v>
      </c>
      <c r="H3359" s="20">
        <v>10</v>
      </c>
      <c r="I3359" s="2">
        <v>66.25</v>
      </c>
      <c r="J3359" s="2">
        <v>23.75</v>
      </c>
      <c r="K3359" s="15" t="s">
        <v>66</v>
      </c>
      <c r="L3359" s="17">
        <v>76.25</v>
      </c>
    </row>
    <row r="3360" spans="3:12" ht="25.2" x14ac:dyDescent="0.25">
      <c r="C3360" s="112"/>
      <c r="D3360" s="109"/>
      <c r="E3360" s="9" t="s">
        <v>37</v>
      </c>
      <c r="F3360" s="12"/>
      <c r="G3360" s="13">
        <v>49</v>
      </c>
      <c r="H3360" s="30">
        <v>16.326530612245001</v>
      </c>
      <c r="I3360" s="6">
        <v>63.265306122448997</v>
      </c>
      <c r="J3360" s="6">
        <v>20.408163265306001</v>
      </c>
      <c r="K3360" s="7" t="s">
        <v>66</v>
      </c>
      <c r="L3360" s="33">
        <v>79.591836734693999</v>
      </c>
    </row>
    <row r="3361" spans="3:12" x14ac:dyDescent="0.25">
      <c r="C3361" s="112"/>
      <c r="D3361" s="109"/>
      <c r="E3361" s="9" t="s">
        <v>38</v>
      </c>
      <c r="F3361" s="12"/>
      <c r="G3361" s="13">
        <v>1</v>
      </c>
      <c r="H3361" s="39" t="s">
        <v>66</v>
      </c>
      <c r="I3361" s="6">
        <v>100</v>
      </c>
      <c r="J3361" s="7" t="s">
        <v>66</v>
      </c>
      <c r="K3361" s="7" t="s">
        <v>66</v>
      </c>
      <c r="L3361" s="33">
        <v>100</v>
      </c>
    </row>
    <row r="3362" spans="3:12" ht="25.2" x14ac:dyDescent="0.25">
      <c r="C3362" s="112"/>
      <c r="D3362" s="108" t="s">
        <v>23</v>
      </c>
      <c r="E3362" s="10" t="s">
        <v>34</v>
      </c>
      <c r="F3362" s="11"/>
      <c r="G3362" s="40">
        <v>45</v>
      </c>
      <c r="H3362" s="58">
        <v>15.555555555555999</v>
      </c>
      <c r="I3362" s="23">
        <v>75.555555555555998</v>
      </c>
      <c r="J3362" s="23">
        <v>8.8888888888889994</v>
      </c>
      <c r="K3362" s="41" t="s">
        <v>66</v>
      </c>
      <c r="L3362" s="63">
        <v>91.111111111111001</v>
      </c>
    </row>
    <row r="3363" spans="3:12" ht="25.2" x14ac:dyDescent="0.25">
      <c r="C3363" s="112"/>
      <c r="D3363" s="109"/>
      <c r="E3363" s="9" t="s">
        <v>35</v>
      </c>
      <c r="F3363" s="12"/>
      <c r="G3363" s="8">
        <v>258</v>
      </c>
      <c r="H3363" s="20">
        <v>13.565891472868</v>
      </c>
      <c r="I3363" s="2">
        <v>71.705426356589001</v>
      </c>
      <c r="J3363" s="2">
        <v>14.728682170542999</v>
      </c>
      <c r="K3363" s="15" t="s">
        <v>66</v>
      </c>
      <c r="L3363" s="17">
        <v>85.271317829457004</v>
      </c>
    </row>
    <row r="3364" spans="3:12" ht="25.2" x14ac:dyDescent="0.25">
      <c r="C3364" s="112"/>
      <c r="D3364" s="109"/>
      <c r="E3364" s="9" t="s">
        <v>36</v>
      </c>
      <c r="F3364" s="12"/>
      <c r="G3364" s="8">
        <v>127</v>
      </c>
      <c r="H3364" s="20">
        <v>17.322834645669001</v>
      </c>
      <c r="I3364" s="2">
        <v>71.653543307087006</v>
      </c>
      <c r="J3364" s="2">
        <v>10.236220472441</v>
      </c>
      <c r="K3364" s="2">
        <v>0.78740157480299999</v>
      </c>
      <c r="L3364" s="17">
        <v>88.976377952755996</v>
      </c>
    </row>
    <row r="3365" spans="3:12" ht="25.2" x14ac:dyDescent="0.25">
      <c r="C3365" s="112"/>
      <c r="D3365" s="109"/>
      <c r="E3365" s="9" t="s">
        <v>37</v>
      </c>
      <c r="F3365" s="12"/>
      <c r="G3365" s="8">
        <v>129</v>
      </c>
      <c r="H3365" s="20">
        <v>19.37984496124</v>
      </c>
      <c r="I3365" s="2">
        <v>68.992248062016003</v>
      </c>
      <c r="J3365" s="2">
        <v>11.627906976744001</v>
      </c>
      <c r="K3365" s="15" t="s">
        <v>66</v>
      </c>
      <c r="L3365" s="17">
        <v>88.372093023255999</v>
      </c>
    </row>
    <row r="3366" spans="3:12" x14ac:dyDescent="0.25">
      <c r="C3366" s="112"/>
      <c r="D3366" s="109"/>
      <c r="E3366" s="9" t="s">
        <v>38</v>
      </c>
      <c r="F3366" s="12"/>
      <c r="G3366" s="13">
        <v>2</v>
      </c>
      <c r="H3366" s="39" t="s">
        <v>66</v>
      </c>
      <c r="I3366" s="6">
        <v>100</v>
      </c>
      <c r="J3366" s="7" t="s">
        <v>66</v>
      </c>
      <c r="K3366" s="7" t="s">
        <v>66</v>
      </c>
      <c r="L3366" s="33">
        <v>100</v>
      </c>
    </row>
    <row r="3367" spans="3:12" ht="25.2" x14ac:dyDescent="0.25">
      <c r="C3367" s="108" t="s">
        <v>39</v>
      </c>
      <c r="D3367" s="108" t="s">
        <v>25</v>
      </c>
      <c r="E3367" s="10" t="s">
        <v>40</v>
      </c>
      <c r="F3367" s="11"/>
      <c r="G3367" s="14">
        <v>320</v>
      </c>
      <c r="H3367" s="28">
        <v>14.0625</v>
      </c>
      <c r="I3367" s="5">
        <v>70</v>
      </c>
      <c r="J3367" s="5">
        <v>15.625</v>
      </c>
      <c r="K3367" s="5">
        <v>0.3125</v>
      </c>
      <c r="L3367" s="29">
        <v>84.0625</v>
      </c>
    </row>
    <row r="3368" spans="3:12" ht="25.2" x14ac:dyDescent="0.25">
      <c r="C3368" s="112"/>
      <c r="D3368" s="109"/>
      <c r="E3368" s="9" t="s">
        <v>41</v>
      </c>
      <c r="F3368" s="12"/>
      <c r="G3368" s="8">
        <v>604</v>
      </c>
      <c r="H3368" s="20">
        <v>13.245033112583</v>
      </c>
      <c r="I3368" s="2">
        <v>68.543046357616007</v>
      </c>
      <c r="J3368" s="2">
        <v>18.211920529800999</v>
      </c>
      <c r="K3368" s="15" t="s">
        <v>66</v>
      </c>
      <c r="L3368" s="17">
        <v>81.788079470198994</v>
      </c>
    </row>
    <row r="3369" spans="3:12" x14ac:dyDescent="0.25">
      <c r="C3369" s="112"/>
      <c r="D3369" s="109"/>
      <c r="E3369" s="9" t="s">
        <v>42</v>
      </c>
      <c r="F3369" s="12"/>
      <c r="G3369" s="13">
        <v>20</v>
      </c>
      <c r="H3369" s="30">
        <v>20</v>
      </c>
      <c r="I3369" s="6">
        <v>70</v>
      </c>
      <c r="J3369" s="6">
        <v>10</v>
      </c>
      <c r="K3369" s="7" t="s">
        <v>66</v>
      </c>
      <c r="L3369" s="33">
        <v>90</v>
      </c>
    </row>
    <row r="3370" spans="3:12" x14ac:dyDescent="0.25">
      <c r="C3370" s="112"/>
      <c r="D3370" s="109"/>
      <c r="E3370" s="9" t="s">
        <v>43</v>
      </c>
      <c r="F3370" s="12"/>
      <c r="G3370" s="8">
        <v>162</v>
      </c>
      <c r="H3370" s="20">
        <v>14.814814814815</v>
      </c>
      <c r="I3370" s="2">
        <v>69.135802469135996</v>
      </c>
      <c r="J3370" s="2">
        <v>16.049382716048999</v>
      </c>
      <c r="K3370" s="15" t="s">
        <v>66</v>
      </c>
      <c r="L3370" s="17">
        <v>83.950617283951004</v>
      </c>
    </row>
    <row r="3371" spans="3:12" x14ac:dyDescent="0.25">
      <c r="C3371" s="112"/>
      <c r="D3371" s="109"/>
      <c r="E3371" s="9" t="s">
        <v>44</v>
      </c>
      <c r="F3371" s="12"/>
      <c r="G3371" s="8">
        <v>50</v>
      </c>
      <c r="H3371" s="20">
        <v>14</v>
      </c>
      <c r="I3371" s="2">
        <v>68</v>
      </c>
      <c r="J3371" s="2">
        <v>18</v>
      </c>
      <c r="K3371" s="15" t="s">
        <v>66</v>
      </c>
      <c r="L3371" s="17">
        <v>82</v>
      </c>
    </row>
    <row r="3372" spans="3:12" ht="25.2" x14ac:dyDescent="0.25">
      <c r="C3372" s="112"/>
      <c r="D3372" s="109"/>
      <c r="E3372" s="9" t="s">
        <v>45</v>
      </c>
      <c r="F3372" s="12"/>
      <c r="G3372" s="8">
        <v>53</v>
      </c>
      <c r="H3372" s="20">
        <v>18.867924528302002</v>
      </c>
      <c r="I3372" s="2">
        <v>67.924528301886994</v>
      </c>
      <c r="J3372" s="2">
        <v>13.207547169811001</v>
      </c>
      <c r="K3372" s="15" t="s">
        <v>66</v>
      </c>
      <c r="L3372" s="17">
        <v>86.792452830189006</v>
      </c>
    </row>
    <row r="3373" spans="3:12" x14ac:dyDescent="0.25">
      <c r="C3373" s="112"/>
      <c r="D3373" s="109"/>
      <c r="E3373" s="9" t="s">
        <v>38</v>
      </c>
      <c r="F3373" s="12"/>
      <c r="G3373" s="13">
        <v>37</v>
      </c>
      <c r="H3373" s="30">
        <v>18.918918918919001</v>
      </c>
      <c r="I3373" s="6">
        <v>56.756756756756999</v>
      </c>
      <c r="J3373" s="6">
        <v>24.324324324323999</v>
      </c>
      <c r="K3373" s="7" t="s">
        <v>66</v>
      </c>
      <c r="L3373" s="33">
        <v>75.675675675676004</v>
      </c>
    </row>
    <row r="3374" spans="3:12" ht="25.2" x14ac:dyDescent="0.25">
      <c r="C3374" s="112"/>
      <c r="D3374" s="108" t="s">
        <v>22</v>
      </c>
      <c r="E3374" s="10" t="s">
        <v>40</v>
      </c>
      <c r="F3374" s="11"/>
      <c r="G3374" s="14">
        <v>118</v>
      </c>
      <c r="H3374" s="28">
        <v>11.864406779661</v>
      </c>
      <c r="I3374" s="5">
        <v>66.101694915254001</v>
      </c>
      <c r="J3374" s="5">
        <v>22.033898305085</v>
      </c>
      <c r="K3374" s="34" t="s">
        <v>66</v>
      </c>
      <c r="L3374" s="29">
        <v>77.966101694914997</v>
      </c>
    </row>
    <row r="3375" spans="3:12" ht="25.2" x14ac:dyDescent="0.25">
      <c r="C3375" s="112"/>
      <c r="D3375" s="109"/>
      <c r="E3375" s="9" t="s">
        <v>41</v>
      </c>
      <c r="F3375" s="12"/>
      <c r="G3375" s="8">
        <v>351</v>
      </c>
      <c r="H3375" s="20">
        <v>12.535612535613</v>
      </c>
      <c r="I3375" s="2">
        <v>66.381766381765999</v>
      </c>
      <c r="J3375" s="2">
        <v>21.082621082620999</v>
      </c>
      <c r="K3375" s="15" t="s">
        <v>66</v>
      </c>
      <c r="L3375" s="17">
        <v>78.917378917378997</v>
      </c>
    </row>
    <row r="3376" spans="3:12" x14ac:dyDescent="0.25">
      <c r="C3376" s="112"/>
      <c r="D3376" s="109"/>
      <c r="E3376" s="9" t="s">
        <v>42</v>
      </c>
      <c r="F3376" s="12"/>
      <c r="G3376" s="13">
        <v>9</v>
      </c>
      <c r="H3376" s="30">
        <v>22.222222222222001</v>
      </c>
      <c r="I3376" s="6">
        <v>55.555555555555998</v>
      </c>
      <c r="J3376" s="6">
        <v>22.222222222222001</v>
      </c>
      <c r="K3376" s="7" t="s">
        <v>66</v>
      </c>
      <c r="L3376" s="33">
        <v>77.777777777777999</v>
      </c>
    </row>
    <row r="3377" spans="3:12" x14ac:dyDescent="0.25">
      <c r="C3377" s="112"/>
      <c r="D3377" s="109"/>
      <c r="E3377" s="9" t="s">
        <v>43</v>
      </c>
      <c r="F3377" s="12"/>
      <c r="G3377" s="8">
        <v>64</v>
      </c>
      <c r="H3377" s="20">
        <v>10.9375</v>
      </c>
      <c r="I3377" s="2">
        <v>65.625</v>
      </c>
      <c r="J3377" s="2">
        <v>23.4375</v>
      </c>
      <c r="K3377" s="15" t="s">
        <v>66</v>
      </c>
      <c r="L3377" s="17">
        <v>76.5625</v>
      </c>
    </row>
    <row r="3378" spans="3:12" x14ac:dyDescent="0.25">
      <c r="C3378" s="112"/>
      <c r="D3378" s="109"/>
      <c r="E3378" s="9" t="s">
        <v>44</v>
      </c>
      <c r="F3378" s="12"/>
      <c r="G3378" s="13">
        <v>19</v>
      </c>
      <c r="H3378" s="30">
        <v>10.526315789473999</v>
      </c>
      <c r="I3378" s="6">
        <v>63.157894736842003</v>
      </c>
      <c r="J3378" s="6">
        <v>26.315789473683999</v>
      </c>
      <c r="K3378" s="7" t="s">
        <v>66</v>
      </c>
      <c r="L3378" s="33">
        <v>73.684210526315994</v>
      </c>
    </row>
    <row r="3379" spans="3:12" ht="25.2" x14ac:dyDescent="0.25">
      <c r="C3379" s="112"/>
      <c r="D3379" s="109"/>
      <c r="E3379" s="9" t="s">
        <v>45</v>
      </c>
      <c r="F3379" s="12"/>
      <c r="G3379" s="13">
        <v>30</v>
      </c>
      <c r="H3379" s="30">
        <v>20</v>
      </c>
      <c r="I3379" s="6">
        <v>60</v>
      </c>
      <c r="J3379" s="6">
        <v>20</v>
      </c>
      <c r="K3379" s="7" t="s">
        <v>66</v>
      </c>
      <c r="L3379" s="33">
        <v>80</v>
      </c>
    </row>
    <row r="3380" spans="3:12" x14ac:dyDescent="0.25">
      <c r="C3380" s="112"/>
      <c r="D3380" s="109"/>
      <c r="E3380" s="9" t="s">
        <v>38</v>
      </c>
      <c r="F3380" s="12"/>
      <c r="G3380" s="13">
        <v>23</v>
      </c>
      <c r="H3380" s="30">
        <v>17.391304347826001</v>
      </c>
      <c r="I3380" s="6">
        <v>56.521739130435002</v>
      </c>
      <c r="J3380" s="6">
        <v>26.086956521739001</v>
      </c>
      <c r="K3380" s="7" t="s">
        <v>66</v>
      </c>
      <c r="L3380" s="33">
        <v>73.913043478261002</v>
      </c>
    </row>
    <row r="3381" spans="3:12" ht="25.2" x14ac:dyDescent="0.25">
      <c r="C3381" s="112"/>
      <c r="D3381" s="108" t="s">
        <v>23</v>
      </c>
      <c r="E3381" s="10" t="s">
        <v>40</v>
      </c>
      <c r="F3381" s="11"/>
      <c r="G3381" s="14">
        <v>202</v>
      </c>
      <c r="H3381" s="28">
        <v>15.346534653465</v>
      </c>
      <c r="I3381" s="5">
        <v>72.277227722771997</v>
      </c>
      <c r="J3381" s="5">
        <v>11.881188118812</v>
      </c>
      <c r="K3381" s="5">
        <v>0.49504950495</v>
      </c>
      <c r="L3381" s="29">
        <v>87.623762376238005</v>
      </c>
    </row>
    <row r="3382" spans="3:12" ht="25.2" x14ac:dyDescent="0.25">
      <c r="C3382" s="112"/>
      <c r="D3382" s="109"/>
      <c r="E3382" s="9" t="s">
        <v>41</v>
      </c>
      <c r="F3382" s="12"/>
      <c r="G3382" s="8">
        <v>253</v>
      </c>
      <c r="H3382" s="20">
        <v>14.229249011858</v>
      </c>
      <c r="I3382" s="2">
        <v>71.541501976285005</v>
      </c>
      <c r="J3382" s="2">
        <v>14.229249011858</v>
      </c>
      <c r="K3382" s="15" t="s">
        <v>66</v>
      </c>
      <c r="L3382" s="17">
        <v>85.770750988141998</v>
      </c>
    </row>
    <row r="3383" spans="3:12" x14ac:dyDescent="0.25">
      <c r="C3383" s="112"/>
      <c r="D3383" s="109"/>
      <c r="E3383" s="9" t="s">
        <v>42</v>
      </c>
      <c r="F3383" s="12"/>
      <c r="G3383" s="13">
        <v>11</v>
      </c>
      <c r="H3383" s="30">
        <v>18.181818181817999</v>
      </c>
      <c r="I3383" s="6">
        <v>81.818181818181998</v>
      </c>
      <c r="J3383" s="7" t="s">
        <v>66</v>
      </c>
      <c r="K3383" s="7" t="s">
        <v>66</v>
      </c>
      <c r="L3383" s="33">
        <v>100</v>
      </c>
    </row>
    <row r="3384" spans="3:12" x14ac:dyDescent="0.25">
      <c r="C3384" s="112"/>
      <c r="D3384" s="109"/>
      <c r="E3384" s="9" t="s">
        <v>43</v>
      </c>
      <c r="F3384" s="12"/>
      <c r="G3384" s="8">
        <v>98</v>
      </c>
      <c r="H3384" s="20">
        <v>17.346938775510001</v>
      </c>
      <c r="I3384" s="2">
        <v>71.428571428571004</v>
      </c>
      <c r="J3384" s="2">
        <v>11.224489795918</v>
      </c>
      <c r="K3384" s="15" t="s">
        <v>66</v>
      </c>
      <c r="L3384" s="17">
        <v>88.775510204081996</v>
      </c>
    </row>
    <row r="3385" spans="3:12" x14ac:dyDescent="0.25">
      <c r="C3385" s="112"/>
      <c r="D3385" s="109"/>
      <c r="E3385" s="9" t="s">
        <v>44</v>
      </c>
      <c r="F3385" s="12"/>
      <c r="G3385" s="13">
        <v>31</v>
      </c>
      <c r="H3385" s="30">
        <v>16.129032258064999</v>
      </c>
      <c r="I3385" s="6">
        <v>70.967741935484</v>
      </c>
      <c r="J3385" s="6">
        <v>12.903225806451999</v>
      </c>
      <c r="K3385" s="7" t="s">
        <v>66</v>
      </c>
      <c r="L3385" s="33">
        <v>87.096774193548001</v>
      </c>
    </row>
    <row r="3386" spans="3:12" ht="25.2" x14ac:dyDescent="0.25">
      <c r="C3386" s="112"/>
      <c r="D3386" s="109"/>
      <c r="E3386" s="9" t="s">
        <v>45</v>
      </c>
      <c r="F3386" s="12"/>
      <c r="G3386" s="13">
        <v>23</v>
      </c>
      <c r="H3386" s="30">
        <v>17.391304347826001</v>
      </c>
      <c r="I3386" s="6">
        <v>78.260869565217007</v>
      </c>
      <c r="J3386" s="6">
        <v>4.3478260869570002</v>
      </c>
      <c r="K3386" s="7" t="s">
        <v>66</v>
      </c>
      <c r="L3386" s="33">
        <v>95.652173913043001</v>
      </c>
    </row>
    <row r="3387" spans="3:12" x14ac:dyDescent="0.25">
      <c r="C3387" s="112"/>
      <c r="D3387" s="109"/>
      <c r="E3387" s="9" t="s">
        <v>38</v>
      </c>
      <c r="F3387" s="12"/>
      <c r="G3387" s="13">
        <v>14</v>
      </c>
      <c r="H3387" s="30">
        <v>21.428571428571001</v>
      </c>
      <c r="I3387" s="6">
        <v>57.142857142856997</v>
      </c>
      <c r="J3387" s="6">
        <v>21.428571428571001</v>
      </c>
      <c r="K3387" s="7" t="s">
        <v>66</v>
      </c>
      <c r="L3387" s="33">
        <v>78.571428571428996</v>
      </c>
    </row>
    <row r="3388" spans="3:12" x14ac:dyDescent="0.25">
      <c r="C3388" s="108" t="s">
        <v>46</v>
      </c>
      <c r="D3388" s="106" t="s">
        <v>21</v>
      </c>
      <c r="E3388" s="10" t="s">
        <v>47</v>
      </c>
      <c r="F3388" s="11"/>
      <c r="G3388" s="14">
        <v>815</v>
      </c>
      <c r="H3388" s="28">
        <v>14.355828220858999</v>
      </c>
      <c r="I3388" s="5">
        <v>69.202453987729996</v>
      </c>
      <c r="J3388" s="5">
        <v>16.319018404908</v>
      </c>
      <c r="K3388" s="5">
        <v>0.122699386503</v>
      </c>
      <c r="L3388" s="29">
        <v>83.558282208589006</v>
      </c>
    </row>
    <row r="3389" spans="3:12" ht="25.2" x14ac:dyDescent="0.25">
      <c r="C3389" s="112"/>
      <c r="D3389" s="107"/>
      <c r="E3389" s="9" t="s">
        <v>48</v>
      </c>
      <c r="F3389" s="12"/>
      <c r="G3389" s="8">
        <v>86</v>
      </c>
      <c r="H3389" s="20">
        <v>10.465116279069999</v>
      </c>
      <c r="I3389" s="2">
        <v>73.255813953488001</v>
      </c>
      <c r="J3389" s="2">
        <v>16.279069767442</v>
      </c>
      <c r="K3389" s="15" t="s">
        <v>66</v>
      </c>
      <c r="L3389" s="17">
        <v>83.720930232558004</v>
      </c>
    </row>
    <row r="3390" spans="3:12" x14ac:dyDescent="0.25">
      <c r="C3390" s="112"/>
      <c r="D3390" s="107"/>
      <c r="E3390" s="9" t="s">
        <v>49</v>
      </c>
      <c r="F3390" s="12"/>
      <c r="G3390" s="13">
        <v>46</v>
      </c>
      <c r="H3390" s="30">
        <v>19.565217391304</v>
      </c>
      <c r="I3390" s="6">
        <v>54.347826086956999</v>
      </c>
      <c r="J3390" s="6">
        <v>26.086956521739001</v>
      </c>
      <c r="K3390" s="7" t="s">
        <v>66</v>
      </c>
      <c r="L3390" s="33">
        <v>73.913043478261002</v>
      </c>
    </row>
    <row r="3391" spans="3:12" ht="25.2" x14ac:dyDescent="0.25">
      <c r="C3391" s="112"/>
      <c r="D3391" s="107"/>
      <c r="E3391" s="9" t="s">
        <v>50</v>
      </c>
      <c r="F3391" s="12"/>
      <c r="G3391" s="8">
        <v>95</v>
      </c>
      <c r="H3391" s="20">
        <v>17.894736842105001</v>
      </c>
      <c r="I3391" s="2">
        <v>66.315789473684006</v>
      </c>
      <c r="J3391" s="2">
        <v>15.789473684211</v>
      </c>
      <c r="K3391" s="15" t="s">
        <v>66</v>
      </c>
      <c r="L3391" s="17">
        <v>84.210526315788996</v>
      </c>
    </row>
    <row r="3392" spans="3:12" ht="25.2" x14ac:dyDescent="0.25">
      <c r="C3392" s="112"/>
      <c r="D3392" s="107"/>
      <c r="E3392" s="9" t="s">
        <v>51</v>
      </c>
      <c r="F3392" s="12"/>
      <c r="G3392" s="13">
        <v>30</v>
      </c>
      <c r="H3392" s="30">
        <v>13.333333333333</v>
      </c>
      <c r="I3392" s="6">
        <v>66.666666666666998</v>
      </c>
      <c r="J3392" s="6">
        <v>20</v>
      </c>
      <c r="K3392" s="7" t="s">
        <v>66</v>
      </c>
      <c r="L3392" s="33">
        <v>80</v>
      </c>
    </row>
    <row r="3393" spans="2:12" x14ac:dyDescent="0.25">
      <c r="C3393" s="112"/>
      <c r="D3393" s="107"/>
      <c r="E3393" s="9" t="s">
        <v>52</v>
      </c>
      <c r="F3393" s="12"/>
      <c r="G3393" s="13">
        <v>8</v>
      </c>
      <c r="H3393" s="30">
        <v>12.5</v>
      </c>
      <c r="I3393" s="6">
        <v>87.5</v>
      </c>
      <c r="J3393" s="7" t="s">
        <v>66</v>
      </c>
      <c r="K3393" s="7" t="s">
        <v>66</v>
      </c>
      <c r="L3393" s="33">
        <v>100</v>
      </c>
    </row>
    <row r="3394" spans="2:12" x14ac:dyDescent="0.25">
      <c r="C3394" s="112"/>
      <c r="D3394" s="107"/>
      <c r="E3394" s="9" t="s">
        <v>53</v>
      </c>
      <c r="F3394" s="12"/>
      <c r="G3394" s="13">
        <v>23</v>
      </c>
      <c r="H3394" s="30">
        <v>13.04347826087</v>
      </c>
      <c r="I3394" s="6">
        <v>56.521739130435002</v>
      </c>
      <c r="J3394" s="6">
        <v>30.434782608696</v>
      </c>
      <c r="K3394" s="7" t="s">
        <v>66</v>
      </c>
      <c r="L3394" s="33">
        <v>69.565217391304003</v>
      </c>
    </row>
    <row r="3395" spans="2:12" x14ac:dyDescent="0.25">
      <c r="C3395" s="112"/>
      <c r="D3395" s="107"/>
      <c r="E3395" s="9" t="s">
        <v>38</v>
      </c>
      <c r="F3395" s="12"/>
      <c r="G3395" s="13">
        <v>1</v>
      </c>
      <c r="H3395" s="39" t="s">
        <v>66</v>
      </c>
      <c r="I3395" s="6">
        <v>100</v>
      </c>
      <c r="J3395" s="7" t="s">
        <v>66</v>
      </c>
      <c r="K3395" s="7" t="s">
        <v>66</v>
      </c>
      <c r="L3395" s="33">
        <v>100</v>
      </c>
    </row>
    <row r="3396" spans="2:12" x14ac:dyDescent="0.25">
      <c r="C3396" s="112"/>
      <c r="D3396" s="107"/>
      <c r="E3396" s="9" t="s">
        <v>54</v>
      </c>
      <c r="F3396" s="12"/>
      <c r="G3396" s="8">
        <v>901</v>
      </c>
      <c r="H3396" s="20">
        <v>13.984461709212001</v>
      </c>
      <c r="I3396" s="2">
        <v>69.589345172031003</v>
      </c>
      <c r="J3396" s="2">
        <v>16.315205327413999</v>
      </c>
      <c r="K3396" s="2">
        <v>0.11098779134300001</v>
      </c>
      <c r="L3396" s="17">
        <v>83.573806881243001</v>
      </c>
    </row>
    <row r="3397" spans="2:12" x14ac:dyDescent="0.25">
      <c r="C3397" s="112"/>
      <c r="D3397" s="107"/>
      <c r="E3397" s="9" t="s">
        <v>55</v>
      </c>
      <c r="F3397" s="12"/>
      <c r="G3397" s="8">
        <v>171</v>
      </c>
      <c r="H3397" s="20">
        <v>17.543859649123</v>
      </c>
      <c r="I3397" s="2">
        <v>63.157894736842003</v>
      </c>
      <c r="J3397" s="2">
        <v>19.298245614035</v>
      </c>
      <c r="K3397" s="15" t="s">
        <v>66</v>
      </c>
      <c r="L3397" s="17">
        <v>80.701754385965003</v>
      </c>
    </row>
    <row r="3398" spans="2:12" x14ac:dyDescent="0.25">
      <c r="C3398" s="108" t="s">
        <v>56</v>
      </c>
      <c r="D3398" s="106" t="s">
        <v>21</v>
      </c>
      <c r="E3398" s="10" t="s">
        <v>57</v>
      </c>
      <c r="F3398" s="11"/>
      <c r="G3398" s="14">
        <v>465</v>
      </c>
      <c r="H3398" s="28">
        <v>13.548387096774</v>
      </c>
      <c r="I3398" s="5">
        <v>69.892473118279995</v>
      </c>
      <c r="J3398" s="5">
        <v>16.559139784946002</v>
      </c>
      <c r="K3398" s="34" t="s">
        <v>66</v>
      </c>
      <c r="L3398" s="29">
        <v>83.440860215054002</v>
      </c>
    </row>
    <row r="3399" spans="2:12" x14ac:dyDescent="0.25">
      <c r="C3399" s="112"/>
      <c r="D3399" s="107"/>
      <c r="E3399" s="9" t="s">
        <v>58</v>
      </c>
      <c r="F3399" s="12"/>
      <c r="G3399" s="8">
        <v>396</v>
      </c>
      <c r="H3399" s="20">
        <v>16.666666666666998</v>
      </c>
      <c r="I3399" s="2">
        <v>67.171717171717006</v>
      </c>
      <c r="J3399" s="2">
        <v>15.909090909091001</v>
      </c>
      <c r="K3399" s="2">
        <v>0.25252525252500002</v>
      </c>
      <c r="L3399" s="17">
        <v>83.838383838384004</v>
      </c>
    </row>
    <row r="3400" spans="2:12" x14ac:dyDescent="0.25">
      <c r="C3400" s="112"/>
      <c r="D3400" s="107"/>
      <c r="E3400" s="9" t="s">
        <v>59</v>
      </c>
      <c r="F3400" s="12"/>
      <c r="G3400" s="8">
        <v>90</v>
      </c>
      <c r="H3400" s="20">
        <v>15.555555555555999</v>
      </c>
      <c r="I3400" s="2">
        <v>63.333333333333002</v>
      </c>
      <c r="J3400" s="2">
        <v>21.111111111111001</v>
      </c>
      <c r="K3400" s="15" t="s">
        <v>66</v>
      </c>
      <c r="L3400" s="17">
        <v>78.888888888888999</v>
      </c>
    </row>
    <row r="3401" spans="2:12" x14ac:dyDescent="0.25">
      <c r="C3401" s="112"/>
      <c r="D3401" s="107"/>
      <c r="E3401" s="9" t="s">
        <v>60</v>
      </c>
      <c r="F3401" s="12"/>
      <c r="G3401" s="8">
        <v>153</v>
      </c>
      <c r="H3401" s="20">
        <v>11.111111111111001</v>
      </c>
      <c r="I3401" s="2">
        <v>70.588235294117993</v>
      </c>
      <c r="J3401" s="2">
        <v>18.300653594770999</v>
      </c>
      <c r="K3401" s="15" t="s">
        <v>66</v>
      </c>
      <c r="L3401" s="17">
        <v>81.699346405228994</v>
      </c>
    </row>
    <row r="3402" spans="2:12" x14ac:dyDescent="0.25">
      <c r="C3402" s="108" t="s">
        <v>61</v>
      </c>
      <c r="D3402" s="106" t="s">
        <v>21</v>
      </c>
      <c r="E3402" s="10" t="s">
        <v>62</v>
      </c>
      <c r="F3402" s="11"/>
      <c r="G3402" s="14">
        <v>205</v>
      </c>
      <c r="H3402" s="28">
        <v>11.707317073171</v>
      </c>
      <c r="I3402" s="5">
        <v>71.219512195121993</v>
      </c>
      <c r="J3402" s="5">
        <v>17.073170731706998</v>
      </c>
      <c r="K3402" s="34" t="s">
        <v>66</v>
      </c>
      <c r="L3402" s="29">
        <v>82.926829268293005</v>
      </c>
    </row>
    <row r="3403" spans="2:12" x14ac:dyDescent="0.25">
      <c r="C3403" s="109"/>
      <c r="D3403" s="107"/>
      <c r="E3403" s="9" t="s">
        <v>63</v>
      </c>
      <c r="F3403" s="12"/>
      <c r="G3403" s="8">
        <v>256</v>
      </c>
      <c r="H3403" s="20">
        <v>14.453125</v>
      </c>
      <c r="I3403" s="2">
        <v>69.921875</v>
      </c>
      <c r="J3403" s="2">
        <v>15.625</v>
      </c>
      <c r="K3403" s="15" t="s">
        <v>66</v>
      </c>
      <c r="L3403" s="17">
        <v>84.375</v>
      </c>
    </row>
    <row r="3404" spans="2:12" x14ac:dyDescent="0.25">
      <c r="C3404" s="109"/>
      <c r="D3404" s="107"/>
      <c r="E3404" s="9" t="s">
        <v>64</v>
      </c>
      <c r="F3404" s="12"/>
      <c r="G3404" s="8">
        <v>404</v>
      </c>
      <c r="H3404" s="20">
        <v>14.60396039604</v>
      </c>
      <c r="I3404" s="2">
        <v>68.316831683168004</v>
      </c>
      <c r="J3404" s="2">
        <v>17.079207920792001</v>
      </c>
      <c r="K3404" s="15" t="s">
        <v>66</v>
      </c>
      <c r="L3404" s="17">
        <v>82.920792079207999</v>
      </c>
    </row>
    <row r="3405" spans="2:12" x14ac:dyDescent="0.25">
      <c r="C3405" s="113"/>
      <c r="D3405" s="110"/>
      <c r="E3405" s="56" t="s">
        <v>65</v>
      </c>
      <c r="F3405" s="48"/>
      <c r="G3405" s="61">
        <v>239</v>
      </c>
      <c r="H3405" s="69">
        <v>16.73640167364</v>
      </c>
      <c r="I3405" s="36">
        <v>64.853556485355995</v>
      </c>
      <c r="J3405" s="36">
        <v>17.991631799162999</v>
      </c>
      <c r="K3405" s="36">
        <v>0.418410041841</v>
      </c>
      <c r="L3405" s="68">
        <v>81.589958158995998</v>
      </c>
    </row>
    <row r="3407" spans="2:12" x14ac:dyDescent="0.25">
      <c r="B3407" s="54" t="str">
        <f xml:space="preserve"> HYPERLINK("#'目次'!B47", "[41]")</f>
        <v>[41]</v>
      </c>
      <c r="C3407" s="42" t="s">
        <v>509</v>
      </c>
    </row>
    <row r="3410" spans="3:13" x14ac:dyDescent="0.25">
      <c r="C3410" s="42" t="s">
        <v>14</v>
      </c>
    </row>
    <row r="3411" spans="3:13" ht="25.2" x14ac:dyDescent="0.25">
      <c r="C3411" s="102"/>
      <c r="D3411" s="103"/>
      <c r="E3411" s="103"/>
      <c r="F3411" s="103"/>
      <c r="G3411" s="53" t="s">
        <v>15</v>
      </c>
      <c r="H3411" s="50" t="s">
        <v>510</v>
      </c>
      <c r="I3411" s="21" t="s">
        <v>184</v>
      </c>
      <c r="J3411" s="21" t="s">
        <v>511</v>
      </c>
      <c r="K3411" s="21" t="s">
        <v>512</v>
      </c>
      <c r="L3411" s="21" t="s">
        <v>513</v>
      </c>
      <c r="M3411" s="57" t="s">
        <v>38</v>
      </c>
    </row>
    <row r="3412" spans="3:13" x14ac:dyDescent="0.25">
      <c r="C3412" s="104"/>
      <c r="D3412" s="105"/>
      <c r="E3412" s="105"/>
      <c r="F3412" s="105"/>
      <c r="G3412" s="47"/>
      <c r="H3412" s="60"/>
      <c r="I3412" s="22"/>
      <c r="J3412" s="22"/>
      <c r="K3412" s="22"/>
      <c r="L3412" s="22"/>
      <c r="M3412" s="55"/>
    </row>
    <row r="3413" spans="3:13" x14ac:dyDescent="0.25">
      <c r="C3413" s="52"/>
      <c r="D3413" s="49"/>
      <c r="E3413" s="46" t="s">
        <v>15</v>
      </c>
      <c r="F3413" s="51"/>
      <c r="G3413" s="59">
        <v>1104</v>
      </c>
      <c r="H3413" s="32">
        <v>35.054347826087003</v>
      </c>
      <c r="I3413" s="32">
        <v>38.224637681159003</v>
      </c>
      <c r="J3413" s="32">
        <v>20.561594202898998</v>
      </c>
      <c r="K3413" s="32">
        <v>4.7101449275359997</v>
      </c>
      <c r="L3413" s="32">
        <v>1.268115942029</v>
      </c>
      <c r="M3413" s="64">
        <v>0.18115942029000001</v>
      </c>
    </row>
    <row r="3414" spans="3:13" x14ac:dyDescent="0.25">
      <c r="C3414" s="111" t="s">
        <v>20</v>
      </c>
      <c r="D3414" s="106" t="s">
        <v>21</v>
      </c>
      <c r="E3414" s="10" t="s">
        <v>22</v>
      </c>
      <c r="F3414" s="11"/>
      <c r="G3414" s="14">
        <v>543</v>
      </c>
      <c r="H3414" s="28">
        <v>39.042357274400999</v>
      </c>
      <c r="I3414" s="5">
        <v>35.72744014733</v>
      </c>
      <c r="J3414" s="5">
        <v>19.705340699815999</v>
      </c>
      <c r="K3414" s="5">
        <v>4.2357274401470004</v>
      </c>
      <c r="L3414" s="5">
        <v>1.2891344383059999</v>
      </c>
      <c r="M3414" s="62" t="s">
        <v>66</v>
      </c>
    </row>
    <row r="3415" spans="3:13" x14ac:dyDescent="0.25">
      <c r="C3415" s="112"/>
      <c r="D3415" s="107"/>
      <c r="E3415" s="9" t="s">
        <v>23</v>
      </c>
      <c r="F3415" s="12"/>
      <c r="G3415" s="8">
        <v>561</v>
      </c>
      <c r="H3415" s="20">
        <v>31.194295900177998</v>
      </c>
      <c r="I3415" s="2">
        <v>40.641711229946999</v>
      </c>
      <c r="J3415" s="2">
        <v>21.390374331551001</v>
      </c>
      <c r="K3415" s="2">
        <v>5.169340463458</v>
      </c>
      <c r="L3415" s="2">
        <v>1.247771836007</v>
      </c>
      <c r="M3415" s="17">
        <v>0.35650623885900001</v>
      </c>
    </row>
    <row r="3416" spans="3:13" x14ac:dyDescent="0.25">
      <c r="C3416" s="108" t="s">
        <v>24</v>
      </c>
      <c r="D3416" s="108" t="s">
        <v>25</v>
      </c>
      <c r="E3416" s="10" t="s">
        <v>26</v>
      </c>
      <c r="F3416" s="11"/>
      <c r="G3416" s="14">
        <v>261</v>
      </c>
      <c r="H3416" s="28">
        <v>35.249042145593997</v>
      </c>
      <c r="I3416" s="5">
        <v>35.632183908046002</v>
      </c>
      <c r="J3416" s="5">
        <v>19.540229885056998</v>
      </c>
      <c r="K3416" s="5">
        <v>7.6628352490419998</v>
      </c>
      <c r="L3416" s="5">
        <v>1.915708812261</v>
      </c>
      <c r="M3416" s="62" t="s">
        <v>66</v>
      </c>
    </row>
    <row r="3417" spans="3:13" x14ac:dyDescent="0.25">
      <c r="C3417" s="112"/>
      <c r="D3417" s="109"/>
      <c r="E3417" s="9" t="s">
        <v>27</v>
      </c>
      <c r="F3417" s="12"/>
      <c r="G3417" s="8">
        <v>267</v>
      </c>
      <c r="H3417" s="20">
        <v>37.078651685392998</v>
      </c>
      <c r="I3417" s="2">
        <v>33.707865168539001</v>
      </c>
      <c r="J3417" s="2">
        <v>22.097378277154</v>
      </c>
      <c r="K3417" s="2">
        <v>5.2434456928840003</v>
      </c>
      <c r="L3417" s="2">
        <v>1.87265917603</v>
      </c>
      <c r="M3417" s="38" t="s">
        <v>66</v>
      </c>
    </row>
    <row r="3418" spans="3:13" x14ac:dyDescent="0.25">
      <c r="C3418" s="112"/>
      <c r="D3418" s="109"/>
      <c r="E3418" s="9" t="s">
        <v>28</v>
      </c>
      <c r="F3418" s="12"/>
      <c r="G3418" s="8">
        <v>261</v>
      </c>
      <c r="H3418" s="20">
        <v>34.865900383141998</v>
      </c>
      <c r="I3418" s="2">
        <v>39.463601532566997</v>
      </c>
      <c r="J3418" s="2">
        <v>21.072796934865998</v>
      </c>
      <c r="K3418" s="2">
        <v>3.065134099617</v>
      </c>
      <c r="L3418" s="2">
        <v>1.149425287356</v>
      </c>
      <c r="M3418" s="17">
        <v>0.38314176245199999</v>
      </c>
    </row>
    <row r="3419" spans="3:13" x14ac:dyDescent="0.25">
      <c r="C3419" s="112"/>
      <c r="D3419" s="109"/>
      <c r="E3419" s="9" t="s">
        <v>29</v>
      </c>
      <c r="F3419" s="12"/>
      <c r="G3419" s="8">
        <v>195</v>
      </c>
      <c r="H3419" s="20">
        <v>30.25641025641</v>
      </c>
      <c r="I3419" s="2">
        <v>46.666666666666998</v>
      </c>
      <c r="J3419" s="2">
        <v>18.974358974358999</v>
      </c>
      <c r="K3419" s="2">
        <v>3.5897435897440002</v>
      </c>
      <c r="L3419" s="2">
        <v>0.51282051282100005</v>
      </c>
      <c r="M3419" s="38" t="s">
        <v>66</v>
      </c>
    </row>
    <row r="3420" spans="3:13" x14ac:dyDescent="0.25">
      <c r="C3420" s="112"/>
      <c r="D3420" s="109"/>
      <c r="E3420" s="9" t="s">
        <v>30</v>
      </c>
      <c r="F3420" s="12"/>
      <c r="G3420" s="8">
        <v>120</v>
      </c>
      <c r="H3420" s="20">
        <v>38.333333333333002</v>
      </c>
      <c r="I3420" s="2">
        <v>37.5</v>
      </c>
      <c r="J3420" s="2">
        <v>20.833333333333002</v>
      </c>
      <c r="K3420" s="2">
        <v>2.5</v>
      </c>
      <c r="L3420" s="15" t="s">
        <v>66</v>
      </c>
      <c r="M3420" s="17">
        <v>0.83333333333299997</v>
      </c>
    </row>
    <row r="3421" spans="3:13" x14ac:dyDescent="0.25">
      <c r="C3421" s="112"/>
      <c r="D3421" s="109"/>
      <c r="E3421" s="9" t="s">
        <v>31</v>
      </c>
      <c r="F3421" s="12"/>
      <c r="G3421" s="8">
        <v>843</v>
      </c>
      <c r="H3421" s="20">
        <v>34.994068801898003</v>
      </c>
      <c r="I3421" s="2">
        <v>39.027283511268998</v>
      </c>
      <c r="J3421" s="2">
        <v>20.877817319098</v>
      </c>
      <c r="K3421" s="2">
        <v>3.7959667852910002</v>
      </c>
      <c r="L3421" s="2">
        <v>1.0676156583630001</v>
      </c>
      <c r="M3421" s="17">
        <v>0.23724792408100001</v>
      </c>
    </row>
    <row r="3422" spans="3:13" x14ac:dyDescent="0.25">
      <c r="C3422" s="112"/>
      <c r="D3422" s="109"/>
      <c r="E3422" s="9" t="s">
        <v>32</v>
      </c>
      <c r="F3422" s="12"/>
      <c r="G3422" s="8">
        <v>315</v>
      </c>
      <c r="H3422" s="20">
        <v>33.333333333333002</v>
      </c>
      <c r="I3422" s="2">
        <v>43.174603174603</v>
      </c>
      <c r="J3422" s="2">
        <v>19.68253968254</v>
      </c>
      <c r="K3422" s="2">
        <v>3.1746031746029999</v>
      </c>
      <c r="L3422" s="2">
        <v>0.31746031745999997</v>
      </c>
      <c r="M3422" s="17">
        <v>0.31746031745999997</v>
      </c>
    </row>
    <row r="3423" spans="3:13" x14ac:dyDescent="0.25">
      <c r="C3423" s="112"/>
      <c r="D3423" s="108" t="s">
        <v>22</v>
      </c>
      <c r="E3423" s="10" t="s">
        <v>26</v>
      </c>
      <c r="F3423" s="11"/>
      <c r="G3423" s="14">
        <v>120</v>
      </c>
      <c r="H3423" s="28">
        <v>37.5</v>
      </c>
      <c r="I3423" s="5">
        <v>37.5</v>
      </c>
      <c r="J3423" s="5">
        <v>15.833333333333</v>
      </c>
      <c r="K3423" s="5">
        <v>5.833333333333</v>
      </c>
      <c r="L3423" s="5">
        <v>3.333333333333</v>
      </c>
      <c r="M3423" s="62" t="s">
        <v>66</v>
      </c>
    </row>
    <row r="3424" spans="3:13" x14ac:dyDescent="0.25">
      <c r="C3424" s="112"/>
      <c r="D3424" s="109"/>
      <c r="E3424" s="9" t="s">
        <v>27</v>
      </c>
      <c r="F3424" s="12"/>
      <c r="G3424" s="8">
        <v>159</v>
      </c>
      <c r="H3424" s="20">
        <v>42.138364779874003</v>
      </c>
      <c r="I3424" s="2">
        <v>28.930817610062999</v>
      </c>
      <c r="J3424" s="2">
        <v>21.383647798742</v>
      </c>
      <c r="K3424" s="2">
        <v>5.660377358491</v>
      </c>
      <c r="L3424" s="2">
        <v>1.88679245283</v>
      </c>
      <c r="M3424" s="38" t="s">
        <v>66</v>
      </c>
    </row>
    <row r="3425" spans="3:13" x14ac:dyDescent="0.25">
      <c r="C3425" s="112"/>
      <c r="D3425" s="109"/>
      <c r="E3425" s="9" t="s">
        <v>28</v>
      </c>
      <c r="F3425" s="12"/>
      <c r="G3425" s="8">
        <v>113</v>
      </c>
      <c r="H3425" s="20">
        <v>41.592920353982002</v>
      </c>
      <c r="I3425" s="2">
        <v>34.513274336282997</v>
      </c>
      <c r="J3425" s="2">
        <v>21.238938053097002</v>
      </c>
      <c r="K3425" s="2">
        <v>2.654867256637</v>
      </c>
      <c r="L3425" s="15" t="s">
        <v>66</v>
      </c>
      <c r="M3425" s="38" t="s">
        <v>66</v>
      </c>
    </row>
    <row r="3426" spans="3:13" x14ac:dyDescent="0.25">
      <c r="C3426" s="112"/>
      <c r="D3426" s="109"/>
      <c r="E3426" s="9" t="s">
        <v>29</v>
      </c>
      <c r="F3426" s="12"/>
      <c r="G3426" s="8">
        <v>94</v>
      </c>
      <c r="H3426" s="20">
        <v>31.914893617021001</v>
      </c>
      <c r="I3426" s="2">
        <v>45.744680851063997</v>
      </c>
      <c r="J3426" s="2">
        <v>19.148936170212998</v>
      </c>
      <c r="K3426" s="2">
        <v>3.1914893617020001</v>
      </c>
      <c r="L3426" s="15" t="s">
        <v>66</v>
      </c>
      <c r="M3426" s="38" t="s">
        <v>66</v>
      </c>
    </row>
    <row r="3427" spans="3:13" x14ac:dyDescent="0.25">
      <c r="C3427" s="112"/>
      <c r="D3427" s="109"/>
      <c r="E3427" s="9" t="s">
        <v>30</v>
      </c>
      <c r="F3427" s="12"/>
      <c r="G3427" s="8">
        <v>57</v>
      </c>
      <c r="H3427" s="20">
        <v>40.350877192981997</v>
      </c>
      <c r="I3427" s="2">
        <v>36.842105263157997</v>
      </c>
      <c r="J3427" s="2">
        <v>21.052631578947</v>
      </c>
      <c r="K3427" s="2">
        <v>1.7543859649119999</v>
      </c>
      <c r="L3427" s="15" t="s">
        <v>66</v>
      </c>
      <c r="M3427" s="38" t="s">
        <v>66</v>
      </c>
    </row>
    <row r="3428" spans="3:13" x14ac:dyDescent="0.25">
      <c r="C3428" s="112"/>
      <c r="D3428" s="109"/>
      <c r="E3428" s="9" t="s">
        <v>31</v>
      </c>
      <c r="F3428" s="12"/>
      <c r="G3428" s="8">
        <v>423</v>
      </c>
      <c r="H3428" s="20">
        <v>39.479905437352002</v>
      </c>
      <c r="I3428" s="2">
        <v>35.224586288415999</v>
      </c>
      <c r="J3428" s="2">
        <v>20.80378250591</v>
      </c>
      <c r="K3428" s="2">
        <v>3.7825059101649998</v>
      </c>
      <c r="L3428" s="2">
        <v>0.70921985815599997</v>
      </c>
      <c r="M3428" s="38" t="s">
        <v>66</v>
      </c>
    </row>
    <row r="3429" spans="3:13" x14ac:dyDescent="0.25">
      <c r="C3429" s="112"/>
      <c r="D3429" s="109"/>
      <c r="E3429" s="9" t="s">
        <v>32</v>
      </c>
      <c r="F3429" s="12"/>
      <c r="G3429" s="8">
        <v>151</v>
      </c>
      <c r="H3429" s="20">
        <v>35.099337748343999</v>
      </c>
      <c r="I3429" s="2">
        <v>42.384105960265003</v>
      </c>
      <c r="J3429" s="2">
        <v>19.867549668873998</v>
      </c>
      <c r="K3429" s="2">
        <v>2.6490066225170001</v>
      </c>
      <c r="L3429" s="15" t="s">
        <v>66</v>
      </c>
      <c r="M3429" s="38" t="s">
        <v>66</v>
      </c>
    </row>
    <row r="3430" spans="3:13" x14ac:dyDescent="0.25">
      <c r="C3430" s="112"/>
      <c r="D3430" s="108" t="s">
        <v>23</v>
      </c>
      <c r="E3430" s="10" t="s">
        <v>26</v>
      </c>
      <c r="F3430" s="11"/>
      <c r="G3430" s="14">
        <v>141</v>
      </c>
      <c r="H3430" s="28">
        <v>33.333333333333002</v>
      </c>
      <c r="I3430" s="5">
        <v>34.042553191488999</v>
      </c>
      <c r="J3430" s="5">
        <v>22.695035460993001</v>
      </c>
      <c r="K3430" s="5">
        <v>9.2198581560279997</v>
      </c>
      <c r="L3430" s="5">
        <v>0.70921985815599997</v>
      </c>
      <c r="M3430" s="62" t="s">
        <v>66</v>
      </c>
    </row>
    <row r="3431" spans="3:13" x14ac:dyDescent="0.25">
      <c r="C3431" s="112"/>
      <c r="D3431" s="109"/>
      <c r="E3431" s="9" t="s">
        <v>27</v>
      </c>
      <c r="F3431" s="12"/>
      <c r="G3431" s="8">
        <v>108</v>
      </c>
      <c r="H3431" s="20">
        <v>29.629629629629999</v>
      </c>
      <c r="I3431" s="2">
        <v>40.740740740741003</v>
      </c>
      <c r="J3431" s="2">
        <v>23.148148148148</v>
      </c>
      <c r="K3431" s="2">
        <v>4.6296296296300001</v>
      </c>
      <c r="L3431" s="2">
        <v>1.851851851852</v>
      </c>
      <c r="M3431" s="38" t="s">
        <v>66</v>
      </c>
    </row>
    <row r="3432" spans="3:13" x14ac:dyDescent="0.25">
      <c r="C3432" s="112"/>
      <c r="D3432" s="109"/>
      <c r="E3432" s="9" t="s">
        <v>28</v>
      </c>
      <c r="F3432" s="12"/>
      <c r="G3432" s="8">
        <v>148</v>
      </c>
      <c r="H3432" s="20">
        <v>29.72972972973</v>
      </c>
      <c r="I3432" s="2">
        <v>43.243243243243001</v>
      </c>
      <c r="J3432" s="2">
        <v>20.945945945946001</v>
      </c>
      <c r="K3432" s="2">
        <v>3.3783783783780001</v>
      </c>
      <c r="L3432" s="2">
        <v>2.0270270270270001</v>
      </c>
      <c r="M3432" s="17">
        <v>0.67567567567599995</v>
      </c>
    </row>
    <row r="3433" spans="3:13" x14ac:dyDescent="0.25">
      <c r="C3433" s="112"/>
      <c r="D3433" s="109"/>
      <c r="E3433" s="9" t="s">
        <v>29</v>
      </c>
      <c r="F3433" s="12"/>
      <c r="G3433" s="8">
        <v>101</v>
      </c>
      <c r="H3433" s="20">
        <v>28.712871287129001</v>
      </c>
      <c r="I3433" s="2">
        <v>47.524752475248</v>
      </c>
      <c r="J3433" s="2">
        <v>18.811881188118999</v>
      </c>
      <c r="K3433" s="2">
        <v>3.9603960396039999</v>
      </c>
      <c r="L3433" s="2">
        <v>0.99009900990099997</v>
      </c>
      <c r="M3433" s="38" t="s">
        <v>66</v>
      </c>
    </row>
    <row r="3434" spans="3:13" x14ac:dyDescent="0.25">
      <c r="C3434" s="112"/>
      <c r="D3434" s="109"/>
      <c r="E3434" s="9" t="s">
        <v>30</v>
      </c>
      <c r="F3434" s="12"/>
      <c r="G3434" s="8">
        <v>63</v>
      </c>
      <c r="H3434" s="20">
        <v>36.507936507937004</v>
      </c>
      <c r="I3434" s="2">
        <v>38.095238095238003</v>
      </c>
      <c r="J3434" s="2">
        <v>20.634920634920999</v>
      </c>
      <c r="K3434" s="2">
        <v>3.1746031746029999</v>
      </c>
      <c r="L3434" s="15" t="s">
        <v>66</v>
      </c>
      <c r="M3434" s="17">
        <v>1.587301587302</v>
      </c>
    </row>
    <row r="3435" spans="3:13" x14ac:dyDescent="0.25">
      <c r="C3435" s="112"/>
      <c r="D3435" s="109"/>
      <c r="E3435" s="9" t="s">
        <v>31</v>
      </c>
      <c r="F3435" s="12"/>
      <c r="G3435" s="8">
        <v>420</v>
      </c>
      <c r="H3435" s="20">
        <v>30.476190476189998</v>
      </c>
      <c r="I3435" s="2">
        <v>42.857142857143003</v>
      </c>
      <c r="J3435" s="2">
        <v>20.952380952380999</v>
      </c>
      <c r="K3435" s="2">
        <v>3.8095238095239998</v>
      </c>
      <c r="L3435" s="2">
        <v>1.4285714285710001</v>
      </c>
      <c r="M3435" s="17">
        <v>0.47619047618999999</v>
      </c>
    </row>
    <row r="3436" spans="3:13" x14ac:dyDescent="0.25">
      <c r="C3436" s="112"/>
      <c r="D3436" s="109"/>
      <c r="E3436" s="9" t="s">
        <v>32</v>
      </c>
      <c r="F3436" s="12"/>
      <c r="G3436" s="8">
        <v>164</v>
      </c>
      <c r="H3436" s="20">
        <v>31.707317073171001</v>
      </c>
      <c r="I3436" s="2">
        <v>43.902439024389999</v>
      </c>
      <c r="J3436" s="2">
        <v>19.512195121950999</v>
      </c>
      <c r="K3436" s="2">
        <v>3.6585365853659999</v>
      </c>
      <c r="L3436" s="2">
        <v>0.60975609756100002</v>
      </c>
      <c r="M3436" s="17">
        <v>0.60975609756100002</v>
      </c>
    </row>
    <row r="3437" spans="3:13" ht="25.2" x14ac:dyDescent="0.25">
      <c r="C3437" s="108" t="s">
        <v>33</v>
      </c>
      <c r="D3437" s="108" t="s">
        <v>25</v>
      </c>
      <c r="E3437" s="10" t="s">
        <v>34</v>
      </c>
      <c r="F3437" s="11"/>
      <c r="G3437" s="14">
        <v>93</v>
      </c>
      <c r="H3437" s="28">
        <v>32.258064516128997</v>
      </c>
      <c r="I3437" s="5">
        <v>33.333333333333002</v>
      </c>
      <c r="J3437" s="5">
        <v>25.806451612903</v>
      </c>
      <c r="K3437" s="5">
        <v>7.5268817204299996</v>
      </c>
      <c r="L3437" s="5">
        <v>1.0752688172039999</v>
      </c>
      <c r="M3437" s="62" t="s">
        <v>66</v>
      </c>
    </row>
    <row r="3438" spans="3:13" ht="25.2" x14ac:dyDescent="0.25">
      <c r="C3438" s="112"/>
      <c r="D3438" s="109"/>
      <c r="E3438" s="9" t="s">
        <v>35</v>
      </c>
      <c r="F3438" s="12"/>
      <c r="G3438" s="8">
        <v>623</v>
      </c>
      <c r="H3438" s="20">
        <v>43.017656500803</v>
      </c>
      <c r="I3438" s="2">
        <v>38.202247191010997</v>
      </c>
      <c r="J3438" s="2">
        <v>14.767255216693</v>
      </c>
      <c r="K3438" s="2">
        <v>2.5682182985550002</v>
      </c>
      <c r="L3438" s="2">
        <v>1.2841091492779999</v>
      </c>
      <c r="M3438" s="17">
        <v>0.16051364366000001</v>
      </c>
    </row>
    <row r="3439" spans="3:13" ht="25.2" x14ac:dyDescent="0.25">
      <c r="C3439" s="112"/>
      <c r="D3439" s="109"/>
      <c r="E3439" s="9" t="s">
        <v>36</v>
      </c>
      <c r="F3439" s="12"/>
      <c r="G3439" s="8">
        <v>207</v>
      </c>
      <c r="H3439" s="20">
        <v>22.705314009662001</v>
      </c>
      <c r="I3439" s="2">
        <v>38.647342995168998</v>
      </c>
      <c r="J3439" s="2">
        <v>28.019323671498</v>
      </c>
      <c r="K3439" s="2">
        <v>8.6956521739130004</v>
      </c>
      <c r="L3439" s="2">
        <v>1.9323671497579999</v>
      </c>
      <c r="M3439" s="38" t="s">
        <v>66</v>
      </c>
    </row>
    <row r="3440" spans="3:13" ht="25.2" x14ac:dyDescent="0.25">
      <c r="C3440" s="112"/>
      <c r="D3440" s="109"/>
      <c r="E3440" s="9" t="s">
        <v>37</v>
      </c>
      <c r="F3440" s="12"/>
      <c r="G3440" s="8">
        <v>178</v>
      </c>
      <c r="H3440" s="20">
        <v>23.595505617977999</v>
      </c>
      <c r="I3440" s="2">
        <v>39.887640449438003</v>
      </c>
      <c r="J3440" s="2">
        <v>29.213483146066999</v>
      </c>
      <c r="K3440" s="2">
        <v>6.1797752808990003</v>
      </c>
      <c r="L3440" s="2">
        <v>0.56179775280900002</v>
      </c>
      <c r="M3440" s="17">
        <v>0.56179775280900002</v>
      </c>
    </row>
    <row r="3441" spans="3:13" x14ac:dyDescent="0.25">
      <c r="C3441" s="112"/>
      <c r="D3441" s="109"/>
      <c r="E3441" s="9" t="s">
        <v>38</v>
      </c>
      <c r="F3441" s="12"/>
      <c r="G3441" s="13">
        <v>3</v>
      </c>
      <c r="H3441" s="39" t="s">
        <v>66</v>
      </c>
      <c r="I3441" s="6">
        <v>66.666666666666998</v>
      </c>
      <c r="J3441" s="6">
        <v>33.333333333333002</v>
      </c>
      <c r="K3441" s="7" t="s">
        <v>66</v>
      </c>
      <c r="L3441" s="7" t="s">
        <v>66</v>
      </c>
      <c r="M3441" s="37" t="s">
        <v>66</v>
      </c>
    </row>
    <row r="3442" spans="3:13" ht="25.2" x14ac:dyDescent="0.25">
      <c r="C3442" s="112"/>
      <c r="D3442" s="108" t="s">
        <v>22</v>
      </c>
      <c r="E3442" s="10" t="s">
        <v>34</v>
      </c>
      <c r="F3442" s="11"/>
      <c r="G3442" s="40">
        <v>48</v>
      </c>
      <c r="H3442" s="58">
        <v>27.083333333333002</v>
      </c>
      <c r="I3442" s="23">
        <v>25</v>
      </c>
      <c r="J3442" s="23">
        <v>37.5</v>
      </c>
      <c r="K3442" s="23">
        <v>10.416666666667</v>
      </c>
      <c r="L3442" s="41" t="s">
        <v>66</v>
      </c>
      <c r="M3442" s="70" t="s">
        <v>66</v>
      </c>
    </row>
    <row r="3443" spans="3:13" ht="25.2" x14ac:dyDescent="0.25">
      <c r="C3443" s="112"/>
      <c r="D3443" s="109"/>
      <c r="E3443" s="9" t="s">
        <v>35</v>
      </c>
      <c r="F3443" s="12"/>
      <c r="G3443" s="8">
        <v>365</v>
      </c>
      <c r="H3443" s="20">
        <v>46.301369863014003</v>
      </c>
      <c r="I3443" s="2">
        <v>36.986301369863</v>
      </c>
      <c r="J3443" s="2">
        <v>13.150684931507</v>
      </c>
      <c r="K3443" s="2">
        <v>2.1917808219179999</v>
      </c>
      <c r="L3443" s="2">
        <v>1.369863013699</v>
      </c>
      <c r="M3443" s="38" t="s">
        <v>66</v>
      </c>
    </row>
    <row r="3444" spans="3:13" ht="25.2" x14ac:dyDescent="0.25">
      <c r="C3444" s="112"/>
      <c r="D3444" s="109"/>
      <c r="E3444" s="9" t="s">
        <v>36</v>
      </c>
      <c r="F3444" s="12"/>
      <c r="G3444" s="8">
        <v>80</v>
      </c>
      <c r="H3444" s="20">
        <v>27.5</v>
      </c>
      <c r="I3444" s="2">
        <v>36.25</v>
      </c>
      <c r="J3444" s="2">
        <v>26.25</v>
      </c>
      <c r="K3444" s="2">
        <v>7.5</v>
      </c>
      <c r="L3444" s="2">
        <v>2.5</v>
      </c>
      <c r="M3444" s="38" t="s">
        <v>66</v>
      </c>
    </row>
    <row r="3445" spans="3:13" ht="25.2" x14ac:dyDescent="0.25">
      <c r="C3445" s="112"/>
      <c r="D3445" s="109"/>
      <c r="E3445" s="9" t="s">
        <v>37</v>
      </c>
      <c r="F3445" s="12"/>
      <c r="G3445" s="13">
        <v>49</v>
      </c>
      <c r="H3445" s="30">
        <v>16.326530612245001</v>
      </c>
      <c r="I3445" s="6">
        <v>34.693877551020002</v>
      </c>
      <c r="J3445" s="6">
        <v>40.816326530612002</v>
      </c>
      <c r="K3445" s="6">
        <v>8.1632653061219997</v>
      </c>
      <c r="L3445" s="7" t="s">
        <v>66</v>
      </c>
      <c r="M3445" s="37" t="s">
        <v>66</v>
      </c>
    </row>
    <row r="3446" spans="3:13" x14ac:dyDescent="0.25">
      <c r="C3446" s="112"/>
      <c r="D3446" s="109"/>
      <c r="E3446" s="9" t="s">
        <v>38</v>
      </c>
      <c r="F3446" s="12"/>
      <c r="G3446" s="13">
        <v>1</v>
      </c>
      <c r="H3446" s="39" t="s">
        <v>66</v>
      </c>
      <c r="I3446" s="6">
        <v>100</v>
      </c>
      <c r="J3446" s="7" t="s">
        <v>66</v>
      </c>
      <c r="K3446" s="7" t="s">
        <v>66</v>
      </c>
      <c r="L3446" s="7" t="s">
        <v>66</v>
      </c>
      <c r="M3446" s="37" t="s">
        <v>66</v>
      </c>
    </row>
    <row r="3447" spans="3:13" ht="25.2" x14ac:dyDescent="0.25">
      <c r="C3447" s="112"/>
      <c r="D3447" s="108" t="s">
        <v>23</v>
      </c>
      <c r="E3447" s="10" t="s">
        <v>34</v>
      </c>
      <c r="F3447" s="11"/>
      <c r="G3447" s="40">
        <v>45</v>
      </c>
      <c r="H3447" s="58">
        <v>37.777777777777999</v>
      </c>
      <c r="I3447" s="23">
        <v>42.222222222222001</v>
      </c>
      <c r="J3447" s="23">
        <v>13.333333333333</v>
      </c>
      <c r="K3447" s="23">
        <v>4.4444444444439997</v>
      </c>
      <c r="L3447" s="23">
        <v>2.2222222222219998</v>
      </c>
      <c r="M3447" s="70" t="s">
        <v>66</v>
      </c>
    </row>
    <row r="3448" spans="3:13" ht="25.2" x14ac:dyDescent="0.25">
      <c r="C3448" s="112"/>
      <c r="D3448" s="109"/>
      <c r="E3448" s="9" t="s">
        <v>35</v>
      </c>
      <c r="F3448" s="12"/>
      <c r="G3448" s="8">
        <v>258</v>
      </c>
      <c r="H3448" s="20">
        <v>38.372093023255999</v>
      </c>
      <c r="I3448" s="2">
        <v>39.922480620155</v>
      </c>
      <c r="J3448" s="2">
        <v>17.054263565890999</v>
      </c>
      <c r="K3448" s="2">
        <v>3.1007751937979999</v>
      </c>
      <c r="L3448" s="2">
        <v>1.1627906976739999</v>
      </c>
      <c r="M3448" s="17">
        <v>0.38759689922500001</v>
      </c>
    </row>
    <row r="3449" spans="3:13" ht="25.2" x14ac:dyDescent="0.25">
      <c r="C3449" s="112"/>
      <c r="D3449" s="109"/>
      <c r="E3449" s="9" t="s">
        <v>36</v>
      </c>
      <c r="F3449" s="12"/>
      <c r="G3449" s="8">
        <v>127</v>
      </c>
      <c r="H3449" s="20">
        <v>19.685039370079</v>
      </c>
      <c r="I3449" s="2">
        <v>40.157480314960999</v>
      </c>
      <c r="J3449" s="2">
        <v>29.133858267716999</v>
      </c>
      <c r="K3449" s="2">
        <v>9.4488188976380005</v>
      </c>
      <c r="L3449" s="2">
        <v>1.574803149606</v>
      </c>
      <c r="M3449" s="38" t="s">
        <v>66</v>
      </c>
    </row>
    <row r="3450" spans="3:13" ht="25.2" x14ac:dyDescent="0.25">
      <c r="C3450" s="112"/>
      <c r="D3450" s="109"/>
      <c r="E3450" s="9" t="s">
        <v>37</v>
      </c>
      <c r="F3450" s="12"/>
      <c r="G3450" s="8">
        <v>129</v>
      </c>
      <c r="H3450" s="20">
        <v>26.356589147287</v>
      </c>
      <c r="I3450" s="2">
        <v>41.860465116279002</v>
      </c>
      <c r="J3450" s="2">
        <v>24.806201550388</v>
      </c>
      <c r="K3450" s="2">
        <v>5.4263565891469998</v>
      </c>
      <c r="L3450" s="2">
        <v>0.77519379845000003</v>
      </c>
      <c r="M3450" s="17">
        <v>0.77519379845000003</v>
      </c>
    </row>
    <row r="3451" spans="3:13" x14ac:dyDescent="0.25">
      <c r="C3451" s="112"/>
      <c r="D3451" s="109"/>
      <c r="E3451" s="9" t="s">
        <v>38</v>
      </c>
      <c r="F3451" s="12"/>
      <c r="G3451" s="13">
        <v>2</v>
      </c>
      <c r="H3451" s="39" t="s">
        <v>66</v>
      </c>
      <c r="I3451" s="6">
        <v>50</v>
      </c>
      <c r="J3451" s="6">
        <v>50</v>
      </c>
      <c r="K3451" s="7" t="s">
        <v>66</v>
      </c>
      <c r="L3451" s="7" t="s">
        <v>66</v>
      </c>
      <c r="M3451" s="37" t="s">
        <v>66</v>
      </c>
    </row>
    <row r="3452" spans="3:13" ht="25.2" x14ac:dyDescent="0.25">
      <c r="C3452" s="108" t="s">
        <v>39</v>
      </c>
      <c r="D3452" s="108" t="s">
        <v>25</v>
      </c>
      <c r="E3452" s="10" t="s">
        <v>40</v>
      </c>
      <c r="F3452" s="11"/>
      <c r="G3452" s="14">
        <v>320</v>
      </c>
      <c r="H3452" s="28">
        <v>21.875</v>
      </c>
      <c r="I3452" s="5">
        <v>39.375</v>
      </c>
      <c r="J3452" s="5">
        <v>30</v>
      </c>
      <c r="K3452" s="5">
        <v>6.875</v>
      </c>
      <c r="L3452" s="5">
        <v>1.5625</v>
      </c>
      <c r="M3452" s="29">
        <v>0.3125</v>
      </c>
    </row>
    <row r="3453" spans="3:13" ht="25.2" x14ac:dyDescent="0.25">
      <c r="C3453" s="112"/>
      <c r="D3453" s="109"/>
      <c r="E3453" s="9" t="s">
        <v>41</v>
      </c>
      <c r="F3453" s="12"/>
      <c r="G3453" s="8">
        <v>604</v>
      </c>
      <c r="H3453" s="20">
        <v>42.384105960265003</v>
      </c>
      <c r="I3453" s="2">
        <v>38.245033112583002</v>
      </c>
      <c r="J3453" s="2">
        <v>15.562913907284999</v>
      </c>
      <c r="K3453" s="2">
        <v>2.6490066225170001</v>
      </c>
      <c r="L3453" s="2">
        <v>0.99337748344400001</v>
      </c>
      <c r="M3453" s="17">
        <v>0.16556291390700001</v>
      </c>
    </row>
    <row r="3454" spans="3:13" x14ac:dyDescent="0.25">
      <c r="C3454" s="112"/>
      <c r="D3454" s="109"/>
      <c r="E3454" s="9" t="s">
        <v>42</v>
      </c>
      <c r="F3454" s="12"/>
      <c r="G3454" s="13">
        <v>20</v>
      </c>
      <c r="H3454" s="30">
        <v>45</v>
      </c>
      <c r="I3454" s="6">
        <v>45</v>
      </c>
      <c r="J3454" s="6">
        <v>10</v>
      </c>
      <c r="K3454" s="7" t="s">
        <v>66</v>
      </c>
      <c r="L3454" s="7" t="s">
        <v>66</v>
      </c>
      <c r="M3454" s="37" t="s">
        <v>66</v>
      </c>
    </row>
    <row r="3455" spans="3:13" x14ac:dyDescent="0.25">
      <c r="C3455" s="112"/>
      <c r="D3455" s="109"/>
      <c r="E3455" s="9" t="s">
        <v>43</v>
      </c>
      <c r="F3455" s="12"/>
      <c r="G3455" s="8">
        <v>162</v>
      </c>
      <c r="H3455" s="20">
        <v>33.950617283950997</v>
      </c>
      <c r="I3455" s="2">
        <v>39.506172839506</v>
      </c>
      <c r="J3455" s="2">
        <v>18.518518518518999</v>
      </c>
      <c r="K3455" s="2">
        <v>6.79012345679</v>
      </c>
      <c r="L3455" s="2">
        <v>1.2345679012349999</v>
      </c>
      <c r="M3455" s="38" t="s">
        <v>66</v>
      </c>
    </row>
    <row r="3456" spans="3:13" x14ac:dyDescent="0.25">
      <c r="C3456" s="112"/>
      <c r="D3456" s="109"/>
      <c r="E3456" s="9" t="s">
        <v>44</v>
      </c>
      <c r="F3456" s="12"/>
      <c r="G3456" s="8">
        <v>50</v>
      </c>
      <c r="H3456" s="20">
        <v>40</v>
      </c>
      <c r="I3456" s="2">
        <v>32</v>
      </c>
      <c r="J3456" s="2">
        <v>18</v>
      </c>
      <c r="K3456" s="2">
        <v>8</v>
      </c>
      <c r="L3456" s="2">
        <v>2</v>
      </c>
      <c r="M3456" s="38" t="s">
        <v>66</v>
      </c>
    </row>
    <row r="3457" spans="3:13" ht="25.2" x14ac:dyDescent="0.25">
      <c r="C3457" s="112"/>
      <c r="D3457" s="109"/>
      <c r="E3457" s="9" t="s">
        <v>45</v>
      </c>
      <c r="F3457" s="12"/>
      <c r="G3457" s="8">
        <v>53</v>
      </c>
      <c r="H3457" s="20">
        <v>32.075471698112999</v>
      </c>
      <c r="I3457" s="2">
        <v>33.962264150943</v>
      </c>
      <c r="J3457" s="2">
        <v>22.641509433962</v>
      </c>
      <c r="K3457" s="2">
        <v>9.4339622641510008</v>
      </c>
      <c r="L3457" s="2">
        <v>1.88679245283</v>
      </c>
      <c r="M3457" s="38" t="s">
        <v>66</v>
      </c>
    </row>
    <row r="3458" spans="3:13" x14ac:dyDescent="0.25">
      <c r="C3458" s="112"/>
      <c r="D3458" s="109"/>
      <c r="E3458" s="9" t="s">
        <v>38</v>
      </c>
      <c r="F3458" s="12"/>
      <c r="G3458" s="13">
        <v>37</v>
      </c>
      <c r="H3458" s="30">
        <v>48.648648648649001</v>
      </c>
      <c r="I3458" s="6">
        <v>29.72972972973</v>
      </c>
      <c r="J3458" s="6">
        <v>16.216216216216001</v>
      </c>
      <c r="K3458" s="7" t="s">
        <v>66</v>
      </c>
      <c r="L3458" s="6">
        <v>5.4054054054050003</v>
      </c>
      <c r="M3458" s="37" t="s">
        <v>66</v>
      </c>
    </row>
    <row r="3459" spans="3:13" ht="25.2" x14ac:dyDescent="0.25">
      <c r="C3459" s="112"/>
      <c r="D3459" s="108" t="s">
        <v>22</v>
      </c>
      <c r="E3459" s="10" t="s">
        <v>40</v>
      </c>
      <c r="F3459" s="11"/>
      <c r="G3459" s="14">
        <v>118</v>
      </c>
      <c r="H3459" s="28">
        <v>22.033898305085</v>
      </c>
      <c r="I3459" s="5">
        <v>34.745762711864003</v>
      </c>
      <c r="J3459" s="5">
        <v>33.898305084745999</v>
      </c>
      <c r="K3459" s="5">
        <v>7.6271186440680001</v>
      </c>
      <c r="L3459" s="5">
        <v>1.6949152542370001</v>
      </c>
      <c r="M3459" s="62" t="s">
        <v>66</v>
      </c>
    </row>
    <row r="3460" spans="3:13" ht="25.2" x14ac:dyDescent="0.25">
      <c r="C3460" s="112"/>
      <c r="D3460" s="109"/>
      <c r="E3460" s="9" t="s">
        <v>41</v>
      </c>
      <c r="F3460" s="12"/>
      <c r="G3460" s="8">
        <v>351</v>
      </c>
      <c r="H3460" s="20">
        <v>45.299145299145003</v>
      </c>
      <c r="I3460" s="2">
        <v>37.037037037037003</v>
      </c>
      <c r="J3460" s="2">
        <v>14.245014245014</v>
      </c>
      <c r="K3460" s="2">
        <v>2.564102564103</v>
      </c>
      <c r="L3460" s="2">
        <v>0.85470085470099999</v>
      </c>
      <c r="M3460" s="38" t="s">
        <v>66</v>
      </c>
    </row>
    <row r="3461" spans="3:13" x14ac:dyDescent="0.25">
      <c r="C3461" s="112"/>
      <c r="D3461" s="109"/>
      <c r="E3461" s="9" t="s">
        <v>42</v>
      </c>
      <c r="F3461" s="12"/>
      <c r="G3461" s="13">
        <v>9</v>
      </c>
      <c r="H3461" s="30">
        <v>55.555555555555998</v>
      </c>
      <c r="I3461" s="6">
        <v>44.444444444444002</v>
      </c>
      <c r="J3461" s="7" t="s">
        <v>66</v>
      </c>
      <c r="K3461" s="7" t="s">
        <v>66</v>
      </c>
      <c r="L3461" s="7" t="s">
        <v>66</v>
      </c>
      <c r="M3461" s="37" t="s">
        <v>66</v>
      </c>
    </row>
    <row r="3462" spans="3:13" x14ac:dyDescent="0.25">
      <c r="C3462" s="112"/>
      <c r="D3462" s="109"/>
      <c r="E3462" s="9" t="s">
        <v>43</v>
      </c>
      <c r="F3462" s="12"/>
      <c r="G3462" s="8">
        <v>64</v>
      </c>
      <c r="H3462" s="20">
        <v>37.5</v>
      </c>
      <c r="I3462" s="2">
        <v>35.9375</v>
      </c>
      <c r="J3462" s="2">
        <v>20.3125</v>
      </c>
      <c r="K3462" s="2">
        <v>6.25</v>
      </c>
      <c r="L3462" s="15" t="s">
        <v>66</v>
      </c>
      <c r="M3462" s="38" t="s">
        <v>66</v>
      </c>
    </row>
    <row r="3463" spans="3:13" x14ac:dyDescent="0.25">
      <c r="C3463" s="112"/>
      <c r="D3463" s="109"/>
      <c r="E3463" s="9" t="s">
        <v>44</v>
      </c>
      <c r="F3463" s="12"/>
      <c r="G3463" s="13">
        <v>19</v>
      </c>
      <c r="H3463" s="30">
        <v>57.894736842104997</v>
      </c>
      <c r="I3463" s="6">
        <v>31.578947368421002</v>
      </c>
      <c r="J3463" s="6">
        <v>5.2631578947369997</v>
      </c>
      <c r="K3463" s="6">
        <v>5.2631578947369997</v>
      </c>
      <c r="L3463" s="7" t="s">
        <v>66</v>
      </c>
      <c r="M3463" s="37" t="s">
        <v>66</v>
      </c>
    </row>
    <row r="3464" spans="3:13" ht="25.2" x14ac:dyDescent="0.25">
      <c r="C3464" s="112"/>
      <c r="D3464" s="109"/>
      <c r="E3464" s="9" t="s">
        <v>45</v>
      </c>
      <c r="F3464" s="12"/>
      <c r="G3464" s="13">
        <v>30</v>
      </c>
      <c r="H3464" s="30">
        <v>33.333333333333002</v>
      </c>
      <c r="I3464" s="6">
        <v>33.333333333333002</v>
      </c>
      <c r="J3464" s="6">
        <v>26.666666666666998</v>
      </c>
      <c r="K3464" s="6">
        <v>6.666666666667</v>
      </c>
      <c r="L3464" s="7" t="s">
        <v>66</v>
      </c>
      <c r="M3464" s="37" t="s">
        <v>66</v>
      </c>
    </row>
    <row r="3465" spans="3:13" x14ac:dyDescent="0.25">
      <c r="C3465" s="112"/>
      <c r="D3465" s="109"/>
      <c r="E3465" s="9" t="s">
        <v>38</v>
      </c>
      <c r="F3465" s="12"/>
      <c r="G3465" s="13">
        <v>23</v>
      </c>
      <c r="H3465" s="30">
        <v>43.478260869564998</v>
      </c>
      <c r="I3465" s="6">
        <v>39.130434782609001</v>
      </c>
      <c r="J3465" s="6">
        <v>8.6956521739130004</v>
      </c>
      <c r="K3465" s="7" t="s">
        <v>66</v>
      </c>
      <c r="L3465" s="6">
        <v>8.6956521739130004</v>
      </c>
      <c r="M3465" s="37" t="s">
        <v>66</v>
      </c>
    </row>
    <row r="3466" spans="3:13" ht="25.2" x14ac:dyDescent="0.25">
      <c r="C3466" s="112"/>
      <c r="D3466" s="108" t="s">
        <v>23</v>
      </c>
      <c r="E3466" s="10" t="s">
        <v>40</v>
      </c>
      <c r="F3466" s="11"/>
      <c r="G3466" s="14">
        <v>202</v>
      </c>
      <c r="H3466" s="28">
        <v>21.782178217822</v>
      </c>
      <c r="I3466" s="5">
        <v>42.079207920792001</v>
      </c>
      <c r="J3466" s="5">
        <v>27.722772277228</v>
      </c>
      <c r="K3466" s="5">
        <v>6.4356435643559999</v>
      </c>
      <c r="L3466" s="5">
        <v>1.485148514851</v>
      </c>
      <c r="M3466" s="29">
        <v>0.49504950495</v>
      </c>
    </row>
    <row r="3467" spans="3:13" ht="25.2" x14ac:dyDescent="0.25">
      <c r="C3467" s="112"/>
      <c r="D3467" s="109"/>
      <c r="E3467" s="9" t="s">
        <v>41</v>
      </c>
      <c r="F3467" s="12"/>
      <c r="G3467" s="8">
        <v>253</v>
      </c>
      <c r="H3467" s="20">
        <v>38.339920948616999</v>
      </c>
      <c r="I3467" s="2">
        <v>39.920948616601002</v>
      </c>
      <c r="J3467" s="2">
        <v>17.391304347826001</v>
      </c>
      <c r="K3467" s="2">
        <v>2.7667984189719999</v>
      </c>
      <c r="L3467" s="2">
        <v>1.185770750988</v>
      </c>
      <c r="M3467" s="17">
        <v>0.39525691699600002</v>
      </c>
    </row>
    <row r="3468" spans="3:13" x14ac:dyDescent="0.25">
      <c r="C3468" s="112"/>
      <c r="D3468" s="109"/>
      <c r="E3468" s="9" t="s">
        <v>42</v>
      </c>
      <c r="F3468" s="12"/>
      <c r="G3468" s="13">
        <v>11</v>
      </c>
      <c r="H3468" s="30">
        <v>36.363636363635997</v>
      </c>
      <c r="I3468" s="6">
        <v>45.454545454544999</v>
      </c>
      <c r="J3468" s="6">
        <v>18.181818181817999</v>
      </c>
      <c r="K3468" s="7" t="s">
        <v>66</v>
      </c>
      <c r="L3468" s="7" t="s">
        <v>66</v>
      </c>
      <c r="M3468" s="37" t="s">
        <v>66</v>
      </c>
    </row>
    <row r="3469" spans="3:13" x14ac:dyDescent="0.25">
      <c r="C3469" s="112"/>
      <c r="D3469" s="109"/>
      <c r="E3469" s="9" t="s">
        <v>43</v>
      </c>
      <c r="F3469" s="12"/>
      <c r="G3469" s="8">
        <v>98</v>
      </c>
      <c r="H3469" s="20">
        <v>31.632653061224001</v>
      </c>
      <c r="I3469" s="2">
        <v>41.836734693878</v>
      </c>
      <c r="J3469" s="2">
        <v>17.346938775510001</v>
      </c>
      <c r="K3469" s="2">
        <v>7.1428571428570002</v>
      </c>
      <c r="L3469" s="2">
        <v>2.040816326531</v>
      </c>
      <c r="M3469" s="38" t="s">
        <v>66</v>
      </c>
    </row>
    <row r="3470" spans="3:13" x14ac:dyDescent="0.25">
      <c r="C3470" s="112"/>
      <c r="D3470" s="109"/>
      <c r="E3470" s="9" t="s">
        <v>44</v>
      </c>
      <c r="F3470" s="12"/>
      <c r="G3470" s="13">
        <v>31</v>
      </c>
      <c r="H3470" s="30">
        <v>29.032258064516</v>
      </c>
      <c r="I3470" s="6">
        <v>32.258064516128997</v>
      </c>
      <c r="J3470" s="6">
        <v>25.806451612903</v>
      </c>
      <c r="K3470" s="6">
        <v>9.6774193548389995</v>
      </c>
      <c r="L3470" s="6">
        <v>3.2258064516129998</v>
      </c>
      <c r="M3470" s="37" t="s">
        <v>66</v>
      </c>
    </row>
    <row r="3471" spans="3:13" ht="25.2" x14ac:dyDescent="0.25">
      <c r="C3471" s="112"/>
      <c r="D3471" s="109"/>
      <c r="E3471" s="9" t="s">
        <v>45</v>
      </c>
      <c r="F3471" s="12"/>
      <c r="G3471" s="13">
        <v>23</v>
      </c>
      <c r="H3471" s="30">
        <v>30.434782608696</v>
      </c>
      <c r="I3471" s="6">
        <v>34.782608695652002</v>
      </c>
      <c r="J3471" s="6">
        <v>17.391304347826001</v>
      </c>
      <c r="K3471" s="6">
        <v>13.04347826087</v>
      </c>
      <c r="L3471" s="6">
        <v>4.3478260869570002</v>
      </c>
      <c r="M3471" s="37" t="s">
        <v>66</v>
      </c>
    </row>
    <row r="3472" spans="3:13" x14ac:dyDescent="0.25">
      <c r="C3472" s="112"/>
      <c r="D3472" s="109"/>
      <c r="E3472" s="9" t="s">
        <v>38</v>
      </c>
      <c r="F3472" s="12"/>
      <c r="G3472" s="13">
        <v>14</v>
      </c>
      <c r="H3472" s="30">
        <v>57.142857142856997</v>
      </c>
      <c r="I3472" s="6">
        <v>14.285714285714</v>
      </c>
      <c r="J3472" s="6">
        <v>28.571428571428999</v>
      </c>
      <c r="K3472" s="7" t="s">
        <v>66</v>
      </c>
      <c r="L3472" s="7" t="s">
        <v>66</v>
      </c>
      <c r="M3472" s="37" t="s">
        <v>66</v>
      </c>
    </row>
    <row r="3473" spans="3:13" x14ac:dyDescent="0.25">
      <c r="C3473" s="108" t="s">
        <v>46</v>
      </c>
      <c r="D3473" s="106" t="s">
        <v>21</v>
      </c>
      <c r="E3473" s="10" t="s">
        <v>47</v>
      </c>
      <c r="F3473" s="11"/>
      <c r="G3473" s="14">
        <v>815</v>
      </c>
      <c r="H3473" s="28">
        <v>38.036809815951003</v>
      </c>
      <c r="I3473" s="5">
        <v>37.668711656441999</v>
      </c>
      <c r="J3473" s="5">
        <v>19.877300613496999</v>
      </c>
      <c r="K3473" s="5">
        <v>3.3128834355830001</v>
      </c>
      <c r="L3473" s="5">
        <v>0.98159509202499995</v>
      </c>
      <c r="M3473" s="29">
        <v>0.122699386503</v>
      </c>
    </row>
    <row r="3474" spans="3:13" ht="25.2" x14ac:dyDescent="0.25">
      <c r="C3474" s="112"/>
      <c r="D3474" s="107"/>
      <c r="E3474" s="9" t="s">
        <v>48</v>
      </c>
      <c r="F3474" s="12"/>
      <c r="G3474" s="8">
        <v>86</v>
      </c>
      <c r="H3474" s="20">
        <v>31.395348837208999</v>
      </c>
      <c r="I3474" s="2">
        <v>44.186046511628</v>
      </c>
      <c r="J3474" s="2">
        <v>16.279069767442</v>
      </c>
      <c r="K3474" s="2">
        <v>5.8139534883720003</v>
      </c>
      <c r="L3474" s="2">
        <v>2.3255813953489999</v>
      </c>
      <c r="M3474" s="38" t="s">
        <v>66</v>
      </c>
    </row>
    <row r="3475" spans="3:13" x14ac:dyDescent="0.25">
      <c r="C3475" s="112"/>
      <c r="D3475" s="107"/>
      <c r="E3475" s="9" t="s">
        <v>49</v>
      </c>
      <c r="F3475" s="12"/>
      <c r="G3475" s="13">
        <v>46</v>
      </c>
      <c r="H3475" s="30">
        <v>28.260869565217</v>
      </c>
      <c r="I3475" s="6">
        <v>36.956521739129997</v>
      </c>
      <c r="J3475" s="6">
        <v>21.739130434783</v>
      </c>
      <c r="K3475" s="6">
        <v>10.869565217390999</v>
      </c>
      <c r="L3475" s="6">
        <v>2.1739130434780001</v>
      </c>
      <c r="M3475" s="37" t="s">
        <v>66</v>
      </c>
    </row>
    <row r="3476" spans="3:13" ht="25.2" x14ac:dyDescent="0.25">
      <c r="C3476" s="112"/>
      <c r="D3476" s="107"/>
      <c r="E3476" s="9" t="s">
        <v>50</v>
      </c>
      <c r="F3476" s="12"/>
      <c r="G3476" s="8">
        <v>95</v>
      </c>
      <c r="H3476" s="20">
        <v>25.263157894736999</v>
      </c>
      <c r="I3476" s="2">
        <v>33.684210526316001</v>
      </c>
      <c r="J3476" s="2">
        <v>30.526315789474001</v>
      </c>
      <c r="K3476" s="2">
        <v>8.4210526315790002</v>
      </c>
      <c r="L3476" s="2">
        <v>2.1052631578950001</v>
      </c>
      <c r="M3476" s="38" t="s">
        <v>66</v>
      </c>
    </row>
    <row r="3477" spans="3:13" ht="25.2" x14ac:dyDescent="0.25">
      <c r="C3477" s="112"/>
      <c r="D3477" s="107"/>
      <c r="E3477" s="9" t="s">
        <v>51</v>
      </c>
      <c r="F3477" s="12"/>
      <c r="G3477" s="13">
        <v>30</v>
      </c>
      <c r="H3477" s="30">
        <v>26.666666666666998</v>
      </c>
      <c r="I3477" s="6">
        <v>36.666666666666998</v>
      </c>
      <c r="J3477" s="6">
        <v>23.333333333333002</v>
      </c>
      <c r="K3477" s="6">
        <v>10</v>
      </c>
      <c r="L3477" s="6">
        <v>3.333333333333</v>
      </c>
      <c r="M3477" s="37" t="s">
        <v>66</v>
      </c>
    </row>
    <row r="3478" spans="3:13" x14ac:dyDescent="0.25">
      <c r="C3478" s="112"/>
      <c r="D3478" s="107"/>
      <c r="E3478" s="9" t="s">
        <v>52</v>
      </c>
      <c r="F3478" s="12"/>
      <c r="G3478" s="13">
        <v>8</v>
      </c>
      <c r="H3478" s="30">
        <v>12.5</v>
      </c>
      <c r="I3478" s="6">
        <v>37.5</v>
      </c>
      <c r="J3478" s="6">
        <v>12.5</v>
      </c>
      <c r="K3478" s="6">
        <v>25</v>
      </c>
      <c r="L3478" s="7" t="s">
        <v>66</v>
      </c>
      <c r="M3478" s="33">
        <v>12.5</v>
      </c>
    </row>
    <row r="3479" spans="3:13" x14ac:dyDescent="0.25">
      <c r="C3479" s="112"/>
      <c r="D3479" s="107"/>
      <c r="E3479" s="9" t="s">
        <v>53</v>
      </c>
      <c r="F3479" s="12"/>
      <c r="G3479" s="13">
        <v>23</v>
      </c>
      <c r="H3479" s="30">
        <v>17.391304347826001</v>
      </c>
      <c r="I3479" s="6">
        <v>56.521739130435002</v>
      </c>
      <c r="J3479" s="6">
        <v>17.391304347826001</v>
      </c>
      <c r="K3479" s="6">
        <v>8.6956521739130004</v>
      </c>
      <c r="L3479" s="7" t="s">
        <v>66</v>
      </c>
      <c r="M3479" s="37" t="s">
        <v>66</v>
      </c>
    </row>
    <row r="3480" spans="3:13" x14ac:dyDescent="0.25">
      <c r="C3480" s="112"/>
      <c r="D3480" s="107"/>
      <c r="E3480" s="9" t="s">
        <v>38</v>
      </c>
      <c r="F3480" s="12"/>
      <c r="G3480" s="13">
        <v>1</v>
      </c>
      <c r="H3480" s="39" t="s">
        <v>66</v>
      </c>
      <c r="I3480" s="6">
        <v>100</v>
      </c>
      <c r="J3480" s="7" t="s">
        <v>66</v>
      </c>
      <c r="K3480" s="7" t="s">
        <v>66</v>
      </c>
      <c r="L3480" s="7" t="s">
        <v>66</v>
      </c>
      <c r="M3480" s="37" t="s">
        <v>66</v>
      </c>
    </row>
    <row r="3481" spans="3:13" x14ac:dyDescent="0.25">
      <c r="C3481" s="112"/>
      <c r="D3481" s="107"/>
      <c r="E3481" s="9" t="s">
        <v>54</v>
      </c>
      <c r="F3481" s="12"/>
      <c r="G3481" s="8">
        <v>901</v>
      </c>
      <c r="H3481" s="20">
        <v>37.402885682574997</v>
      </c>
      <c r="I3481" s="2">
        <v>38.290788013319002</v>
      </c>
      <c r="J3481" s="2">
        <v>19.53385127636</v>
      </c>
      <c r="K3481" s="2">
        <v>3.551609322974</v>
      </c>
      <c r="L3481" s="2">
        <v>1.1098779134300001</v>
      </c>
      <c r="M3481" s="17">
        <v>0.11098779134300001</v>
      </c>
    </row>
    <row r="3482" spans="3:13" x14ac:dyDescent="0.25">
      <c r="C3482" s="112"/>
      <c r="D3482" s="107"/>
      <c r="E3482" s="9" t="s">
        <v>55</v>
      </c>
      <c r="F3482" s="12"/>
      <c r="G3482" s="8">
        <v>171</v>
      </c>
      <c r="H3482" s="20">
        <v>26.315789473683999</v>
      </c>
      <c r="I3482" s="2">
        <v>35.087719298246</v>
      </c>
      <c r="J3482" s="2">
        <v>26.900584795322001</v>
      </c>
      <c r="K3482" s="2">
        <v>9.3567251461990004</v>
      </c>
      <c r="L3482" s="2">
        <v>2.3391812865500001</v>
      </c>
      <c r="M3482" s="38" t="s">
        <v>66</v>
      </c>
    </row>
    <row r="3483" spans="3:13" x14ac:dyDescent="0.25">
      <c r="C3483" s="108" t="s">
        <v>56</v>
      </c>
      <c r="D3483" s="106" t="s">
        <v>21</v>
      </c>
      <c r="E3483" s="10" t="s">
        <v>57</v>
      </c>
      <c r="F3483" s="11"/>
      <c r="G3483" s="14">
        <v>465</v>
      </c>
      <c r="H3483" s="28">
        <v>35.053763440860003</v>
      </c>
      <c r="I3483" s="5">
        <v>37.204301075269001</v>
      </c>
      <c r="J3483" s="5">
        <v>21.935483870968</v>
      </c>
      <c r="K3483" s="5">
        <v>4.5161290322580001</v>
      </c>
      <c r="L3483" s="5">
        <v>1.0752688172039999</v>
      </c>
      <c r="M3483" s="29">
        <v>0.215053763441</v>
      </c>
    </row>
    <row r="3484" spans="3:13" x14ac:dyDescent="0.25">
      <c r="C3484" s="112"/>
      <c r="D3484" s="107"/>
      <c r="E3484" s="9" t="s">
        <v>58</v>
      </c>
      <c r="F3484" s="12"/>
      <c r="G3484" s="8">
        <v>396</v>
      </c>
      <c r="H3484" s="20">
        <v>35.101010101009997</v>
      </c>
      <c r="I3484" s="2">
        <v>39.393939393939</v>
      </c>
      <c r="J3484" s="2">
        <v>18.686868686869001</v>
      </c>
      <c r="K3484" s="2">
        <v>5.3030303030299999</v>
      </c>
      <c r="L3484" s="2">
        <v>1.5151515151520001</v>
      </c>
      <c r="M3484" s="38" t="s">
        <v>66</v>
      </c>
    </row>
    <row r="3485" spans="3:13" x14ac:dyDescent="0.25">
      <c r="C3485" s="112"/>
      <c r="D3485" s="107"/>
      <c r="E3485" s="9" t="s">
        <v>59</v>
      </c>
      <c r="F3485" s="12"/>
      <c r="G3485" s="8">
        <v>90</v>
      </c>
      <c r="H3485" s="20">
        <v>30</v>
      </c>
      <c r="I3485" s="2">
        <v>36.666666666666998</v>
      </c>
      <c r="J3485" s="2">
        <v>26.666666666666998</v>
      </c>
      <c r="K3485" s="2">
        <v>2.2222222222219998</v>
      </c>
      <c r="L3485" s="2">
        <v>3.333333333333</v>
      </c>
      <c r="M3485" s="17">
        <v>1.1111111111109999</v>
      </c>
    </row>
    <row r="3486" spans="3:13" x14ac:dyDescent="0.25">
      <c r="C3486" s="112"/>
      <c r="D3486" s="107"/>
      <c r="E3486" s="9" t="s">
        <v>60</v>
      </c>
      <c r="F3486" s="12"/>
      <c r="G3486" s="8">
        <v>153</v>
      </c>
      <c r="H3486" s="20">
        <v>37.908496732026002</v>
      </c>
      <c r="I3486" s="2">
        <v>39.215686274509999</v>
      </c>
      <c r="J3486" s="2">
        <v>17.647058823529001</v>
      </c>
      <c r="K3486" s="2">
        <v>5.2287581699350003</v>
      </c>
      <c r="L3486" s="15" t="s">
        <v>66</v>
      </c>
      <c r="M3486" s="38" t="s">
        <v>66</v>
      </c>
    </row>
    <row r="3487" spans="3:13" x14ac:dyDescent="0.25">
      <c r="C3487" s="108" t="s">
        <v>61</v>
      </c>
      <c r="D3487" s="106" t="s">
        <v>21</v>
      </c>
      <c r="E3487" s="10" t="s">
        <v>62</v>
      </c>
      <c r="F3487" s="11"/>
      <c r="G3487" s="14">
        <v>205</v>
      </c>
      <c r="H3487" s="28">
        <v>33.170731707317003</v>
      </c>
      <c r="I3487" s="5">
        <v>38.048780487804997</v>
      </c>
      <c r="J3487" s="5">
        <v>23.902439024389999</v>
      </c>
      <c r="K3487" s="5">
        <v>3.4146341463410002</v>
      </c>
      <c r="L3487" s="5">
        <v>1.4634146341459999</v>
      </c>
      <c r="M3487" s="62" t="s">
        <v>66</v>
      </c>
    </row>
    <row r="3488" spans="3:13" x14ac:dyDescent="0.25">
      <c r="C3488" s="109"/>
      <c r="D3488" s="107"/>
      <c r="E3488" s="9" t="s">
        <v>63</v>
      </c>
      <c r="F3488" s="12"/>
      <c r="G3488" s="8">
        <v>256</v>
      </c>
      <c r="H3488" s="20">
        <v>30.46875</v>
      </c>
      <c r="I3488" s="2">
        <v>43.75</v>
      </c>
      <c r="J3488" s="2">
        <v>18.75</v>
      </c>
      <c r="K3488" s="2">
        <v>5.078125</v>
      </c>
      <c r="L3488" s="2">
        <v>1.5625</v>
      </c>
      <c r="M3488" s="17">
        <v>0.390625</v>
      </c>
    </row>
    <row r="3489" spans="2:23" x14ac:dyDescent="0.25">
      <c r="C3489" s="109"/>
      <c r="D3489" s="107"/>
      <c r="E3489" s="9" t="s">
        <v>64</v>
      </c>
      <c r="F3489" s="12"/>
      <c r="G3489" s="8">
        <v>404</v>
      </c>
      <c r="H3489" s="20">
        <v>39.356435643563998</v>
      </c>
      <c r="I3489" s="2">
        <v>33.663366336633999</v>
      </c>
      <c r="J3489" s="2">
        <v>21.039603960396001</v>
      </c>
      <c r="K3489" s="2">
        <v>4.4554455445540002</v>
      </c>
      <c r="L3489" s="2">
        <v>1.237623762376</v>
      </c>
      <c r="M3489" s="17">
        <v>0.247524752475</v>
      </c>
    </row>
    <row r="3490" spans="2:23" x14ac:dyDescent="0.25">
      <c r="C3490" s="113"/>
      <c r="D3490" s="110"/>
      <c r="E3490" s="56" t="s">
        <v>65</v>
      </c>
      <c r="F3490" s="48"/>
      <c r="G3490" s="61">
        <v>239</v>
      </c>
      <c r="H3490" s="69">
        <v>34.309623430961999</v>
      </c>
      <c r="I3490" s="36">
        <v>40.167364016736002</v>
      </c>
      <c r="J3490" s="36">
        <v>18.828451882844998</v>
      </c>
      <c r="K3490" s="36">
        <v>5.8577405857739997</v>
      </c>
      <c r="L3490" s="36">
        <v>0.836820083682</v>
      </c>
      <c r="M3490" s="80" t="s">
        <v>66</v>
      </c>
    </row>
    <row r="3492" spans="2:23" x14ac:dyDescent="0.25">
      <c r="B3492" s="54" t="str">
        <f xml:space="preserve"> HYPERLINK("#'目次'!B48", "[42]")</f>
        <v>[42]</v>
      </c>
      <c r="C3492" s="42" t="s">
        <v>516</v>
      </c>
    </row>
    <row r="3495" spans="2:23" x14ac:dyDescent="0.25">
      <c r="C3495" s="42" t="s">
        <v>14</v>
      </c>
    </row>
    <row r="3496" spans="2:23" ht="63" x14ac:dyDescent="0.25">
      <c r="C3496" s="102"/>
      <c r="D3496" s="103"/>
      <c r="E3496" s="103"/>
      <c r="F3496" s="103"/>
      <c r="G3496" s="53" t="s">
        <v>15</v>
      </c>
      <c r="H3496" s="50" t="s">
        <v>517</v>
      </c>
      <c r="I3496" s="21" t="s">
        <v>518</v>
      </c>
      <c r="J3496" s="21" t="s">
        <v>519</v>
      </c>
      <c r="K3496" s="21" t="s">
        <v>520</v>
      </c>
      <c r="L3496" s="21" t="s">
        <v>521</v>
      </c>
      <c r="M3496" s="21" t="s">
        <v>522</v>
      </c>
      <c r="N3496" s="21" t="s">
        <v>523</v>
      </c>
      <c r="O3496" s="21" t="s">
        <v>524</v>
      </c>
      <c r="P3496" s="21" t="s">
        <v>525</v>
      </c>
      <c r="Q3496" s="21" t="s">
        <v>526</v>
      </c>
      <c r="R3496" s="21" t="s">
        <v>53</v>
      </c>
      <c r="S3496" s="21" t="s">
        <v>527</v>
      </c>
      <c r="T3496" s="21" t="s">
        <v>528</v>
      </c>
      <c r="U3496" s="21" t="s">
        <v>38</v>
      </c>
      <c r="V3496" s="21" t="s">
        <v>529</v>
      </c>
      <c r="W3496" s="57" t="s">
        <v>530</v>
      </c>
    </row>
    <row r="3497" spans="2:23" x14ac:dyDescent="0.25">
      <c r="C3497" s="104"/>
      <c r="D3497" s="105"/>
      <c r="E3497" s="105"/>
      <c r="F3497" s="105"/>
      <c r="G3497" s="47"/>
      <c r="H3497" s="60"/>
      <c r="I3497" s="22"/>
      <c r="J3497" s="22"/>
      <c r="K3497" s="22"/>
      <c r="L3497" s="22"/>
      <c r="M3497" s="22"/>
      <c r="N3497" s="22"/>
      <c r="O3497" s="22"/>
      <c r="P3497" s="22"/>
      <c r="Q3497" s="22"/>
      <c r="R3497" s="22"/>
      <c r="S3497" s="22"/>
      <c r="T3497" s="22"/>
      <c r="U3497" s="22"/>
      <c r="V3497" s="22"/>
      <c r="W3497" s="55"/>
    </row>
    <row r="3498" spans="2:23" x14ac:dyDescent="0.25">
      <c r="C3498" s="52"/>
      <c r="D3498" s="49"/>
      <c r="E3498" s="46" t="s">
        <v>15</v>
      </c>
      <c r="F3498" s="51"/>
      <c r="G3498" s="59">
        <v>1104</v>
      </c>
      <c r="H3498" s="32">
        <v>4.3478260869570002</v>
      </c>
      <c r="I3498" s="32">
        <v>11.141304347826001</v>
      </c>
      <c r="J3498" s="32">
        <v>5.8876811594199996</v>
      </c>
      <c r="K3498" s="32">
        <v>1.086956521739</v>
      </c>
      <c r="L3498" s="32">
        <v>5.7971014492749999</v>
      </c>
      <c r="M3498" s="32">
        <v>6.5217391304349999</v>
      </c>
      <c r="N3498" s="32">
        <v>1.7210144927540001</v>
      </c>
      <c r="O3498" s="32">
        <v>1.3586956521739999</v>
      </c>
      <c r="P3498" s="32">
        <v>25.54347826087</v>
      </c>
      <c r="Q3498" s="32">
        <v>9.0579710144930008</v>
      </c>
      <c r="R3498" s="32">
        <v>5.6159420289859998</v>
      </c>
      <c r="S3498" s="32">
        <v>26.630434782609001</v>
      </c>
      <c r="T3498" s="32">
        <v>29.347826086956999</v>
      </c>
      <c r="U3498" s="32">
        <v>1.1775362318839999</v>
      </c>
      <c r="V3498" s="32">
        <v>42.844202898551003</v>
      </c>
      <c r="W3498" s="64">
        <v>55.978260869564998</v>
      </c>
    </row>
    <row r="3499" spans="2:23" x14ac:dyDescent="0.25">
      <c r="C3499" s="111" t="s">
        <v>20</v>
      </c>
      <c r="D3499" s="106" t="s">
        <v>21</v>
      </c>
      <c r="E3499" s="10" t="s">
        <v>22</v>
      </c>
      <c r="F3499" s="11"/>
      <c r="G3499" s="14">
        <v>543</v>
      </c>
      <c r="H3499" s="28">
        <v>5.1565377532229997</v>
      </c>
      <c r="I3499" s="5">
        <v>9.3922651933699992</v>
      </c>
      <c r="J3499" s="5">
        <v>6.8139963167589999</v>
      </c>
      <c r="K3499" s="5">
        <v>1.841620626151</v>
      </c>
      <c r="L3499" s="5">
        <v>6.2615101289129997</v>
      </c>
      <c r="M3499" s="5">
        <v>4.9723756906079997</v>
      </c>
      <c r="N3499" s="5">
        <v>1.841620626151</v>
      </c>
      <c r="O3499" s="5">
        <v>1.1049723756909999</v>
      </c>
      <c r="P3499" s="5">
        <v>23.756906077347999</v>
      </c>
      <c r="Q3499" s="5">
        <v>8.8397790055249992</v>
      </c>
      <c r="R3499" s="5">
        <v>4.0515653775320004</v>
      </c>
      <c r="S3499" s="5">
        <v>25.414364640883999</v>
      </c>
      <c r="T3499" s="5">
        <v>33.885819521179002</v>
      </c>
      <c r="U3499" s="5">
        <v>0.55248618784500003</v>
      </c>
      <c r="V3499" s="5">
        <v>40.147329650091997</v>
      </c>
      <c r="W3499" s="29">
        <v>59.300184162062997</v>
      </c>
    </row>
    <row r="3500" spans="2:23" x14ac:dyDescent="0.25">
      <c r="C3500" s="112"/>
      <c r="D3500" s="107"/>
      <c r="E3500" s="9" t="s">
        <v>23</v>
      </c>
      <c r="F3500" s="12"/>
      <c r="G3500" s="8">
        <v>561</v>
      </c>
      <c r="H3500" s="20">
        <v>3.5650623885920001</v>
      </c>
      <c r="I3500" s="2">
        <v>12.83422459893</v>
      </c>
      <c r="J3500" s="2">
        <v>4.9910873440290002</v>
      </c>
      <c r="K3500" s="2">
        <v>0.35650623885900001</v>
      </c>
      <c r="L3500" s="2">
        <v>5.3475935828879999</v>
      </c>
      <c r="M3500" s="2">
        <v>8.0213903743320003</v>
      </c>
      <c r="N3500" s="2">
        <v>1.6042780748659999</v>
      </c>
      <c r="O3500" s="2">
        <v>1.6042780748659999</v>
      </c>
      <c r="P3500" s="2">
        <v>27.272727272727</v>
      </c>
      <c r="Q3500" s="2">
        <v>9.2691622103389992</v>
      </c>
      <c r="R3500" s="2">
        <v>7.1301247771840002</v>
      </c>
      <c r="S3500" s="2">
        <v>27.807486631016001</v>
      </c>
      <c r="T3500" s="2">
        <v>24.955436720142998</v>
      </c>
      <c r="U3500" s="2">
        <v>1.782531194296</v>
      </c>
      <c r="V3500" s="2">
        <v>45.454545454544999</v>
      </c>
      <c r="W3500" s="17">
        <v>52.762923351159003</v>
      </c>
    </row>
    <row r="3501" spans="2:23" x14ac:dyDescent="0.25">
      <c r="C3501" s="108" t="s">
        <v>24</v>
      </c>
      <c r="D3501" s="108" t="s">
        <v>25</v>
      </c>
      <c r="E3501" s="10" t="s">
        <v>26</v>
      </c>
      <c r="F3501" s="11"/>
      <c r="G3501" s="14">
        <v>261</v>
      </c>
      <c r="H3501" s="28">
        <v>4.5977011494250002</v>
      </c>
      <c r="I3501" s="5">
        <v>10.344827586207</v>
      </c>
      <c r="J3501" s="5">
        <v>4.2145593869729998</v>
      </c>
      <c r="K3501" s="5">
        <v>1.149425287356</v>
      </c>
      <c r="L3501" s="5">
        <v>7.6628352490419998</v>
      </c>
      <c r="M3501" s="5">
        <v>5.7471264367819996</v>
      </c>
      <c r="N3501" s="5">
        <v>0.38314176245199999</v>
      </c>
      <c r="O3501" s="34" t="s">
        <v>66</v>
      </c>
      <c r="P3501" s="5">
        <v>20.689655172414</v>
      </c>
      <c r="Q3501" s="5">
        <v>11.494252873562999</v>
      </c>
      <c r="R3501" s="5">
        <v>6.5134099616860004</v>
      </c>
      <c r="S3501" s="5">
        <v>21.455938697318</v>
      </c>
      <c r="T3501" s="5">
        <v>37.164750957853997</v>
      </c>
      <c r="U3501" s="5">
        <v>0.76628352490399998</v>
      </c>
      <c r="V3501" s="5">
        <v>40.613026819923</v>
      </c>
      <c r="W3501" s="29">
        <v>58.620689655172001</v>
      </c>
    </row>
    <row r="3502" spans="2:23" x14ac:dyDescent="0.25">
      <c r="C3502" s="112"/>
      <c r="D3502" s="109"/>
      <c r="E3502" s="9" t="s">
        <v>27</v>
      </c>
      <c r="F3502" s="12"/>
      <c r="G3502" s="8">
        <v>267</v>
      </c>
      <c r="H3502" s="20">
        <v>5.2434456928840003</v>
      </c>
      <c r="I3502" s="2">
        <v>7.8651685393259996</v>
      </c>
      <c r="J3502" s="2">
        <v>6.7415730337079998</v>
      </c>
      <c r="K3502" s="2">
        <v>1.4981273408239999</v>
      </c>
      <c r="L3502" s="2">
        <v>6.3670411985020001</v>
      </c>
      <c r="M3502" s="2">
        <v>5.61797752809</v>
      </c>
      <c r="N3502" s="2">
        <v>0.37453183520599997</v>
      </c>
      <c r="O3502" s="2">
        <v>1.123595505618</v>
      </c>
      <c r="P3502" s="2">
        <v>23.595505617977999</v>
      </c>
      <c r="Q3502" s="2">
        <v>5.9925093632959996</v>
      </c>
      <c r="R3502" s="2">
        <v>5.9925093632959996</v>
      </c>
      <c r="S3502" s="2">
        <v>28.089887640449</v>
      </c>
      <c r="T3502" s="2">
        <v>30.337078651685001</v>
      </c>
      <c r="U3502" s="2">
        <v>1.87265917603</v>
      </c>
      <c r="V3502" s="2">
        <v>39.700374531835003</v>
      </c>
      <c r="W3502" s="17">
        <v>58.426966292134999</v>
      </c>
    </row>
    <row r="3503" spans="2:23" x14ac:dyDescent="0.25">
      <c r="C3503" s="112"/>
      <c r="D3503" s="109"/>
      <c r="E3503" s="9" t="s">
        <v>28</v>
      </c>
      <c r="F3503" s="12"/>
      <c r="G3503" s="8">
        <v>261</v>
      </c>
      <c r="H3503" s="20">
        <v>3.8314176245209999</v>
      </c>
      <c r="I3503" s="2">
        <v>13.793103448276</v>
      </c>
      <c r="J3503" s="2">
        <v>6.5134099616860004</v>
      </c>
      <c r="K3503" s="2">
        <v>1.149425287356</v>
      </c>
      <c r="L3503" s="2">
        <v>4.5977011494250002</v>
      </c>
      <c r="M3503" s="2">
        <v>6.130268199234</v>
      </c>
      <c r="N3503" s="2">
        <v>3.4482758620689999</v>
      </c>
      <c r="O3503" s="2">
        <v>2.2988505747130001</v>
      </c>
      <c r="P3503" s="2">
        <v>29.501915708812</v>
      </c>
      <c r="Q3503" s="2">
        <v>6.8965517241379999</v>
      </c>
      <c r="R3503" s="2">
        <v>5.3639846743300001</v>
      </c>
      <c r="S3503" s="2">
        <v>25.287356321838999</v>
      </c>
      <c r="T3503" s="2">
        <v>26.436781609194998</v>
      </c>
      <c r="U3503" s="2">
        <v>1.149425287356</v>
      </c>
      <c r="V3503" s="2">
        <v>47.126436781609002</v>
      </c>
      <c r="W3503" s="17">
        <v>51.724137931034001</v>
      </c>
    </row>
    <row r="3504" spans="2:23" x14ac:dyDescent="0.25">
      <c r="C3504" s="112"/>
      <c r="D3504" s="109"/>
      <c r="E3504" s="9" t="s">
        <v>29</v>
      </c>
      <c r="F3504" s="12"/>
      <c r="G3504" s="8">
        <v>195</v>
      </c>
      <c r="H3504" s="20">
        <v>3.0769230769229998</v>
      </c>
      <c r="I3504" s="2">
        <v>11.282051282051</v>
      </c>
      <c r="J3504" s="2">
        <v>6.1538461538459996</v>
      </c>
      <c r="K3504" s="2">
        <v>1.025641025641</v>
      </c>
      <c r="L3504" s="2">
        <v>4.1025641025640001</v>
      </c>
      <c r="M3504" s="2">
        <v>7.1794871794870003</v>
      </c>
      <c r="N3504" s="2">
        <v>1.538461538462</v>
      </c>
      <c r="O3504" s="2">
        <v>1.025641025641</v>
      </c>
      <c r="P3504" s="2">
        <v>24.102564102563999</v>
      </c>
      <c r="Q3504" s="2">
        <v>12.307692307691999</v>
      </c>
      <c r="R3504" s="2">
        <v>4.1025641025640001</v>
      </c>
      <c r="S3504" s="2">
        <v>29.230769230768999</v>
      </c>
      <c r="T3504" s="2">
        <v>26.153846153846001</v>
      </c>
      <c r="U3504" s="2">
        <v>1.025641025641</v>
      </c>
      <c r="V3504" s="2">
        <v>43.589743589744003</v>
      </c>
      <c r="W3504" s="17">
        <v>55.384615384615003</v>
      </c>
    </row>
    <row r="3505" spans="3:23" x14ac:dyDescent="0.25">
      <c r="C3505" s="112"/>
      <c r="D3505" s="109"/>
      <c r="E3505" s="9" t="s">
        <v>30</v>
      </c>
      <c r="F3505" s="12"/>
      <c r="G3505" s="8">
        <v>120</v>
      </c>
      <c r="H3505" s="20">
        <v>5</v>
      </c>
      <c r="I3505" s="2">
        <v>14.166666666667</v>
      </c>
      <c r="J3505" s="2">
        <v>5.833333333333</v>
      </c>
      <c r="K3505" s="15" t="s">
        <v>66</v>
      </c>
      <c r="L3505" s="2">
        <v>5.833333333333</v>
      </c>
      <c r="M3505" s="2">
        <v>10</v>
      </c>
      <c r="N3505" s="2">
        <v>4.166666666667</v>
      </c>
      <c r="O3505" s="2">
        <v>3.333333333333</v>
      </c>
      <c r="P3505" s="2">
        <v>34.166666666666998</v>
      </c>
      <c r="Q3505" s="2">
        <v>10</v>
      </c>
      <c r="R3505" s="2">
        <v>5.833333333333</v>
      </c>
      <c r="S3505" s="2">
        <v>33.333333333333002</v>
      </c>
      <c r="T3505" s="2">
        <v>21.666666666666998</v>
      </c>
      <c r="U3505" s="2">
        <v>0.83333333333299997</v>
      </c>
      <c r="V3505" s="2">
        <v>44.166666666666998</v>
      </c>
      <c r="W3505" s="17">
        <v>55</v>
      </c>
    </row>
    <row r="3506" spans="3:23" x14ac:dyDescent="0.25">
      <c r="C3506" s="112"/>
      <c r="D3506" s="109"/>
      <c r="E3506" s="9" t="s">
        <v>31</v>
      </c>
      <c r="F3506" s="12"/>
      <c r="G3506" s="8">
        <v>843</v>
      </c>
      <c r="H3506" s="20">
        <v>4.2704626334520004</v>
      </c>
      <c r="I3506" s="2">
        <v>11.387900355872</v>
      </c>
      <c r="J3506" s="2">
        <v>6.4056939501779997</v>
      </c>
      <c r="K3506" s="2">
        <v>1.0676156583630001</v>
      </c>
      <c r="L3506" s="2">
        <v>5.219454329775</v>
      </c>
      <c r="M3506" s="2">
        <v>6.7615658362989999</v>
      </c>
      <c r="N3506" s="2">
        <v>2.1352313167260002</v>
      </c>
      <c r="O3506" s="2">
        <v>1.779359430605</v>
      </c>
      <c r="P3506" s="2">
        <v>27.046263345196</v>
      </c>
      <c r="Q3506" s="2">
        <v>8.3036773428230006</v>
      </c>
      <c r="R3506" s="2">
        <v>5.338078291815</v>
      </c>
      <c r="S3506" s="2">
        <v>28.232502965599</v>
      </c>
      <c r="T3506" s="2">
        <v>26.927639383155</v>
      </c>
      <c r="U3506" s="2">
        <v>1.304863582444</v>
      </c>
      <c r="V3506" s="2">
        <v>43.534994068802</v>
      </c>
      <c r="W3506" s="17">
        <v>55.160142348754</v>
      </c>
    </row>
    <row r="3507" spans="3:23" x14ac:dyDescent="0.25">
      <c r="C3507" s="112"/>
      <c r="D3507" s="109"/>
      <c r="E3507" s="9" t="s">
        <v>32</v>
      </c>
      <c r="F3507" s="12"/>
      <c r="G3507" s="8">
        <v>315</v>
      </c>
      <c r="H3507" s="20">
        <v>3.8095238095239998</v>
      </c>
      <c r="I3507" s="2">
        <v>12.380952380951999</v>
      </c>
      <c r="J3507" s="2">
        <v>6.0317460317459997</v>
      </c>
      <c r="K3507" s="2">
        <v>0.63492063492100004</v>
      </c>
      <c r="L3507" s="2">
        <v>4.7619047619049999</v>
      </c>
      <c r="M3507" s="2">
        <v>8.2539682539680008</v>
      </c>
      <c r="N3507" s="2">
        <v>2.5396825396830001</v>
      </c>
      <c r="O3507" s="2">
        <v>1.9047619047619999</v>
      </c>
      <c r="P3507" s="2">
        <v>27.936507936508001</v>
      </c>
      <c r="Q3507" s="2">
        <v>11.428571428571001</v>
      </c>
      <c r="R3507" s="2">
        <v>4.7619047619049999</v>
      </c>
      <c r="S3507" s="2">
        <v>30.793650793651</v>
      </c>
      <c r="T3507" s="2">
        <v>24.444444444443999</v>
      </c>
      <c r="U3507" s="2">
        <v>0.95238095238099996</v>
      </c>
      <c r="V3507" s="2">
        <v>43.809523809524002</v>
      </c>
      <c r="W3507" s="17">
        <v>55.238095238094999</v>
      </c>
    </row>
    <row r="3508" spans="3:23" x14ac:dyDescent="0.25">
      <c r="C3508" s="112"/>
      <c r="D3508" s="108" t="s">
        <v>22</v>
      </c>
      <c r="E3508" s="10" t="s">
        <v>26</v>
      </c>
      <c r="F3508" s="11"/>
      <c r="G3508" s="14">
        <v>120</v>
      </c>
      <c r="H3508" s="28">
        <v>6.666666666667</v>
      </c>
      <c r="I3508" s="5">
        <v>10.833333333333</v>
      </c>
      <c r="J3508" s="5">
        <v>5</v>
      </c>
      <c r="K3508" s="5">
        <v>2.5</v>
      </c>
      <c r="L3508" s="5">
        <v>12.5</v>
      </c>
      <c r="M3508" s="5">
        <v>5.833333333333</v>
      </c>
      <c r="N3508" s="34" t="s">
        <v>66</v>
      </c>
      <c r="O3508" s="34" t="s">
        <v>66</v>
      </c>
      <c r="P3508" s="5">
        <v>21.666666666666998</v>
      </c>
      <c r="Q3508" s="5">
        <v>13.333333333333</v>
      </c>
      <c r="R3508" s="5">
        <v>5.833333333333</v>
      </c>
      <c r="S3508" s="5">
        <v>22.5</v>
      </c>
      <c r="T3508" s="5">
        <v>33.333333333333002</v>
      </c>
      <c r="U3508" s="34" t="s">
        <v>66</v>
      </c>
      <c r="V3508" s="5">
        <v>44.166666666666998</v>
      </c>
      <c r="W3508" s="29">
        <v>55.833333333333002</v>
      </c>
    </row>
    <row r="3509" spans="3:23" x14ac:dyDescent="0.25">
      <c r="C3509" s="112"/>
      <c r="D3509" s="109"/>
      <c r="E3509" s="9" t="s">
        <v>27</v>
      </c>
      <c r="F3509" s="12"/>
      <c r="G3509" s="8">
        <v>159</v>
      </c>
      <c r="H3509" s="20">
        <v>3.7735849056599999</v>
      </c>
      <c r="I3509" s="2">
        <v>6.2893081761009997</v>
      </c>
      <c r="J3509" s="2">
        <v>5.660377358491</v>
      </c>
      <c r="K3509" s="2">
        <v>2.5157232704400001</v>
      </c>
      <c r="L3509" s="2">
        <v>3.1446540880499998</v>
      </c>
      <c r="M3509" s="2">
        <v>5.0314465408810003</v>
      </c>
      <c r="N3509" s="2">
        <v>0.62893081761000003</v>
      </c>
      <c r="O3509" s="2">
        <v>0.62893081761000003</v>
      </c>
      <c r="P3509" s="2">
        <v>19.496855345912</v>
      </c>
      <c r="Q3509" s="2">
        <v>3.7735849056599999</v>
      </c>
      <c r="R3509" s="2">
        <v>2.5157232704400001</v>
      </c>
      <c r="S3509" s="2">
        <v>28.930817610062999</v>
      </c>
      <c r="T3509" s="2">
        <v>38.364779874214001</v>
      </c>
      <c r="U3509" s="2">
        <v>0.62893081761000003</v>
      </c>
      <c r="V3509" s="2">
        <v>32.075471698112999</v>
      </c>
      <c r="W3509" s="17">
        <v>67.295597484276996</v>
      </c>
    </row>
    <row r="3510" spans="3:23" x14ac:dyDescent="0.25">
      <c r="C3510" s="112"/>
      <c r="D3510" s="109"/>
      <c r="E3510" s="9" t="s">
        <v>28</v>
      </c>
      <c r="F3510" s="12"/>
      <c r="G3510" s="8">
        <v>113</v>
      </c>
      <c r="H3510" s="20">
        <v>7.0796460176989999</v>
      </c>
      <c r="I3510" s="2">
        <v>7.964601769912</v>
      </c>
      <c r="J3510" s="2">
        <v>7.964601769912</v>
      </c>
      <c r="K3510" s="2">
        <v>0.88495575221199996</v>
      </c>
      <c r="L3510" s="2">
        <v>5.3097345132739999</v>
      </c>
      <c r="M3510" s="2">
        <v>3.53982300885</v>
      </c>
      <c r="N3510" s="2">
        <v>4.424778761062</v>
      </c>
      <c r="O3510" s="2">
        <v>2.654867256637</v>
      </c>
      <c r="P3510" s="2">
        <v>29.203539823008999</v>
      </c>
      <c r="Q3510" s="2">
        <v>6.194690265487</v>
      </c>
      <c r="R3510" s="2">
        <v>4.424778761062</v>
      </c>
      <c r="S3510" s="2">
        <v>22.123893805310001</v>
      </c>
      <c r="T3510" s="2">
        <v>32.743362831858001</v>
      </c>
      <c r="U3510" s="2">
        <v>0.88495575221199996</v>
      </c>
      <c r="V3510" s="2">
        <v>44.247787610619</v>
      </c>
      <c r="W3510" s="17">
        <v>54.867256637167998</v>
      </c>
    </row>
    <row r="3511" spans="3:23" x14ac:dyDescent="0.25">
      <c r="C3511" s="112"/>
      <c r="D3511" s="109"/>
      <c r="E3511" s="9" t="s">
        <v>29</v>
      </c>
      <c r="F3511" s="12"/>
      <c r="G3511" s="8">
        <v>94</v>
      </c>
      <c r="H3511" s="20">
        <v>2.1276595744679998</v>
      </c>
      <c r="I3511" s="2">
        <v>12.765957446809001</v>
      </c>
      <c r="J3511" s="2">
        <v>9.574468085106</v>
      </c>
      <c r="K3511" s="2">
        <v>2.1276595744679998</v>
      </c>
      <c r="L3511" s="2">
        <v>5.3191489361700004</v>
      </c>
      <c r="M3511" s="2">
        <v>4.2553191489359996</v>
      </c>
      <c r="N3511" s="2">
        <v>2.1276595744679998</v>
      </c>
      <c r="O3511" s="15" t="s">
        <v>66</v>
      </c>
      <c r="P3511" s="2">
        <v>26.595744680850999</v>
      </c>
      <c r="Q3511" s="2">
        <v>11.702127659574</v>
      </c>
      <c r="R3511" s="2">
        <v>3.1914893617020001</v>
      </c>
      <c r="S3511" s="2">
        <v>24.468085106383</v>
      </c>
      <c r="T3511" s="2">
        <v>29.787234042552999</v>
      </c>
      <c r="U3511" s="15" t="s">
        <v>66</v>
      </c>
      <c r="V3511" s="2">
        <v>45.744680851063997</v>
      </c>
      <c r="W3511" s="17">
        <v>54.255319148936003</v>
      </c>
    </row>
    <row r="3512" spans="3:23" x14ac:dyDescent="0.25">
      <c r="C3512" s="112"/>
      <c r="D3512" s="109"/>
      <c r="E3512" s="9" t="s">
        <v>30</v>
      </c>
      <c r="F3512" s="12"/>
      <c r="G3512" s="8">
        <v>57</v>
      </c>
      <c r="H3512" s="20">
        <v>7.0175438596489998</v>
      </c>
      <c r="I3512" s="2">
        <v>12.280701754386</v>
      </c>
      <c r="J3512" s="2">
        <v>7.0175438596489998</v>
      </c>
      <c r="K3512" s="15" t="s">
        <v>66</v>
      </c>
      <c r="L3512" s="2">
        <v>5.2631578947369997</v>
      </c>
      <c r="M3512" s="2">
        <v>7.0175438596489998</v>
      </c>
      <c r="N3512" s="2">
        <v>3.508771929825</v>
      </c>
      <c r="O3512" s="2">
        <v>3.508771929825</v>
      </c>
      <c r="P3512" s="2">
        <v>24.561403508771999</v>
      </c>
      <c r="Q3512" s="2">
        <v>14.035087719298</v>
      </c>
      <c r="R3512" s="2">
        <v>5.2631578947369997</v>
      </c>
      <c r="S3512" s="2">
        <v>29.824561403509001</v>
      </c>
      <c r="T3512" s="2">
        <v>31.578947368421002</v>
      </c>
      <c r="U3512" s="2">
        <v>1.7543859649119999</v>
      </c>
      <c r="V3512" s="2">
        <v>36.842105263157997</v>
      </c>
      <c r="W3512" s="17">
        <v>61.403508771929999</v>
      </c>
    </row>
    <row r="3513" spans="3:23" x14ac:dyDescent="0.25">
      <c r="C3513" s="112"/>
      <c r="D3513" s="109"/>
      <c r="E3513" s="9" t="s">
        <v>31</v>
      </c>
      <c r="F3513" s="12"/>
      <c r="G3513" s="8">
        <v>423</v>
      </c>
      <c r="H3513" s="20">
        <v>4.7281323877070003</v>
      </c>
      <c r="I3513" s="2">
        <v>8.9834515366430008</v>
      </c>
      <c r="J3513" s="2">
        <v>7.3286052009459999</v>
      </c>
      <c r="K3513" s="2">
        <v>1.654846335697</v>
      </c>
      <c r="L3513" s="2">
        <v>4.4917257683220004</v>
      </c>
      <c r="M3513" s="2">
        <v>4.7281323877070003</v>
      </c>
      <c r="N3513" s="2">
        <v>2.3640661938530001</v>
      </c>
      <c r="O3513" s="2">
        <v>1.4184397163119999</v>
      </c>
      <c r="P3513" s="2">
        <v>24.349881796689999</v>
      </c>
      <c r="Q3513" s="2">
        <v>7.5650118203309997</v>
      </c>
      <c r="R3513" s="2">
        <v>3.54609929078</v>
      </c>
      <c r="S3513" s="2">
        <v>26.241134751773</v>
      </c>
      <c r="T3513" s="2">
        <v>34.042553191488999</v>
      </c>
      <c r="U3513" s="2">
        <v>0.70921985815599997</v>
      </c>
      <c r="V3513" s="2">
        <v>39.007092198582001</v>
      </c>
      <c r="W3513" s="17">
        <v>60.283687943262002</v>
      </c>
    </row>
    <row r="3514" spans="3:23" x14ac:dyDescent="0.25">
      <c r="C3514" s="112"/>
      <c r="D3514" s="109"/>
      <c r="E3514" s="9" t="s">
        <v>32</v>
      </c>
      <c r="F3514" s="12"/>
      <c r="G3514" s="8">
        <v>151</v>
      </c>
      <c r="H3514" s="20">
        <v>3.9735099337749999</v>
      </c>
      <c r="I3514" s="2">
        <v>12.582781456954001</v>
      </c>
      <c r="J3514" s="2">
        <v>8.6092715231790002</v>
      </c>
      <c r="K3514" s="2">
        <v>1.324503311258</v>
      </c>
      <c r="L3514" s="2">
        <v>5.2980132450330002</v>
      </c>
      <c r="M3514" s="2">
        <v>5.2980132450330002</v>
      </c>
      <c r="N3514" s="2">
        <v>2.6490066225170001</v>
      </c>
      <c r="O3514" s="2">
        <v>1.324503311258</v>
      </c>
      <c r="P3514" s="2">
        <v>25.827814569535999</v>
      </c>
      <c r="Q3514" s="2">
        <v>12.582781456954001</v>
      </c>
      <c r="R3514" s="2">
        <v>3.9735099337749999</v>
      </c>
      <c r="S3514" s="2">
        <v>26.490066225166</v>
      </c>
      <c r="T3514" s="2">
        <v>30.46357615894</v>
      </c>
      <c r="U3514" s="2">
        <v>0.66225165562900001</v>
      </c>
      <c r="V3514" s="2">
        <v>42.384105960265003</v>
      </c>
      <c r="W3514" s="17">
        <v>56.953642384105997</v>
      </c>
    </row>
    <row r="3515" spans="3:23" x14ac:dyDescent="0.25">
      <c r="C3515" s="112"/>
      <c r="D3515" s="108" t="s">
        <v>23</v>
      </c>
      <c r="E3515" s="10" t="s">
        <v>26</v>
      </c>
      <c r="F3515" s="11"/>
      <c r="G3515" s="14">
        <v>141</v>
      </c>
      <c r="H3515" s="28">
        <v>2.8368794326239999</v>
      </c>
      <c r="I3515" s="5">
        <v>9.9290780141840003</v>
      </c>
      <c r="J3515" s="5">
        <v>3.54609929078</v>
      </c>
      <c r="K3515" s="34" t="s">
        <v>66</v>
      </c>
      <c r="L3515" s="5">
        <v>3.54609929078</v>
      </c>
      <c r="M3515" s="5">
        <v>5.6737588652479998</v>
      </c>
      <c r="N3515" s="5">
        <v>0.70921985815599997</v>
      </c>
      <c r="O3515" s="34" t="s">
        <v>66</v>
      </c>
      <c r="P3515" s="5">
        <v>19.858156028368999</v>
      </c>
      <c r="Q3515" s="5">
        <v>9.9290780141840003</v>
      </c>
      <c r="R3515" s="5">
        <v>7.0921985815599999</v>
      </c>
      <c r="S3515" s="5">
        <v>20.567375886524999</v>
      </c>
      <c r="T3515" s="5">
        <v>40.425531914894002</v>
      </c>
      <c r="U3515" s="5">
        <v>1.4184397163119999</v>
      </c>
      <c r="V3515" s="5">
        <v>37.58865248227</v>
      </c>
      <c r="W3515" s="29">
        <v>60.992907801417999</v>
      </c>
    </row>
    <row r="3516" spans="3:23" x14ac:dyDescent="0.25">
      <c r="C3516" s="112"/>
      <c r="D3516" s="109"/>
      <c r="E3516" s="9" t="s">
        <v>27</v>
      </c>
      <c r="F3516" s="12"/>
      <c r="G3516" s="8">
        <v>108</v>
      </c>
      <c r="H3516" s="20">
        <v>7.4074074074069998</v>
      </c>
      <c r="I3516" s="2">
        <v>10.185185185185</v>
      </c>
      <c r="J3516" s="2">
        <v>8.333333333333</v>
      </c>
      <c r="K3516" s="15" t="s">
        <v>66</v>
      </c>
      <c r="L3516" s="2">
        <v>11.111111111111001</v>
      </c>
      <c r="M3516" s="2">
        <v>6.4814814814809996</v>
      </c>
      <c r="N3516" s="15" t="s">
        <v>66</v>
      </c>
      <c r="O3516" s="2">
        <v>1.851851851852</v>
      </c>
      <c r="P3516" s="2">
        <v>29.629629629629999</v>
      </c>
      <c r="Q3516" s="2">
        <v>9.2592592592590002</v>
      </c>
      <c r="R3516" s="2">
        <v>11.111111111111001</v>
      </c>
      <c r="S3516" s="2">
        <v>26.851851851852</v>
      </c>
      <c r="T3516" s="2">
        <v>18.518518518518999</v>
      </c>
      <c r="U3516" s="2">
        <v>3.7037037037039999</v>
      </c>
      <c r="V3516" s="2">
        <v>50.925925925926002</v>
      </c>
      <c r="W3516" s="17">
        <v>45.370370370369997</v>
      </c>
    </row>
    <row r="3517" spans="3:23" x14ac:dyDescent="0.25">
      <c r="C3517" s="112"/>
      <c r="D3517" s="109"/>
      <c r="E3517" s="9" t="s">
        <v>28</v>
      </c>
      <c r="F3517" s="12"/>
      <c r="G3517" s="8">
        <v>148</v>
      </c>
      <c r="H3517" s="20">
        <v>1.351351351351</v>
      </c>
      <c r="I3517" s="2">
        <v>18.243243243243001</v>
      </c>
      <c r="J3517" s="2">
        <v>5.4054054054050003</v>
      </c>
      <c r="K3517" s="2">
        <v>1.351351351351</v>
      </c>
      <c r="L3517" s="2">
        <v>4.0540540540540002</v>
      </c>
      <c r="M3517" s="2">
        <v>8.1081081081080004</v>
      </c>
      <c r="N3517" s="2">
        <v>2.7027027027030002</v>
      </c>
      <c r="O3517" s="2">
        <v>2.0270270270270001</v>
      </c>
      <c r="P3517" s="2">
        <v>29.72972972973</v>
      </c>
      <c r="Q3517" s="2">
        <v>7.4324324324319999</v>
      </c>
      <c r="R3517" s="2">
        <v>6.0810810810809999</v>
      </c>
      <c r="S3517" s="2">
        <v>27.702702702703</v>
      </c>
      <c r="T3517" s="2">
        <v>21.621621621622001</v>
      </c>
      <c r="U3517" s="2">
        <v>1.351351351351</v>
      </c>
      <c r="V3517" s="2">
        <v>49.324324324324003</v>
      </c>
      <c r="W3517" s="17">
        <v>49.324324324324003</v>
      </c>
    </row>
    <row r="3518" spans="3:23" x14ac:dyDescent="0.25">
      <c r="C3518" s="112"/>
      <c r="D3518" s="109"/>
      <c r="E3518" s="9" t="s">
        <v>29</v>
      </c>
      <c r="F3518" s="12"/>
      <c r="G3518" s="8">
        <v>101</v>
      </c>
      <c r="H3518" s="20">
        <v>3.9603960396039999</v>
      </c>
      <c r="I3518" s="2">
        <v>9.9009900990100004</v>
      </c>
      <c r="J3518" s="2">
        <v>2.970297029703</v>
      </c>
      <c r="K3518" s="15" t="s">
        <v>66</v>
      </c>
      <c r="L3518" s="2">
        <v>2.970297029703</v>
      </c>
      <c r="M3518" s="2">
        <v>9.9009900990100004</v>
      </c>
      <c r="N3518" s="2">
        <v>0.99009900990099997</v>
      </c>
      <c r="O3518" s="2">
        <v>1.9801980198019999</v>
      </c>
      <c r="P3518" s="2">
        <v>21.782178217822</v>
      </c>
      <c r="Q3518" s="2">
        <v>12.871287128713</v>
      </c>
      <c r="R3518" s="2">
        <v>4.9504950495050002</v>
      </c>
      <c r="S3518" s="2">
        <v>33.663366336633999</v>
      </c>
      <c r="T3518" s="2">
        <v>22.772277227722999</v>
      </c>
      <c r="U3518" s="2">
        <v>1.9801980198019999</v>
      </c>
      <c r="V3518" s="2">
        <v>41.584158415841998</v>
      </c>
      <c r="W3518" s="17">
        <v>56.435643564355999</v>
      </c>
    </row>
    <row r="3519" spans="3:23" x14ac:dyDescent="0.25">
      <c r="C3519" s="112"/>
      <c r="D3519" s="109"/>
      <c r="E3519" s="9" t="s">
        <v>30</v>
      </c>
      <c r="F3519" s="12"/>
      <c r="G3519" s="8">
        <v>63</v>
      </c>
      <c r="H3519" s="20">
        <v>3.1746031746029999</v>
      </c>
      <c r="I3519" s="2">
        <v>15.873015873016</v>
      </c>
      <c r="J3519" s="2">
        <v>4.7619047619049999</v>
      </c>
      <c r="K3519" s="15" t="s">
        <v>66</v>
      </c>
      <c r="L3519" s="2">
        <v>6.3492063492059998</v>
      </c>
      <c r="M3519" s="2">
        <v>12.698412698413</v>
      </c>
      <c r="N3519" s="2">
        <v>4.7619047619049999</v>
      </c>
      <c r="O3519" s="2">
        <v>3.1746031746029999</v>
      </c>
      <c r="P3519" s="2">
        <v>42.857142857143003</v>
      </c>
      <c r="Q3519" s="2">
        <v>6.3492063492059998</v>
      </c>
      <c r="R3519" s="2">
        <v>6.3492063492059998</v>
      </c>
      <c r="S3519" s="2">
        <v>36.507936507937004</v>
      </c>
      <c r="T3519" s="2">
        <v>12.698412698413</v>
      </c>
      <c r="U3519" s="15" t="s">
        <v>66</v>
      </c>
      <c r="V3519" s="2">
        <v>50.793650793650997</v>
      </c>
      <c r="W3519" s="17">
        <v>49.206349206349003</v>
      </c>
    </row>
    <row r="3520" spans="3:23" x14ac:dyDescent="0.25">
      <c r="C3520" s="112"/>
      <c r="D3520" s="109"/>
      <c r="E3520" s="9" t="s">
        <v>31</v>
      </c>
      <c r="F3520" s="12"/>
      <c r="G3520" s="8">
        <v>420</v>
      </c>
      <c r="H3520" s="20">
        <v>3.8095238095239998</v>
      </c>
      <c r="I3520" s="2">
        <v>13.809523809524</v>
      </c>
      <c r="J3520" s="2">
        <v>5.4761904761900002</v>
      </c>
      <c r="K3520" s="2">
        <v>0.47619047618999999</v>
      </c>
      <c r="L3520" s="2">
        <v>5.9523809523809996</v>
      </c>
      <c r="M3520" s="2">
        <v>8.8095238095240003</v>
      </c>
      <c r="N3520" s="2">
        <v>1.9047619047619999</v>
      </c>
      <c r="O3520" s="2">
        <v>2.1428571428569998</v>
      </c>
      <c r="P3520" s="2">
        <v>29.761904761905001</v>
      </c>
      <c r="Q3520" s="2">
        <v>9.0476190476189995</v>
      </c>
      <c r="R3520" s="2">
        <v>7.1428571428570002</v>
      </c>
      <c r="S3520" s="2">
        <v>30.238095238094999</v>
      </c>
      <c r="T3520" s="2">
        <v>19.761904761905001</v>
      </c>
      <c r="U3520" s="2">
        <v>1.9047619047619999</v>
      </c>
      <c r="V3520" s="2">
        <v>48.095238095238003</v>
      </c>
      <c r="W3520" s="17">
        <v>50</v>
      </c>
    </row>
    <row r="3521" spans="3:23" x14ac:dyDescent="0.25">
      <c r="C3521" s="112"/>
      <c r="D3521" s="109"/>
      <c r="E3521" s="9" t="s">
        <v>32</v>
      </c>
      <c r="F3521" s="12"/>
      <c r="G3521" s="8">
        <v>164</v>
      </c>
      <c r="H3521" s="20">
        <v>3.6585365853659999</v>
      </c>
      <c r="I3521" s="2">
        <v>12.195121951220001</v>
      </c>
      <c r="J3521" s="2">
        <v>3.6585365853659999</v>
      </c>
      <c r="K3521" s="15" t="s">
        <v>66</v>
      </c>
      <c r="L3521" s="2">
        <v>4.268292682927</v>
      </c>
      <c r="M3521" s="2">
        <v>10.975609756098001</v>
      </c>
      <c r="N3521" s="2">
        <v>2.4390243902440001</v>
      </c>
      <c r="O3521" s="2">
        <v>2.4390243902440001</v>
      </c>
      <c r="P3521" s="2">
        <v>29.878048780488001</v>
      </c>
      <c r="Q3521" s="2">
        <v>10.365853658537</v>
      </c>
      <c r="R3521" s="2">
        <v>5.4878048780490003</v>
      </c>
      <c r="S3521" s="2">
        <v>34.756097560976002</v>
      </c>
      <c r="T3521" s="2">
        <v>18.902439024389999</v>
      </c>
      <c r="U3521" s="2">
        <v>1.219512195122</v>
      </c>
      <c r="V3521" s="2">
        <v>45.121951219511999</v>
      </c>
      <c r="W3521" s="17">
        <v>53.658536585366001</v>
      </c>
    </row>
    <row r="3522" spans="3:23" ht="25.2" x14ac:dyDescent="0.25">
      <c r="C3522" s="108" t="s">
        <v>33</v>
      </c>
      <c r="D3522" s="108" t="s">
        <v>25</v>
      </c>
      <c r="E3522" s="10" t="s">
        <v>34</v>
      </c>
      <c r="F3522" s="11"/>
      <c r="G3522" s="14">
        <v>93</v>
      </c>
      <c r="H3522" s="28">
        <v>9.6774193548389995</v>
      </c>
      <c r="I3522" s="5">
        <v>16.129032258064999</v>
      </c>
      <c r="J3522" s="5">
        <v>7.5268817204299996</v>
      </c>
      <c r="K3522" s="34" t="s">
        <v>66</v>
      </c>
      <c r="L3522" s="5">
        <v>2.1505376344089999</v>
      </c>
      <c r="M3522" s="5">
        <v>6.4516129032259997</v>
      </c>
      <c r="N3522" s="5">
        <v>1.0752688172039999</v>
      </c>
      <c r="O3522" s="34" t="s">
        <v>66</v>
      </c>
      <c r="P3522" s="5">
        <v>24.731182795698999</v>
      </c>
      <c r="Q3522" s="5">
        <v>8.6021505376339995</v>
      </c>
      <c r="R3522" s="5">
        <v>3.2258064516129998</v>
      </c>
      <c r="S3522" s="5">
        <v>21.505376344085999</v>
      </c>
      <c r="T3522" s="5">
        <v>34.408602150538002</v>
      </c>
      <c r="U3522" s="34" t="s">
        <v>66</v>
      </c>
      <c r="V3522" s="5">
        <v>44.086021505376003</v>
      </c>
      <c r="W3522" s="29">
        <v>55.913978494623997</v>
      </c>
    </row>
    <row r="3523" spans="3:23" ht="25.2" x14ac:dyDescent="0.25">
      <c r="C3523" s="112"/>
      <c r="D3523" s="109"/>
      <c r="E3523" s="9" t="s">
        <v>35</v>
      </c>
      <c r="F3523" s="12"/>
      <c r="G3523" s="8">
        <v>623</v>
      </c>
      <c r="H3523" s="20">
        <v>4.1733547351520004</v>
      </c>
      <c r="I3523" s="2">
        <v>10.91492776886</v>
      </c>
      <c r="J3523" s="2">
        <v>6.9020866773679996</v>
      </c>
      <c r="K3523" s="2">
        <v>1.605136436597</v>
      </c>
      <c r="L3523" s="2">
        <v>6.9020866773679996</v>
      </c>
      <c r="M3523" s="2">
        <v>6.420545746388</v>
      </c>
      <c r="N3523" s="2">
        <v>2.0866773675760002</v>
      </c>
      <c r="O3523" s="2">
        <v>1.605136436597</v>
      </c>
      <c r="P3523" s="2">
        <v>26.324237560193001</v>
      </c>
      <c r="Q3523" s="2">
        <v>9.7913322632419995</v>
      </c>
      <c r="R3523" s="2">
        <v>6.0995184590690004</v>
      </c>
      <c r="S3523" s="2">
        <v>26.163723916533002</v>
      </c>
      <c r="T3523" s="2">
        <v>27.929373996790002</v>
      </c>
      <c r="U3523" s="2">
        <v>1.4446227929369999</v>
      </c>
      <c r="V3523" s="2">
        <v>44.462279293740004</v>
      </c>
      <c r="W3523" s="17">
        <v>54.093097913323</v>
      </c>
    </row>
    <row r="3524" spans="3:23" ht="25.2" x14ac:dyDescent="0.25">
      <c r="C3524" s="112"/>
      <c r="D3524" s="109"/>
      <c r="E3524" s="9" t="s">
        <v>36</v>
      </c>
      <c r="F3524" s="12"/>
      <c r="G3524" s="8">
        <v>207</v>
      </c>
      <c r="H3524" s="20">
        <v>3.864734299517</v>
      </c>
      <c r="I3524" s="2">
        <v>8.6956521739130004</v>
      </c>
      <c r="J3524" s="2">
        <v>2.898550724638</v>
      </c>
      <c r="K3524" s="2">
        <v>0.96618357487899997</v>
      </c>
      <c r="L3524" s="2">
        <v>4.8309178743960004</v>
      </c>
      <c r="M3524" s="2">
        <v>6.7632850241550004</v>
      </c>
      <c r="N3524" s="2">
        <v>0.48309178743999998</v>
      </c>
      <c r="O3524" s="2">
        <v>0.48309178743999998</v>
      </c>
      <c r="P3524" s="2">
        <v>20.289855072464</v>
      </c>
      <c r="Q3524" s="2">
        <v>7.729468599034</v>
      </c>
      <c r="R3524" s="2">
        <v>6.7632850241550004</v>
      </c>
      <c r="S3524" s="2">
        <v>28.985507246377001</v>
      </c>
      <c r="T3524" s="2">
        <v>30.917874396135002</v>
      </c>
      <c r="U3524" s="2">
        <v>0.96618357487899997</v>
      </c>
      <c r="V3524" s="2">
        <v>39.130434782609001</v>
      </c>
      <c r="W3524" s="17">
        <v>59.903381642512002</v>
      </c>
    </row>
    <row r="3525" spans="3:23" ht="25.2" x14ac:dyDescent="0.25">
      <c r="C3525" s="112"/>
      <c r="D3525" s="109"/>
      <c r="E3525" s="9" t="s">
        <v>37</v>
      </c>
      <c r="F3525" s="12"/>
      <c r="G3525" s="8">
        <v>178</v>
      </c>
      <c r="H3525" s="20">
        <v>2.808988764045</v>
      </c>
      <c r="I3525" s="2">
        <v>11.797752808988999</v>
      </c>
      <c r="J3525" s="2">
        <v>4.4943820224720001</v>
      </c>
      <c r="K3525" s="15" t="s">
        <v>66</v>
      </c>
      <c r="L3525" s="2">
        <v>5.0561797752809996</v>
      </c>
      <c r="M3525" s="2">
        <v>6.7415730337079998</v>
      </c>
      <c r="N3525" s="2">
        <v>2.2471910112360001</v>
      </c>
      <c r="O3525" s="2">
        <v>2.2471910112360001</v>
      </c>
      <c r="P3525" s="2">
        <v>29.775280898876002</v>
      </c>
      <c r="Q3525" s="2">
        <v>8.4269662921350008</v>
      </c>
      <c r="R3525" s="2">
        <v>3.9325842696629998</v>
      </c>
      <c r="S3525" s="2">
        <v>28.089887640449</v>
      </c>
      <c r="T3525" s="2">
        <v>29.775280898876002</v>
      </c>
      <c r="U3525" s="2">
        <v>1.123595505618</v>
      </c>
      <c r="V3525" s="2">
        <v>41.011235955056002</v>
      </c>
      <c r="W3525" s="17">
        <v>57.865168539326</v>
      </c>
    </row>
    <row r="3526" spans="3:23" x14ac:dyDescent="0.25">
      <c r="C3526" s="112"/>
      <c r="D3526" s="109"/>
      <c r="E3526" s="9" t="s">
        <v>38</v>
      </c>
      <c r="F3526" s="12"/>
      <c r="G3526" s="13">
        <v>3</v>
      </c>
      <c r="H3526" s="39" t="s">
        <v>66</v>
      </c>
      <c r="I3526" s="6">
        <v>33.333333333333002</v>
      </c>
      <c r="J3526" s="6">
        <v>33.333333333333002</v>
      </c>
      <c r="K3526" s="7" t="s">
        <v>66</v>
      </c>
      <c r="L3526" s="7" t="s">
        <v>66</v>
      </c>
      <c r="M3526" s="7" t="s">
        <v>66</v>
      </c>
      <c r="N3526" s="7" t="s">
        <v>66</v>
      </c>
      <c r="O3526" s="7" t="s">
        <v>66</v>
      </c>
      <c r="P3526" s="7" t="s">
        <v>66</v>
      </c>
      <c r="Q3526" s="7" t="s">
        <v>66</v>
      </c>
      <c r="R3526" s="7" t="s">
        <v>66</v>
      </c>
      <c r="S3526" s="6">
        <v>33.333333333333002</v>
      </c>
      <c r="T3526" s="6">
        <v>33.333333333333002</v>
      </c>
      <c r="U3526" s="7" t="s">
        <v>66</v>
      </c>
      <c r="V3526" s="6">
        <v>33.333333333333002</v>
      </c>
      <c r="W3526" s="33">
        <v>66.666666666666998</v>
      </c>
    </row>
    <row r="3527" spans="3:23" ht="25.2" x14ac:dyDescent="0.25">
      <c r="C3527" s="112"/>
      <c r="D3527" s="108" t="s">
        <v>22</v>
      </c>
      <c r="E3527" s="10" t="s">
        <v>34</v>
      </c>
      <c r="F3527" s="11"/>
      <c r="G3527" s="40">
        <v>48</v>
      </c>
      <c r="H3527" s="58">
        <v>10.416666666667</v>
      </c>
      <c r="I3527" s="23">
        <v>10.416666666667</v>
      </c>
      <c r="J3527" s="23">
        <v>8.333333333333</v>
      </c>
      <c r="K3527" s="41" t="s">
        <v>66</v>
      </c>
      <c r="L3527" s="41" t="s">
        <v>66</v>
      </c>
      <c r="M3527" s="23">
        <v>4.166666666667</v>
      </c>
      <c r="N3527" s="41" t="s">
        <v>66</v>
      </c>
      <c r="O3527" s="41" t="s">
        <v>66</v>
      </c>
      <c r="P3527" s="23">
        <v>22.916666666666998</v>
      </c>
      <c r="Q3527" s="23">
        <v>6.25</v>
      </c>
      <c r="R3527" s="41" t="s">
        <v>66</v>
      </c>
      <c r="S3527" s="23">
        <v>20.833333333333002</v>
      </c>
      <c r="T3527" s="23">
        <v>37.5</v>
      </c>
      <c r="U3527" s="41" t="s">
        <v>66</v>
      </c>
      <c r="V3527" s="23">
        <v>41.666666666666998</v>
      </c>
      <c r="W3527" s="63">
        <v>58.333333333333002</v>
      </c>
    </row>
    <row r="3528" spans="3:23" ht="25.2" x14ac:dyDescent="0.25">
      <c r="C3528" s="112"/>
      <c r="D3528" s="109"/>
      <c r="E3528" s="9" t="s">
        <v>35</v>
      </c>
      <c r="F3528" s="12"/>
      <c r="G3528" s="8">
        <v>365</v>
      </c>
      <c r="H3528" s="20">
        <v>4.9315068493150003</v>
      </c>
      <c r="I3528" s="2">
        <v>9.8630136986300005</v>
      </c>
      <c r="J3528" s="2">
        <v>7.1232876712330002</v>
      </c>
      <c r="K3528" s="2">
        <v>2.1917808219179999</v>
      </c>
      <c r="L3528" s="2">
        <v>7.1232876712330002</v>
      </c>
      <c r="M3528" s="2">
        <v>4.6575342465749996</v>
      </c>
      <c r="N3528" s="2">
        <v>2.1917808219179999</v>
      </c>
      <c r="O3528" s="2">
        <v>1.369863013699</v>
      </c>
      <c r="P3528" s="2">
        <v>26.027397260274</v>
      </c>
      <c r="Q3528" s="2">
        <v>9.8630136986300005</v>
      </c>
      <c r="R3528" s="2">
        <v>3.8356164383559999</v>
      </c>
      <c r="S3528" s="2">
        <v>24.383561643836</v>
      </c>
      <c r="T3528" s="2">
        <v>32.602739726027004</v>
      </c>
      <c r="U3528" s="2">
        <v>0.54794520547900005</v>
      </c>
      <c r="V3528" s="2">
        <v>42.465753424657997</v>
      </c>
      <c r="W3528" s="17">
        <v>56.986301369863</v>
      </c>
    </row>
    <row r="3529" spans="3:23" ht="25.2" x14ac:dyDescent="0.25">
      <c r="C3529" s="112"/>
      <c r="D3529" s="109"/>
      <c r="E3529" s="9" t="s">
        <v>36</v>
      </c>
      <c r="F3529" s="12"/>
      <c r="G3529" s="8">
        <v>80</v>
      </c>
      <c r="H3529" s="20">
        <v>5</v>
      </c>
      <c r="I3529" s="2">
        <v>7.5</v>
      </c>
      <c r="J3529" s="2">
        <v>6.25</v>
      </c>
      <c r="K3529" s="2">
        <v>2.5</v>
      </c>
      <c r="L3529" s="2">
        <v>8.75</v>
      </c>
      <c r="M3529" s="2">
        <v>7.5</v>
      </c>
      <c r="N3529" s="15" t="s">
        <v>66</v>
      </c>
      <c r="O3529" s="15" t="s">
        <v>66</v>
      </c>
      <c r="P3529" s="2">
        <v>18.75</v>
      </c>
      <c r="Q3529" s="2">
        <v>8.75</v>
      </c>
      <c r="R3529" s="2">
        <v>7.5</v>
      </c>
      <c r="S3529" s="2">
        <v>30</v>
      </c>
      <c r="T3529" s="2">
        <v>33.75</v>
      </c>
      <c r="U3529" s="15" t="s">
        <v>66</v>
      </c>
      <c r="V3529" s="2">
        <v>36.25</v>
      </c>
      <c r="W3529" s="17">
        <v>63.75</v>
      </c>
    </row>
    <row r="3530" spans="3:23" ht="25.2" x14ac:dyDescent="0.25">
      <c r="C3530" s="112"/>
      <c r="D3530" s="109"/>
      <c r="E3530" s="9" t="s">
        <v>37</v>
      </c>
      <c r="F3530" s="12"/>
      <c r="G3530" s="13">
        <v>49</v>
      </c>
      <c r="H3530" s="30">
        <v>2.040816326531</v>
      </c>
      <c r="I3530" s="6">
        <v>8.1632653061219997</v>
      </c>
      <c r="J3530" s="6">
        <v>4.0816326530609999</v>
      </c>
      <c r="K3530" s="7" t="s">
        <v>66</v>
      </c>
      <c r="L3530" s="6">
        <v>2.040816326531</v>
      </c>
      <c r="M3530" s="6">
        <v>4.0816326530609999</v>
      </c>
      <c r="N3530" s="6">
        <v>4.0816326530609999</v>
      </c>
      <c r="O3530" s="6">
        <v>2.040816326531</v>
      </c>
      <c r="P3530" s="6">
        <v>16.326530612245001</v>
      </c>
      <c r="Q3530" s="6">
        <v>4.0816326530609999</v>
      </c>
      <c r="R3530" s="6">
        <v>4.0816326530609999</v>
      </c>
      <c r="S3530" s="6">
        <v>28.571428571428999</v>
      </c>
      <c r="T3530" s="6">
        <v>40.816326530612002</v>
      </c>
      <c r="U3530" s="6">
        <v>2.040816326531</v>
      </c>
      <c r="V3530" s="6">
        <v>28.571428571428999</v>
      </c>
      <c r="W3530" s="33">
        <v>69.387755102040998</v>
      </c>
    </row>
    <row r="3531" spans="3:23" x14ac:dyDescent="0.25">
      <c r="C3531" s="112"/>
      <c r="D3531" s="109"/>
      <c r="E3531" s="9" t="s">
        <v>38</v>
      </c>
      <c r="F3531" s="12"/>
      <c r="G3531" s="13">
        <v>1</v>
      </c>
      <c r="H3531" s="39" t="s">
        <v>66</v>
      </c>
      <c r="I3531" s="7" t="s">
        <v>66</v>
      </c>
      <c r="J3531" s="7" t="s">
        <v>66</v>
      </c>
      <c r="K3531" s="7" t="s">
        <v>66</v>
      </c>
      <c r="L3531" s="7" t="s">
        <v>66</v>
      </c>
      <c r="M3531" s="7" t="s">
        <v>66</v>
      </c>
      <c r="N3531" s="7" t="s">
        <v>66</v>
      </c>
      <c r="O3531" s="7" t="s">
        <v>66</v>
      </c>
      <c r="P3531" s="7" t="s">
        <v>66</v>
      </c>
      <c r="Q3531" s="7" t="s">
        <v>66</v>
      </c>
      <c r="R3531" s="7" t="s">
        <v>66</v>
      </c>
      <c r="S3531" s="6">
        <v>100</v>
      </c>
      <c r="T3531" s="7" t="s">
        <v>66</v>
      </c>
      <c r="U3531" s="7" t="s">
        <v>66</v>
      </c>
      <c r="V3531" s="7" t="s">
        <v>66</v>
      </c>
      <c r="W3531" s="33">
        <v>100</v>
      </c>
    </row>
    <row r="3532" spans="3:23" ht="25.2" x14ac:dyDescent="0.25">
      <c r="C3532" s="112"/>
      <c r="D3532" s="108" t="s">
        <v>23</v>
      </c>
      <c r="E3532" s="10" t="s">
        <v>34</v>
      </c>
      <c r="F3532" s="11"/>
      <c r="G3532" s="40">
        <v>45</v>
      </c>
      <c r="H3532" s="58">
        <v>8.8888888888889994</v>
      </c>
      <c r="I3532" s="23">
        <v>22.222222222222001</v>
      </c>
      <c r="J3532" s="23">
        <v>6.666666666667</v>
      </c>
      <c r="K3532" s="41" t="s">
        <v>66</v>
      </c>
      <c r="L3532" s="23">
        <v>4.4444444444439997</v>
      </c>
      <c r="M3532" s="23">
        <v>8.8888888888889994</v>
      </c>
      <c r="N3532" s="23">
        <v>2.2222222222219998</v>
      </c>
      <c r="O3532" s="41" t="s">
        <v>66</v>
      </c>
      <c r="P3532" s="23">
        <v>26.666666666666998</v>
      </c>
      <c r="Q3532" s="23">
        <v>11.111111111111001</v>
      </c>
      <c r="R3532" s="23">
        <v>6.666666666667</v>
      </c>
      <c r="S3532" s="23">
        <v>22.222222222222001</v>
      </c>
      <c r="T3532" s="23">
        <v>31.111111111111001</v>
      </c>
      <c r="U3532" s="41" t="s">
        <v>66</v>
      </c>
      <c r="V3532" s="23">
        <v>46.666666666666998</v>
      </c>
      <c r="W3532" s="63">
        <v>53.333333333333002</v>
      </c>
    </row>
    <row r="3533" spans="3:23" ht="25.2" x14ac:dyDescent="0.25">
      <c r="C3533" s="112"/>
      <c r="D3533" s="109"/>
      <c r="E3533" s="9" t="s">
        <v>35</v>
      </c>
      <c r="F3533" s="12"/>
      <c r="G3533" s="8">
        <v>258</v>
      </c>
      <c r="H3533" s="20">
        <v>3.1007751937979999</v>
      </c>
      <c r="I3533" s="2">
        <v>12.403100775194</v>
      </c>
      <c r="J3533" s="2">
        <v>6.5891472868219996</v>
      </c>
      <c r="K3533" s="2">
        <v>0.77519379845000003</v>
      </c>
      <c r="L3533" s="2">
        <v>6.5891472868219996</v>
      </c>
      <c r="M3533" s="2">
        <v>8.9147286821710008</v>
      </c>
      <c r="N3533" s="2">
        <v>1.937984496124</v>
      </c>
      <c r="O3533" s="2">
        <v>1.937984496124</v>
      </c>
      <c r="P3533" s="2">
        <v>26.744186046511999</v>
      </c>
      <c r="Q3533" s="2">
        <v>9.6899224806199999</v>
      </c>
      <c r="R3533" s="2">
        <v>9.3023255813949994</v>
      </c>
      <c r="S3533" s="2">
        <v>28.682170542636001</v>
      </c>
      <c r="T3533" s="2">
        <v>21.317829457363999</v>
      </c>
      <c r="U3533" s="2">
        <v>2.7131782945739999</v>
      </c>
      <c r="V3533" s="2">
        <v>47.286821705426</v>
      </c>
      <c r="W3533" s="17">
        <v>50</v>
      </c>
    </row>
    <row r="3534" spans="3:23" ht="25.2" x14ac:dyDescent="0.25">
      <c r="C3534" s="112"/>
      <c r="D3534" s="109"/>
      <c r="E3534" s="9" t="s">
        <v>36</v>
      </c>
      <c r="F3534" s="12"/>
      <c r="G3534" s="8">
        <v>127</v>
      </c>
      <c r="H3534" s="20">
        <v>3.1496062992130001</v>
      </c>
      <c r="I3534" s="2">
        <v>9.4488188976380005</v>
      </c>
      <c r="J3534" s="2">
        <v>0.78740157480299999</v>
      </c>
      <c r="K3534" s="15" t="s">
        <v>66</v>
      </c>
      <c r="L3534" s="2">
        <v>2.3622047244090001</v>
      </c>
      <c r="M3534" s="2">
        <v>6.299212598425</v>
      </c>
      <c r="N3534" s="2">
        <v>0.78740157480299999</v>
      </c>
      <c r="O3534" s="2">
        <v>0.78740157480299999</v>
      </c>
      <c r="P3534" s="2">
        <v>21.259842519685002</v>
      </c>
      <c r="Q3534" s="2">
        <v>7.0866141732279999</v>
      </c>
      <c r="R3534" s="2">
        <v>6.299212598425</v>
      </c>
      <c r="S3534" s="2">
        <v>28.346456692913002</v>
      </c>
      <c r="T3534" s="2">
        <v>29.133858267716999</v>
      </c>
      <c r="U3534" s="2">
        <v>1.574803149606</v>
      </c>
      <c r="V3534" s="2">
        <v>40.944881889763998</v>
      </c>
      <c r="W3534" s="17">
        <v>57.480314960629997</v>
      </c>
    </row>
    <row r="3535" spans="3:23" ht="25.2" x14ac:dyDescent="0.25">
      <c r="C3535" s="112"/>
      <c r="D3535" s="109"/>
      <c r="E3535" s="9" t="s">
        <v>37</v>
      </c>
      <c r="F3535" s="12"/>
      <c r="G3535" s="8">
        <v>129</v>
      </c>
      <c r="H3535" s="20">
        <v>3.1007751937979999</v>
      </c>
      <c r="I3535" s="2">
        <v>13.178294573643001</v>
      </c>
      <c r="J3535" s="2">
        <v>4.6511627906979998</v>
      </c>
      <c r="K3535" s="15" t="s">
        <v>66</v>
      </c>
      <c r="L3535" s="2">
        <v>6.2015503875969999</v>
      </c>
      <c r="M3535" s="2">
        <v>7.7519379844960001</v>
      </c>
      <c r="N3535" s="2">
        <v>1.550387596899</v>
      </c>
      <c r="O3535" s="2">
        <v>2.3255813953489999</v>
      </c>
      <c r="P3535" s="2">
        <v>34.883720930232997</v>
      </c>
      <c r="Q3535" s="2">
        <v>10.077519379845</v>
      </c>
      <c r="R3535" s="2">
        <v>3.8759689922480001</v>
      </c>
      <c r="S3535" s="2">
        <v>27.906976744186</v>
      </c>
      <c r="T3535" s="2">
        <v>25.581395348836999</v>
      </c>
      <c r="U3535" s="2">
        <v>0.77519379845000003</v>
      </c>
      <c r="V3535" s="2">
        <v>45.736434108527</v>
      </c>
      <c r="W3535" s="17">
        <v>53.488372093023003</v>
      </c>
    </row>
    <row r="3536" spans="3:23" x14ac:dyDescent="0.25">
      <c r="C3536" s="112"/>
      <c r="D3536" s="109"/>
      <c r="E3536" s="9" t="s">
        <v>38</v>
      </c>
      <c r="F3536" s="12"/>
      <c r="G3536" s="13">
        <v>2</v>
      </c>
      <c r="H3536" s="39" t="s">
        <v>66</v>
      </c>
      <c r="I3536" s="6">
        <v>50</v>
      </c>
      <c r="J3536" s="6">
        <v>50</v>
      </c>
      <c r="K3536" s="7" t="s">
        <v>66</v>
      </c>
      <c r="L3536" s="7" t="s">
        <v>66</v>
      </c>
      <c r="M3536" s="7" t="s">
        <v>66</v>
      </c>
      <c r="N3536" s="7" t="s">
        <v>66</v>
      </c>
      <c r="O3536" s="7" t="s">
        <v>66</v>
      </c>
      <c r="P3536" s="7" t="s">
        <v>66</v>
      </c>
      <c r="Q3536" s="7" t="s">
        <v>66</v>
      </c>
      <c r="R3536" s="7" t="s">
        <v>66</v>
      </c>
      <c r="S3536" s="7" t="s">
        <v>66</v>
      </c>
      <c r="T3536" s="6">
        <v>50</v>
      </c>
      <c r="U3536" s="7" t="s">
        <v>66</v>
      </c>
      <c r="V3536" s="6">
        <v>50</v>
      </c>
      <c r="W3536" s="33">
        <v>50</v>
      </c>
    </row>
    <row r="3537" spans="3:23" ht="25.2" x14ac:dyDescent="0.25">
      <c r="C3537" s="108" t="s">
        <v>39</v>
      </c>
      <c r="D3537" s="108" t="s">
        <v>25</v>
      </c>
      <c r="E3537" s="10" t="s">
        <v>40</v>
      </c>
      <c r="F3537" s="11"/>
      <c r="G3537" s="14">
        <v>320</v>
      </c>
      <c r="H3537" s="28">
        <v>5.625</v>
      </c>
      <c r="I3537" s="5">
        <v>12.8125</v>
      </c>
      <c r="J3537" s="5">
        <v>5.3125</v>
      </c>
      <c r="K3537" s="5">
        <v>0.3125</v>
      </c>
      <c r="L3537" s="5">
        <v>3.75</v>
      </c>
      <c r="M3537" s="5">
        <v>6.5625</v>
      </c>
      <c r="N3537" s="5">
        <v>1.25</v>
      </c>
      <c r="O3537" s="5">
        <v>1.25</v>
      </c>
      <c r="P3537" s="5">
        <v>25.9375</v>
      </c>
      <c r="Q3537" s="5">
        <v>7.8125</v>
      </c>
      <c r="R3537" s="5">
        <v>4.6875</v>
      </c>
      <c r="S3537" s="5">
        <v>27.5</v>
      </c>
      <c r="T3537" s="5">
        <v>30.625</v>
      </c>
      <c r="U3537" s="5">
        <v>0.3125</v>
      </c>
      <c r="V3537" s="5">
        <v>41.5625</v>
      </c>
      <c r="W3537" s="29">
        <v>58.125</v>
      </c>
    </row>
    <row r="3538" spans="3:23" ht="25.2" x14ac:dyDescent="0.25">
      <c r="C3538" s="112"/>
      <c r="D3538" s="109"/>
      <c r="E3538" s="9" t="s">
        <v>41</v>
      </c>
      <c r="F3538" s="12"/>
      <c r="G3538" s="8">
        <v>604</v>
      </c>
      <c r="H3538" s="20">
        <v>4.1390728476819998</v>
      </c>
      <c r="I3538" s="2">
        <v>11.092715231788</v>
      </c>
      <c r="J3538" s="2">
        <v>6.7880794701990004</v>
      </c>
      <c r="K3538" s="2">
        <v>1.655629139073</v>
      </c>
      <c r="L3538" s="2">
        <v>7.2847682119210004</v>
      </c>
      <c r="M3538" s="2">
        <v>6.4569536423839997</v>
      </c>
      <c r="N3538" s="2">
        <v>2.1523178807950001</v>
      </c>
      <c r="O3538" s="2">
        <v>1.655629139073</v>
      </c>
      <c r="P3538" s="2">
        <v>26.158940397351</v>
      </c>
      <c r="Q3538" s="2">
        <v>10.099337748344</v>
      </c>
      <c r="R3538" s="2">
        <v>6.2913907284770003</v>
      </c>
      <c r="S3538" s="2">
        <v>26.490066225166</v>
      </c>
      <c r="T3538" s="2">
        <v>27.317880794701999</v>
      </c>
      <c r="U3538" s="2">
        <v>1.655629139073</v>
      </c>
      <c r="V3538" s="2">
        <v>44.53642384106</v>
      </c>
      <c r="W3538" s="17">
        <v>53.807947019868003</v>
      </c>
    </row>
    <row r="3539" spans="3:23" x14ac:dyDescent="0.25">
      <c r="C3539" s="112"/>
      <c r="D3539" s="109"/>
      <c r="E3539" s="9" t="s">
        <v>42</v>
      </c>
      <c r="F3539" s="12"/>
      <c r="G3539" s="13">
        <v>20</v>
      </c>
      <c r="H3539" s="39" t="s">
        <v>66</v>
      </c>
      <c r="I3539" s="6">
        <v>10</v>
      </c>
      <c r="J3539" s="6">
        <v>5</v>
      </c>
      <c r="K3539" s="7" t="s">
        <v>66</v>
      </c>
      <c r="L3539" s="6">
        <v>5</v>
      </c>
      <c r="M3539" s="6">
        <v>15</v>
      </c>
      <c r="N3539" s="7" t="s">
        <v>66</v>
      </c>
      <c r="O3539" s="7" t="s">
        <v>66</v>
      </c>
      <c r="P3539" s="6">
        <v>20</v>
      </c>
      <c r="Q3539" s="6">
        <v>15</v>
      </c>
      <c r="R3539" s="6">
        <v>5</v>
      </c>
      <c r="S3539" s="6">
        <v>20</v>
      </c>
      <c r="T3539" s="6">
        <v>45</v>
      </c>
      <c r="U3539" s="7" t="s">
        <v>66</v>
      </c>
      <c r="V3539" s="6">
        <v>35</v>
      </c>
      <c r="W3539" s="33">
        <v>65</v>
      </c>
    </row>
    <row r="3540" spans="3:23" x14ac:dyDescent="0.25">
      <c r="C3540" s="112"/>
      <c r="D3540" s="109"/>
      <c r="E3540" s="9" t="s">
        <v>43</v>
      </c>
      <c r="F3540" s="12"/>
      <c r="G3540" s="8">
        <v>162</v>
      </c>
      <c r="H3540" s="20">
        <v>1.2345679012349999</v>
      </c>
      <c r="I3540" s="2">
        <v>8.0246913580250006</v>
      </c>
      <c r="J3540" s="2">
        <v>2.4691358024690002</v>
      </c>
      <c r="K3540" s="2">
        <v>1.851851851852</v>
      </c>
      <c r="L3540" s="2">
        <v>6.79012345679</v>
      </c>
      <c r="M3540" s="2">
        <v>7.4074074074069998</v>
      </c>
      <c r="N3540" s="2">
        <v>0.61728395061700003</v>
      </c>
      <c r="O3540" s="2">
        <v>2.4691358024690002</v>
      </c>
      <c r="P3540" s="2">
        <v>27.777777777777999</v>
      </c>
      <c r="Q3540" s="2">
        <v>4.9382716049380004</v>
      </c>
      <c r="R3540" s="2">
        <v>5.5555555555560003</v>
      </c>
      <c r="S3540" s="2">
        <v>24.691358024690999</v>
      </c>
      <c r="T3540" s="2">
        <v>32.716049382716001</v>
      </c>
      <c r="U3540" s="2">
        <v>1.851851851852</v>
      </c>
      <c r="V3540" s="2">
        <v>40.740740740741003</v>
      </c>
      <c r="W3540" s="17">
        <v>57.407407407407</v>
      </c>
    </row>
    <row r="3541" spans="3:23" x14ac:dyDescent="0.25">
      <c r="C3541" s="112"/>
      <c r="D3541" s="109"/>
      <c r="E3541" s="9" t="s">
        <v>44</v>
      </c>
      <c r="F3541" s="12"/>
      <c r="G3541" s="8">
        <v>50</v>
      </c>
      <c r="H3541" s="20">
        <v>2</v>
      </c>
      <c r="I3541" s="2">
        <v>10</v>
      </c>
      <c r="J3541" s="2">
        <v>6</v>
      </c>
      <c r="K3541" s="2">
        <v>2</v>
      </c>
      <c r="L3541" s="2">
        <v>12</v>
      </c>
      <c r="M3541" s="2">
        <v>6</v>
      </c>
      <c r="N3541" s="15" t="s">
        <v>66</v>
      </c>
      <c r="O3541" s="2">
        <v>2</v>
      </c>
      <c r="P3541" s="2">
        <v>24</v>
      </c>
      <c r="Q3541" s="2">
        <v>6</v>
      </c>
      <c r="R3541" s="2">
        <v>10</v>
      </c>
      <c r="S3541" s="2">
        <v>36</v>
      </c>
      <c r="T3541" s="2">
        <v>16</v>
      </c>
      <c r="U3541" s="15" t="s">
        <v>66</v>
      </c>
      <c r="V3541" s="2">
        <v>48</v>
      </c>
      <c r="W3541" s="17">
        <v>52</v>
      </c>
    </row>
    <row r="3542" spans="3:23" ht="25.2" x14ac:dyDescent="0.25">
      <c r="C3542" s="112"/>
      <c r="D3542" s="109"/>
      <c r="E3542" s="9" t="s">
        <v>45</v>
      </c>
      <c r="F3542" s="12"/>
      <c r="G3542" s="8">
        <v>53</v>
      </c>
      <c r="H3542" s="20">
        <v>7.547169811321</v>
      </c>
      <c r="I3542" s="2">
        <v>5.660377358491</v>
      </c>
      <c r="J3542" s="2">
        <v>7.547169811321</v>
      </c>
      <c r="K3542" s="2">
        <v>3.7735849056599999</v>
      </c>
      <c r="L3542" s="2">
        <v>7.547169811321</v>
      </c>
      <c r="M3542" s="2">
        <v>5.660377358491</v>
      </c>
      <c r="N3542" s="2">
        <v>1.88679245283</v>
      </c>
      <c r="O3542" s="15" t="s">
        <v>66</v>
      </c>
      <c r="P3542" s="2">
        <v>16.981132075472001</v>
      </c>
      <c r="Q3542" s="2">
        <v>11.320754716981</v>
      </c>
      <c r="R3542" s="2">
        <v>7.547169811321</v>
      </c>
      <c r="S3542" s="2">
        <v>22.641509433962</v>
      </c>
      <c r="T3542" s="2">
        <v>28.301886792453001</v>
      </c>
      <c r="U3542" s="2">
        <v>1.88679245283</v>
      </c>
      <c r="V3542" s="2">
        <v>47.169811320755002</v>
      </c>
      <c r="W3542" s="17">
        <v>50.943396226414997</v>
      </c>
    </row>
    <row r="3543" spans="3:23" x14ac:dyDescent="0.25">
      <c r="C3543" s="112"/>
      <c r="D3543" s="109"/>
      <c r="E3543" s="9" t="s">
        <v>38</v>
      </c>
      <c r="F3543" s="12"/>
      <c r="G3543" s="13">
        <v>37</v>
      </c>
      <c r="H3543" s="30">
        <v>2.7027027027030002</v>
      </c>
      <c r="I3543" s="6">
        <v>13.513513513514001</v>
      </c>
      <c r="J3543" s="6">
        <v>10.810810810811001</v>
      </c>
      <c r="K3543" s="7" t="s">
        <v>66</v>
      </c>
      <c r="L3543" s="6">
        <v>5.4054054054050003</v>
      </c>
      <c r="M3543" s="6">
        <v>5.4054054054050003</v>
      </c>
      <c r="N3543" s="7" t="s">
        <v>66</v>
      </c>
      <c r="O3543" s="7" t="s">
        <v>66</v>
      </c>
      <c r="P3543" s="6">
        <v>27.027027027027</v>
      </c>
      <c r="Q3543" s="6">
        <v>8.1081081081080004</v>
      </c>
      <c r="R3543" s="7" t="s">
        <v>66</v>
      </c>
      <c r="S3543" s="6">
        <v>21.621621621622001</v>
      </c>
      <c r="T3543" s="6">
        <v>35.135135135135002</v>
      </c>
      <c r="U3543" s="7" t="s">
        <v>66</v>
      </c>
      <c r="V3543" s="6">
        <v>43.243243243243001</v>
      </c>
      <c r="W3543" s="33">
        <v>56.756756756756999</v>
      </c>
    </row>
    <row r="3544" spans="3:23" ht="25.2" x14ac:dyDescent="0.25">
      <c r="C3544" s="112"/>
      <c r="D3544" s="108" t="s">
        <v>22</v>
      </c>
      <c r="E3544" s="10" t="s">
        <v>40</v>
      </c>
      <c r="F3544" s="11"/>
      <c r="G3544" s="14">
        <v>118</v>
      </c>
      <c r="H3544" s="28">
        <v>6.7796610169490004</v>
      </c>
      <c r="I3544" s="5">
        <v>5.9322033898309998</v>
      </c>
      <c r="J3544" s="5">
        <v>5.9322033898309998</v>
      </c>
      <c r="K3544" s="5">
        <v>0.84745762711899997</v>
      </c>
      <c r="L3544" s="5">
        <v>2.542372881356</v>
      </c>
      <c r="M3544" s="5">
        <v>5.9322033898309998</v>
      </c>
      <c r="N3544" s="5">
        <v>1.6949152542370001</v>
      </c>
      <c r="O3544" s="34" t="s">
        <v>66</v>
      </c>
      <c r="P3544" s="5">
        <v>22.033898305085</v>
      </c>
      <c r="Q3544" s="5">
        <v>4.2372881355930003</v>
      </c>
      <c r="R3544" s="5">
        <v>4.2372881355930003</v>
      </c>
      <c r="S3544" s="5">
        <v>27.118644067797</v>
      </c>
      <c r="T3544" s="5">
        <v>38.135593220338997</v>
      </c>
      <c r="U3544" s="34" t="s">
        <v>66</v>
      </c>
      <c r="V3544" s="5">
        <v>34.745762711864003</v>
      </c>
      <c r="W3544" s="29">
        <v>65.254237288135997</v>
      </c>
    </row>
    <row r="3545" spans="3:23" ht="25.2" x14ac:dyDescent="0.25">
      <c r="C3545" s="112"/>
      <c r="D3545" s="109"/>
      <c r="E3545" s="9" t="s">
        <v>41</v>
      </c>
      <c r="F3545" s="12"/>
      <c r="G3545" s="8">
        <v>351</v>
      </c>
      <c r="H3545" s="20">
        <v>4.8433048433049999</v>
      </c>
      <c r="I3545" s="2">
        <v>10.25641025641</v>
      </c>
      <c r="J3545" s="2">
        <v>7.4074074074069998</v>
      </c>
      <c r="K3545" s="2">
        <v>2.2792022792019999</v>
      </c>
      <c r="L3545" s="2">
        <v>7.6923076923079998</v>
      </c>
      <c r="M3545" s="2">
        <v>4.5584045584049999</v>
      </c>
      <c r="N3545" s="2">
        <v>2.2792022792019999</v>
      </c>
      <c r="O3545" s="2">
        <v>1.4245014245009999</v>
      </c>
      <c r="P3545" s="2">
        <v>25.925925925925998</v>
      </c>
      <c r="Q3545" s="2">
        <v>9.9715099715100006</v>
      </c>
      <c r="R3545" s="2">
        <v>3.9886039886039999</v>
      </c>
      <c r="S3545" s="2">
        <v>25.641025641026001</v>
      </c>
      <c r="T3545" s="2">
        <v>31.054131054130998</v>
      </c>
      <c r="U3545" s="2">
        <v>0.85470085470099999</v>
      </c>
      <c r="V3545" s="2">
        <v>42.450142450142003</v>
      </c>
      <c r="W3545" s="17">
        <v>56.695156695157003</v>
      </c>
    </row>
    <row r="3546" spans="3:23" x14ac:dyDescent="0.25">
      <c r="C3546" s="112"/>
      <c r="D3546" s="109"/>
      <c r="E3546" s="9" t="s">
        <v>42</v>
      </c>
      <c r="F3546" s="12"/>
      <c r="G3546" s="13">
        <v>9</v>
      </c>
      <c r="H3546" s="39" t="s">
        <v>66</v>
      </c>
      <c r="I3546" s="6">
        <v>11.111111111111001</v>
      </c>
      <c r="J3546" s="6">
        <v>11.111111111111001</v>
      </c>
      <c r="K3546" s="7" t="s">
        <v>66</v>
      </c>
      <c r="L3546" s="7" t="s">
        <v>66</v>
      </c>
      <c r="M3546" s="7" t="s">
        <v>66</v>
      </c>
      <c r="N3546" s="7" t="s">
        <v>66</v>
      </c>
      <c r="O3546" s="7" t="s">
        <v>66</v>
      </c>
      <c r="P3546" s="6">
        <v>22.222222222222001</v>
      </c>
      <c r="Q3546" s="7" t="s">
        <v>66</v>
      </c>
      <c r="R3546" s="7" t="s">
        <v>66</v>
      </c>
      <c r="S3546" s="6">
        <v>22.222222222222001</v>
      </c>
      <c r="T3546" s="6">
        <v>55.555555555555998</v>
      </c>
      <c r="U3546" s="7" t="s">
        <v>66</v>
      </c>
      <c r="V3546" s="6">
        <v>22.222222222222001</v>
      </c>
      <c r="W3546" s="33">
        <v>77.777777777777999</v>
      </c>
    </row>
    <row r="3547" spans="3:23" x14ac:dyDescent="0.25">
      <c r="C3547" s="112"/>
      <c r="D3547" s="109"/>
      <c r="E3547" s="9" t="s">
        <v>43</v>
      </c>
      <c r="F3547" s="12"/>
      <c r="G3547" s="8">
        <v>64</v>
      </c>
      <c r="H3547" s="20">
        <v>1.5625</v>
      </c>
      <c r="I3547" s="2">
        <v>7.8125</v>
      </c>
      <c r="J3547" s="2">
        <v>3.125</v>
      </c>
      <c r="K3547" s="2">
        <v>1.5625</v>
      </c>
      <c r="L3547" s="2">
        <v>10.9375</v>
      </c>
      <c r="M3547" s="2">
        <v>7.8125</v>
      </c>
      <c r="N3547" s="15" t="s">
        <v>66</v>
      </c>
      <c r="O3547" s="2">
        <v>4.6875</v>
      </c>
      <c r="P3547" s="2">
        <v>21.875</v>
      </c>
      <c r="Q3547" s="2">
        <v>6.25</v>
      </c>
      <c r="R3547" s="2">
        <v>4.6875</v>
      </c>
      <c r="S3547" s="2">
        <v>21.875</v>
      </c>
      <c r="T3547" s="2">
        <v>35.9375</v>
      </c>
      <c r="U3547" s="2">
        <v>1.5625</v>
      </c>
      <c r="V3547" s="2">
        <v>40.625</v>
      </c>
      <c r="W3547" s="17">
        <v>57.8125</v>
      </c>
    </row>
    <row r="3548" spans="3:23" x14ac:dyDescent="0.25">
      <c r="C3548" s="112"/>
      <c r="D3548" s="109"/>
      <c r="E3548" s="9" t="s">
        <v>44</v>
      </c>
      <c r="F3548" s="12"/>
      <c r="G3548" s="13">
        <v>19</v>
      </c>
      <c r="H3548" s="30">
        <v>5.2631578947369997</v>
      </c>
      <c r="I3548" s="6">
        <v>15.789473684211</v>
      </c>
      <c r="J3548" s="6">
        <v>10.526315789473999</v>
      </c>
      <c r="K3548" s="6">
        <v>5.2631578947369997</v>
      </c>
      <c r="L3548" s="6">
        <v>21.052631578947</v>
      </c>
      <c r="M3548" s="6">
        <v>5.2631578947369997</v>
      </c>
      <c r="N3548" s="7" t="s">
        <v>66</v>
      </c>
      <c r="O3548" s="6">
        <v>5.2631578947369997</v>
      </c>
      <c r="P3548" s="6">
        <v>21.052631578947</v>
      </c>
      <c r="Q3548" s="6">
        <v>15.789473684211</v>
      </c>
      <c r="R3548" s="6">
        <v>10.526315789473999</v>
      </c>
      <c r="S3548" s="6">
        <v>21.052631578947</v>
      </c>
      <c r="T3548" s="6">
        <v>15.789473684211</v>
      </c>
      <c r="U3548" s="7" t="s">
        <v>66</v>
      </c>
      <c r="V3548" s="6">
        <v>63.157894736842003</v>
      </c>
      <c r="W3548" s="33">
        <v>36.842105263157997</v>
      </c>
    </row>
    <row r="3549" spans="3:23" ht="25.2" x14ac:dyDescent="0.25">
      <c r="C3549" s="112"/>
      <c r="D3549" s="109"/>
      <c r="E3549" s="9" t="s">
        <v>45</v>
      </c>
      <c r="F3549" s="12"/>
      <c r="G3549" s="13">
        <v>30</v>
      </c>
      <c r="H3549" s="30">
        <v>6.666666666667</v>
      </c>
      <c r="I3549" s="6">
        <v>10</v>
      </c>
      <c r="J3549" s="6">
        <v>10</v>
      </c>
      <c r="K3549" s="6">
        <v>6.666666666667</v>
      </c>
      <c r="L3549" s="6">
        <v>13.333333333333</v>
      </c>
      <c r="M3549" s="6">
        <v>6.666666666667</v>
      </c>
      <c r="N3549" s="7" t="s">
        <v>66</v>
      </c>
      <c r="O3549" s="7" t="s">
        <v>66</v>
      </c>
      <c r="P3549" s="6">
        <v>10</v>
      </c>
      <c r="Q3549" s="6">
        <v>16.666666666666998</v>
      </c>
      <c r="R3549" s="6">
        <v>3.333333333333</v>
      </c>
      <c r="S3549" s="6">
        <v>26.666666666666998</v>
      </c>
      <c r="T3549" s="6">
        <v>33.333333333333002</v>
      </c>
      <c r="U3549" s="7" t="s">
        <v>66</v>
      </c>
      <c r="V3549" s="6">
        <v>40</v>
      </c>
      <c r="W3549" s="33">
        <v>60</v>
      </c>
    </row>
    <row r="3550" spans="3:23" x14ac:dyDescent="0.25">
      <c r="C3550" s="112"/>
      <c r="D3550" s="109"/>
      <c r="E3550" s="9" t="s">
        <v>38</v>
      </c>
      <c r="F3550" s="12"/>
      <c r="G3550" s="13">
        <v>23</v>
      </c>
      <c r="H3550" s="30">
        <v>4.3478260869570002</v>
      </c>
      <c r="I3550" s="6">
        <v>8.6956521739130004</v>
      </c>
      <c r="J3550" s="6">
        <v>4.3478260869570002</v>
      </c>
      <c r="K3550" s="7" t="s">
        <v>66</v>
      </c>
      <c r="L3550" s="6">
        <v>4.3478260869570002</v>
      </c>
      <c r="M3550" s="6">
        <v>4.3478260869570002</v>
      </c>
      <c r="N3550" s="7" t="s">
        <v>66</v>
      </c>
      <c r="O3550" s="7" t="s">
        <v>66</v>
      </c>
      <c r="P3550" s="6">
        <v>30.434782608696</v>
      </c>
      <c r="Q3550" s="6">
        <v>13.04347826087</v>
      </c>
      <c r="R3550" s="7" t="s">
        <v>66</v>
      </c>
      <c r="S3550" s="6">
        <v>21.739130434783</v>
      </c>
      <c r="T3550" s="6">
        <v>30.434782608696</v>
      </c>
      <c r="U3550" s="7" t="s">
        <v>66</v>
      </c>
      <c r="V3550" s="6">
        <v>47.826086956521998</v>
      </c>
      <c r="W3550" s="33">
        <v>52.173913043478002</v>
      </c>
    </row>
    <row r="3551" spans="3:23" ht="25.2" x14ac:dyDescent="0.25">
      <c r="C3551" s="112"/>
      <c r="D3551" s="108" t="s">
        <v>23</v>
      </c>
      <c r="E3551" s="10" t="s">
        <v>40</v>
      </c>
      <c r="F3551" s="11"/>
      <c r="G3551" s="14">
        <v>202</v>
      </c>
      <c r="H3551" s="28">
        <v>4.9504950495050002</v>
      </c>
      <c r="I3551" s="5">
        <v>16.831683168316999</v>
      </c>
      <c r="J3551" s="5">
        <v>4.9504950495050002</v>
      </c>
      <c r="K3551" s="34" t="s">
        <v>66</v>
      </c>
      <c r="L3551" s="5">
        <v>4.4554455445540002</v>
      </c>
      <c r="M3551" s="5">
        <v>6.9306930693069999</v>
      </c>
      <c r="N3551" s="5">
        <v>0.99009900990099997</v>
      </c>
      <c r="O3551" s="5">
        <v>1.9801980198019999</v>
      </c>
      <c r="P3551" s="5">
        <v>28.217821782178</v>
      </c>
      <c r="Q3551" s="5">
        <v>9.9009900990100004</v>
      </c>
      <c r="R3551" s="5">
        <v>4.9504950495050002</v>
      </c>
      <c r="S3551" s="5">
        <v>27.722772277228</v>
      </c>
      <c r="T3551" s="5">
        <v>26.237623762376</v>
      </c>
      <c r="U3551" s="5">
        <v>0.49504950495</v>
      </c>
      <c r="V3551" s="5">
        <v>45.544554455445997</v>
      </c>
      <c r="W3551" s="29">
        <v>53.960396039603999</v>
      </c>
    </row>
    <row r="3552" spans="3:23" ht="25.2" x14ac:dyDescent="0.25">
      <c r="C3552" s="112"/>
      <c r="D3552" s="109"/>
      <c r="E3552" s="9" t="s">
        <v>41</v>
      </c>
      <c r="F3552" s="12"/>
      <c r="G3552" s="8">
        <v>253</v>
      </c>
      <c r="H3552" s="20">
        <v>3.1620553359680001</v>
      </c>
      <c r="I3552" s="2">
        <v>12.252964426877</v>
      </c>
      <c r="J3552" s="2">
        <v>5.9288537549409996</v>
      </c>
      <c r="K3552" s="2">
        <v>0.79051383399200004</v>
      </c>
      <c r="L3552" s="2">
        <v>6.7193675889330002</v>
      </c>
      <c r="M3552" s="2">
        <v>9.0909090909089993</v>
      </c>
      <c r="N3552" s="2">
        <v>1.9762845849799999</v>
      </c>
      <c r="O3552" s="2">
        <v>1.9762845849799999</v>
      </c>
      <c r="P3552" s="2">
        <v>26.482213438734998</v>
      </c>
      <c r="Q3552" s="2">
        <v>10.276679841897</v>
      </c>
      <c r="R3552" s="2">
        <v>9.4861660079050001</v>
      </c>
      <c r="S3552" s="2">
        <v>27.667984189723001</v>
      </c>
      <c r="T3552" s="2">
        <v>22.134387351779001</v>
      </c>
      <c r="U3552" s="2">
        <v>2.7667984189719999</v>
      </c>
      <c r="V3552" s="2">
        <v>47.430830039526001</v>
      </c>
      <c r="W3552" s="17">
        <v>49.802371541501998</v>
      </c>
    </row>
    <row r="3553" spans="3:23" x14ac:dyDescent="0.25">
      <c r="C3553" s="112"/>
      <c r="D3553" s="109"/>
      <c r="E3553" s="9" t="s">
        <v>42</v>
      </c>
      <c r="F3553" s="12"/>
      <c r="G3553" s="13">
        <v>11</v>
      </c>
      <c r="H3553" s="39" t="s">
        <v>66</v>
      </c>
      <c r="I3553" s="6">
        <v>9.0909090909089993</v>
      </c>
      <c r="J3553" s="7" t="s">
        <v>66</v>
      </c>
      <c r="K3553" s="7" t="s">
        <v>66</v>
      </c>
      <c r="L3553" s="6">
        <v>9.0909090909089993</v>
      </c>
      <c r="M3553" s="6">
        <v>27.272727272727</v>
      </c>
      <c r="N3553" s="7" t="s">
        <v>66</v>
      </c>
      <c r="O3553" s="7" t="s">
        <v>66</v>
      </c>
      <c r="P3553" s="6">
        <v>18.181818181817999</v>
      </c>
      <c r="Q3553" s="6">
        <v>27.272727272727</v>
      </c>
      <c r="R3553" s="6">
        <v>9.0909090909089993</v>
      </c>
      <c r="S3553" s="6">
        <v>18.181818181817999</v>
      </c>
      <c r="T3553" s="6">
        <v>36.363636363635997</v>
      </c>
      <c r="U3553" s="7" t="s">
        <v>66</v>
      </c>
      <c r="V3553" s="6">
        <v>45.454545454544999</v>
      </c>
      <c r="W3553" s="33">
        <v>54.545454545455001</v>
      </c>
    </row>
    <row r="3554" spans="3:23" x14ac:dyDescent="0.25">
      <c r="C3554" s="112"/>
      <c r="D3554" s="109"/>
      <c r="E3554" s="9" t="s">
        <v>43</v>
      </c>
      <c r="F3554" s="12"/>
      <c r="G3554" s="8">
        <v>98</v>
      </c>
      <c r="H3554" s="20">
        <v>1.0204081632649999</v>
      </c>
      <c r="I3554" s="2">
        <v>8.1632653061219997</v>
      </c>
      <c r="J3554" s="2">
        <v>2.040816326531</v>
      </c>
      <c r="K3554" s="2">
        <v>2.040816326531</v>
      </c>
      <c r="L3554" s="2">
        <v>4.0816326530609999</v>
      </c>
      <c r="M3554" s="2">
        <v>7.1428571428570002</v>
      </c>
      <c r="N3554" s="2">
        <v>1.0204081632649999</v>
      </c>
      <c r="O3554" s="2">
        <v>1.0204081632649999</v>
      </c>
      <c r="P3554" s="2">
        <v>31.632653061224001</v>
      </c>
      <c r="Q3554" s="2">
        <v>4.0816326530609999</v>
      </c>
      <c r="R3554" s="2">
        <v>6.1224489795919999</v>
      </c>
      <c r="S3554" s="2">
        <v>26.530612244897998</v>
      </c>
      <c r="T3554" s="2">
        <v>30.612244897958998</v>
      </c>
      <c r="U3554" s="2">
        <v>2.040816326531</v>
      </c>
      <c r="V3554" s="2">
        <v>40.816326530612002</v>
      </c>
      <c r="W3554" s="17">
        <v>57.142857142856997</v>
      </c>
    </row>
    <row r="3555" spans="3:23" x14ac:dyDescent="0.25">
      <c r="C3555" s="112"/>
      <c r="D3555" s="109"/>
      <c r="E3555" s="9" t="s">
        <v>44</v>
      </c>
      <c r="F3555" s="12"/>
      <c r="G3555" s="13">
        <v>31</v>
      </c>
      <c r="H3555" s="39" t="s">
        <v>66</v>
      </c>
      <c r="I3555" s="6">
        <v>6.4516129032259997</v>
      </c>
      <c r="J3555" s="6">
        <v>3.2258064516129998</v>
      </c>
      <c r="K3555" s="7" t="s">
        <v>66</v>
      </c>
      <c r="L3555" s="6">
        <v>6.4516129032259997</v>
      </c>
      <c r="M3555" s="6">
        <v>6.4516129032259997</v>
      </c>
      <c r="N3555" s="7" t="s">
        <v>66</v>
      </c>
      <c r="O3555" s="7" t="s">
        <v>66</v>
      </c>
      <c r="P3555" s="6">
        <v>25.806451612903</v>
      </c>
      <c r="Q3555" s="7" t="s">
        <v>66</v>
      </c>
      <c r="R3555" s="6">
        <v>9.6774193548389995</v>
      </c>
      <c r="S3555" s="6">
        <v>45.161290322581003</v>
      </c>
      <c r="T3555" s="6">
        <v>16.129032258064999</v>
      </c>
      <c r="U3555" s="7" t="s">
        <v>66</v>
      </c>
      <c r="V3555" s="6">
        <v>38.709677419355003</v>
      </c>
      <c r="W3555" s="33">
        <v>61.290322580644997</v>
      </c>
    </row>
    <row r="3556" spans="3:23" ht="25.2" x14ac:dyDescent="0.25">
      <c r="C3556" s="112"/>
      <c r="D3556" s="109"/>
      <c r="E3556" s="9" t="s">
        <v>45</v>
      </c>
      <c r="F3556" s="12"/>
      <c r="G3556" s="13">
        <v>23</v>
      </c>
      <c r="H3556" s="30">
        <v>8.6956521739130004</v>
      </c>
      <c r="I3556" s="7" t="s">
        <v>66</v>
      </c>
      <c r="J3556" s="6">
        <v>4.3478260869570002</v>
      </c>
      <c r="K3556" s="7" t="s">
        <v>66</v>
      </c>
      <c r="L3556" s="7" t="s">
        <v>66</v>
      </c>
      <c r="M3556" s="6">
        <v>4.3478260869570002</v>
      </c>
      <c r="N3556" s="6">
        <v>4.3478260869570002</v>
      </c>
      <c r="O3556" s="7" t="s">
        <v>66</v>
      </c>
      <c r="P3556" s="6">
        <v>26.086956521739001</v>
      </c>
      <c r="Q3556" s="6">
        <v>4.3478260869570002</v>
      </c>
      <c r="R3556" s="6">
        <v>13.04347826087</v>
      </c>
      <c r="S3556" s="6">
        <v>17.391304347826001</v>
      </c>
      <c r="T3556" s="6">
        <v>21.739130434783</v>
      </c>
      <c r="U3556" s="6">
        <v>4.3478260869570002</v>
      </c>
      <c r="V3556" s="6">
        <v>56.521739130435002</v>
      </c>
      <c r="W3556" s="33">
        <v>39.130434782609001</v>
      </c>
    </row>
    <row r="3557" spans="3:23" x14ac:dyDescent="0.25">
      <c r="C3557" s="112"/>
      <c r="D3557" s="109"/>
      <c r="E3557" s="9" t="s">
        <v>38</v>
      </c>
      <c r="F3557" s="12"/>
      <c r="G3557" s="13">
        <v>14</v>
      </c>
      <c r="H3557" s="39" t="s">
        <v>66</v>
      </c>
      <c r="I3557" s="6">
        <v>21.428571428571001</v>
      </c>
      <c r="J3557" s="6">
        <v>21.428571428571001</v>
      </c>
      <c r="K3557" s="7" t="s">
        <v>66</v>
      </c>
      <c r="L3557" s="6">
        <v>7.1428571428570002</v>
      </c>
      <c r="M3557" s="6">
        <v>7.1428571428570002</v>
      </c>
      <c r="N3557" s="7" t="s">
        <v>66</v>
      </c>
      <c r="O3557" s="7" t="s">
        <v>66</v>
      </c>
      <c r="P3557" s="6">
        <v>21.428571428571001</v>
      </c>
      <c r="Q3557" s="7" t="s">
        <v>66</v>
      </c>
      <c r="R3557" s="7" t="s">
        <v>66</v>
      </c>
      <c r="S3557" s="6">
        <v>21.428571428571001</v>
      </c>
      <c r="T3557" s="6">
        <v>42.857142857143003</v>
      </c>
      <c r="U3557" s="7" t="s">
        <v>66</v>
      </c>
      <c r="V3557" s="6">
        <v>35.714285714286</v>
      </c>
      <c r="W3557" s="33">
        <v>64.285714285713993</v>
      </c>
    </row>
    <row r="3558" spans="3:23" x14ac:dyDescent="0.25">
      <c r="C3558" s="108" t="s">
        <v>46</v>
      </c>
      <c r="D3558" s="106" t="s">
        <v>21</v>
      </c>
      <c r="E3558" s="10" t="s">
        <v>47</v>
      </c>
      <c r="F3558" s="11"/>
      <c r="G3558" s="14">
        <v>815</v>
      </c>
      <c r="H3558" s="28">
        <v>4.7852760736200004</v>
      </c>
      <c r="I3558" s="5">
        <v>10.429447852760999</v>
      </c>
      <c r="J3558" s="5">
        <v>6.3803680981599999</v>
      </c>
      <c r="K3558" s="5">
        <v>0.98159509202499995</v>
      </c>
      <c r="L3558" s="5">
        <v>6.2576687116559997</v>
      </c>
      <c r="M3558" s="5">
        <v>6.8711656441719997</v>
      </c>
      <c r="N3558" s="5">
        <v>1.8404907975460001</v>
      </c>
      <c r="O3558" s="5">
        <v>1.59509202454</v>
      </c>
      <c r="P3558" s="5">
        <v>27.116564417178001</v>
      </c>
      <c r="Q3558" s="5">
        <v>10.184049079755001</v>
      </c>
      <c r="R3558" s="5">
        <v>6.0122699386500003</v>
      </c>
      <c r="S3558" s="5">
        <v>26.380368098160002</v>
      </c>
      <c r="T3558" s="5">
        <v>28.834355828221</v>
      </c>
      <c r="U3558" s="5">
        <v>1.104294478528</v>
      </c>
      <c r="V3558" s="5">
        <v>43.680981595092</v>
      </c>
      <c r="W3558" s="29">
        <v>55.214723926380003</v>
      </c>
    </row>
    <row r="3559" spans="3:23" ht="25.2" x14ac:dyDescent="0.25">
      <c r="C3559" s="112"/>
      <c r="D3559" s="107"/>
      <c r="E3559" s="9" t="s">
        <v>48</v>
      </c>
      <c r="F3559" s="12"/>
      <c r="G3559" s="8">
        <v>86</v>
      </c>
      <c r="H3559" s="20">
        <v>8.1395348837209998</v>
      </c>
      <c r="I3559" s="2">
        <v>17.441860465116001</v>
      </c>
      <c r="J3559" s="2">
        <v>5.8139534883720003</v>
      </c>
      <c r="K3559" s="2">
        <v>3.488372093023</v>
      </c>
      <c r="L3559" s="2">
        <v>4.6511627906979998</v>
      </c>
      <c r="M3559" s="2">
        <v>5.8139534883720003</v>
      </c>
      <c r="N3559" s="2">
        <v>3.488372093023</v>
      </c>
      <c r="O3559" s="2">
        <v>2.3255813953489999</v>
      </c>
      <c r="P3559" s="2">
        <v>19.767441860464999</v>
      </c>
      <c r="Q3559" s="2">
        <v>4.6511627906979998</v>
      </c>
      <c r="R3559" s="2">
        <v>2.3255813953489999</v>
      </c>
      <c r="S3559" s="2">
        <v>32.558139534883999</v>
      </c>
      <c r="T3559" s="2">
        <v>23.255813953488001</v>
      </c>
      <c r="U3559" s="15" t="s">
        <v>66</v>
      </c>
      <c r="V3559" s="2">
        <v>44.186046511628</v>
      </c>
      <c r="W3559" s="17">
        <v>55.813953488372</v>
      </c>
    </row>
    <row r="3560" spans="3:23" x14ac:dyDescent="0.25">
      <c r="C3560" s="112"/>
      <c r="D3560" s="107"/>
      <c r="E3560" s="9" t="s">
        <v>49</v>
      </c>
      <c r="F3560" s="12"/>
      <c r="G3560" s="13">
        <v>46</v>
      </c>
      <c r="H3560" s="39" t="s">
        <v>66</v>
      </c>
      <c r="I3560" s="6">
        <v>8.6956521739130004</v>
      </c>
      <c r="J3560" s="6">
        <v>2.1739130434780001</v>
      </c>
      <c r="K3560" s="7" t="s">
        <v>66</v>
      </c>
      <c r="L3560" s="6">
        <v>6.5217391304349999</v>
      </c>
      <c r="M3560" s="6">
        <v>6.5217391304349999</v>
      </c>
      <c r="N3560" s="7" t="s">
        <v>66</v>
      </c>
      <c r="O3560" s="7" t="s">
        <v>66</v>
      </c>
      <c r="P3560" s="6">
        <v>17.391304347826001</v>
      </c>
      <c r="Q3560" s="6">
        <v>13.04347826087</v>
      </c>
      <c r="R3560" s="6">
        <v>2.1739130434780001</v>
      </c>
      <c r="S3560" s="6">
        <v>26.086956521739001</v>
      </c>
      <c r="T3560" s="6">
        <v>26.086956521739001</v>
      </c>
      <c r="U3560" s="6">
        <v>4.3478260869570002</v>
      </c>
      <c r="V3560" s="6">
        <v>43.478260869564998</v>
      </c>
      <c r="W3560" s="33">
        <v>52.173913043478002</v>
      </c>
    </row>
    <row r="3561" spans="3:23" ht="25.2" x14ac:dyDescent="0.25">
      <c r="C3561" s="112"/>
      <c r="D3561" s="107"/>
      <c r="E3561" s="9" t="s">
        <v>50</v>
      </c>
      <c r="F3561" s="12"/>
      <c r="G3561" s="8">
        <v>95</v>
      </c>
      <c r="H3561" s="20">
        <v>1.052631578947</v>
      </c>
      <c r="I3561" s="2">
        <v>10.526315789473999</v>
      </c>
      <c r="J3561" s="2">
        <v>4.2105263157890001</v>
      </c>
      <c r="K3561" s="15" t="s">
        <v>66</v>
      </c>
      <c r="L3561" s="2">
        <v>2.1052631578950001</v>
      </c>
      <c r="M3561" s="2">
        <v>4.2105263157890001</v>
      </c>
      <c r="N3561" s="15" t="s">
        <v>66</v>
      </c>
      <c r="O3561" s="15" t="s">
        <v>66</v>
      </c>
      <c r="P3561" s="2">
        <v>23.157894736842</v>
      </c>
      <c r="Q3561" s="2">
        <v>2.1052631578950001</v>
      </c>
      <c r="R3561" s="2">
        <v>6.3157894736840001</v>
      </c>
      <c r="S3561" s="2">
        <v>29.473684210525999</v>
      </c>
      <c r="T3561" s="2">
        <v>35.789473684211004</v>
      </c>
      <c r="U3561" s="2">
        <v>1.052631578947</v>
      </c>
      <c r="V3561" s="2">
        <v>33.684210526316001</v>
      </c>
      <c r="W3561" s="17">
        <v>65.263157894737006</v>
      </c>
    </row>
    <row r="3562" spans="3:23" ht="25.2" x14ac:dyDescent="0.25">
      <c r="C3562" s="112"/>
      <c r="D3562" s="107"/>
      <c r="E3562" s="9" t="s">
        <v>51</v>
      </c>
      <c r="F3562" s="12"/>
      <c r="G3562" s="13">
        <v>30</v>
      </c>
      <c r="H3562" s="30">
        <v>3.333333333333</v>
      </c>
      <c r="I3562" s="6">
        <v>23.333333333333002</v>
      </c>
      <c r="J3562" s="6">
        <v>3.333333333333</v>
      </c>
      <c r="K3562" s="6">
        <v>3.333333333333</v>
      </c>
      <c r="L3562" s="6">
        <v>6.666666666667</v>
      </c>
      <c r="M3562" s="6">
        <v>6.666666666667</v>
      </c>
      <c r="N3562" s="7" t="s">
        <v>66</v>
      </c>
      <c r="O3562" s="7" t="s">
        <v>66</v>
      </c>
      <c r="P3562" s="6">
        <v>30</v>
      </c>
      <c r="Q3562" s="6">
        <v>10</v>
      </c>
      <c r="R3562" s="6">
        <v>3.333333333333</v>
      </c>
      <c r="S3562" s="6">
        <v>16.666666666666998</v>
      </c>
      <c r="T3562" s="6">
        <v>33.333333333333002</v>
      </c>
      <c r="U3562" s="6">
        <v>3.333333333333</v>
      </c>
      <c r="V3562" s="6">
        <v>46.666666666666998</v>
      </c>
      <c r="W3562" s="33">
        <v>50</v>
      </c>
    </row>
    <row r="3563" spans="3:23" x14ac:dyDescent="0.25">
      <c r="C3563" s="112"/>
      <c r="D3563" s="107"/>
      <c r="E3563" s="9" t="s">
        <v>52</v>
      </c>
      <c r="F3563" s="12"/>
      <c r="G3563" s="13">
        <v>8</v>
      </c>
      <c r="H3563" s="39" t="s">
        <v>66</v>
      </c>
      <c r="I3563" s="6">
        <v>25</v>
      </c>
      <c r="J3563" s="6">
        <v>12.5</v>
      </c>
      <c r="K3563" s="7" t="s">
        <v>66</v>
      </c>
      <c r="L3563" s="6">
        <v>12.5</v>
      </c>
      <c r="M3563" s="6">
        <v>12.5</v>
      </c>
      <c r="N3563" s="6">
        <v>12.5</v>
      </c>
      <c r="O3563" s="7" t="s">
        <v>66</v>
      </c>
      <c r="P3563" s="6">
        <v>37.5</v>
      </c>
      <c r="Q3563" s="6">
        <v>12.5</v>
      </c>
      <c r="R3563" s="7" t="s">
        <v>66</v>
      </c>
      <c r="S3563" s="6">
        <v>12.5</v>
      </c>
      <c r="T3563" s="6">
        <v>12.5</v>
      </c>
      <c r="U3563" s="7" t="s">
        <v>66</v>
      </c>
      <c r="V3563" s="6">
        <v>75</v>
      </c>
      <c r="W3563" s="33">
        <v>25</v>
      </c>
    </row>
    <row r="3564" spans="3:23" x14ac:dyDescent="0.25">
      <c r="C3564" s="112"/>
      <c r="D3564" s="107"/>
      <c r="E3564" s="9" t="s">
        <v>53</v>
      </c>
      <c r="F3564" s="12"/>
      <c r="G3564" s="13">
        <v>23</v>
      </c>
      <c r="H3564" s="39" t="s">
        <v>66</v>
      </c>
      <c r="I3564" s="7" t="s">
        <v>66</v>
      </c>
      <c r="J3564" s="6">
        <v>4.3478260869570002</v>
      </c>
      <c r="K3564" s="7" t="s">
        <v>66</v>
      </c>
      <c r="L3564" s="6">
        <v>4.3478260869570002</v>
      </c>
      <c r="M3564" s="6">
        <v>4.3478260869570002</v>
      </c>
      <c r="N3564" s="7" t="s">
        <v>66</v>
      </c>
      <c r="O3564" s="7" t="s">
        <v>66</v>
      </c>
      <c r="P3564" s="6">
        <v>8.6956521739130004</v>
      </c>
      <c r="Q3564" s="6">
        <v>4.3478260869570002</v>
      </c>
      <c r="R3564" s="6">
        <v>13.04347826087</v>
      </c>
      <c r="S3564" s="6">
        <v>21.739130434783</v>
      </c>
      <c r="T3564" s="6">
        <v>47.826086956521998</v>
      </c>
      <c r="U3564" s="7" t="s">
        <v>66</v>
      </c>
      <c r="V3564" s="6">
        <v>30.434782608696</v>
      </c>
      <c r="W3564" s="33">
        <v>69.565217391304003</v>
      </c>
    </row>
    <row r="3565" spans="3:23" x14ac:dyDescent="0.25">
      <c r="C3565" s="112"/>
      <c r="D3565" s="107"/>
      <c r="E3565" s="9" t="s">
        <v>38</v>
      </c>
      <c r="F3565" s="12"/>
      <c r="G3565" s="13">
        <v>1</v>
      </c>
      <c r="H3565" s="39" t="s">
        <v>66</v>
      </c>
      <c r="I3565" s="7" t="s">
        <v>66</v>
      </c>
      <c r="J3565" s="7" t="s">
        <v>66</v>
      </c>
      <c r="K3565" s="7" t="s">
        <v>66</v>
      </c>
      <c r="L3565" s="7" t="s">
        <v>66</v>
      </c>
      <c r="M3565" s="7" t="s">
        <v>66</v>
      </c>
      <c r="N3565" s="7" t="s">
        <v>66</v>
      </c>
      <c r="O3565" s="7" t="s">
        <v>66</v>
      </c>
      <c r="P3565" s="7" t="s">
        <v>66</v>
      </c>
      <c r="Q3565" s="7" t="s">
        <v>66</v>
      </c>
      <c r="R3565" s="7" t="s">
        <v>66</v>
      </c>
      <c r="S3565" s="7" t="s">
        <v>66</v>
      </c>
      <c r="T3565" s="6">
        <v>100</v>
      </c>
      <c r="U3565" s="7" t="s">
        <v>66</v>
      </c>
      <c r="V3565" s="7" t="s">
        <v>66</v>
      </c>
      <c r="W3565" s="33">
        <v>100</v>
      </c>
    </row>
    <row r="3566" spans="3:23" x14ac:dyDescent="0.25">
      <c r="C3566" s="112"/>
      <c r="D3566" s="107"/>
      <c r="E3566" s="9" t="s">
        <v>54</v>
      </c>
      <c r="F3566" s="12"/>
      <c r="G3566" s="8">
        <v>901</v>
      </c>
      <c r="H3566" s="20">
        <v>5.1054384017760004</v>
      </c>
      <c r="I3566" s="2">
        <v>11.098779134295</v>
      </c>
      <c r="J3566" s="2">
        <v>6.3263041065480001</v>
      </c>
      <c r="K3566" s="2">
        <v>1.220865704772</v>
      </c>
      <c r="L3566" s="2">
        <v>6.1043285238619998</v>
      </c>
      <c r="M3566" s="2">
        <v>6.77025527192</v>
      </c>
      <c r="N3566" s="2">
        <v>1.9977802441729999</v>
      </c>
      <c r="O3566" s="2">
        <v>1.664816870144</v>
      </c>
      <c r="P3566" s="2">
        <v>26.415094339623</v>
      </c>
      <c r="Q3566" s="2">
        <v>9.6559378468370003</v>
      </c>
      <c r="R3566" s="2">
        <v>5.660377358491</v>
      </c>
      <c r="S3566" s="2">
        <v>26.970033296337</v>
      </c>
      <c r="T3566" s="2">
        <v>28.301886792453001</v>
      </c>
      <c r="U3566" s="2">
        <v>0.99889012208700001</v>
      </c>
      <c r="V3566" s="2">
        <v>43.729189789122998</v>
      </c>
      <c r="W3566" s="17">
        <v>55.271920088789997</v>
      </c>
    </row>
    <row r="3567" spans="3:23" x14ac:dyDescent="0.25">
      <c r="C3567" s="112"/>
      <c r="D3567" s="107"/>
      <c r="E3567" s="9" t="s">
        <v>55</v>
      </c>
      <c r="F3567" s="12"/>
      <c r="G3567" s="8">
        <v>171</v>
      </c>
      <c r="H3567" s="20">
        <v>1.1695906432750001</v>
      </c>
      <c r="I3567" s="2">
        <v>12.280701754386</v>
      </c>
      <c r="J3567" s="2">
        <v>3.508771929825</v>
      </c>
      <c r="K3567" s="2">
        <v>0.58479532163699999</v>
      </c>
      <c r="L3567" s="2">
        <v>4.0935672514619998</v>
      </c>
      <c r="M3567" s="2">
        <v>5.2631578947369997</v>
      </c>
      <c r="N3567" s="15" t="s">
        <v>66</v>
      </c>
      <c r="O3567" s="15" t="s">
        <v>66</v>
      </c>
      <c r="P3567" s="2">
        <v>22.807017543859999</v>
      </c>
      <c r="Q3567" s="2">
        <v>6.4327485380120004</v>
      </c>
      <c r="R3567" s="2">
        <v>4.6783625730990002</v>
      </c>
      <c r="S3567" s="2">
        <v>26.315789473683999</v>
      </c>
      <c r="T3567" s="2">
        <v>32.748538011695999</v>
      </c>
      <c r="U3567" s="2">
        <v>2.3391812865500001</v>
      </c>
      <c r="V3567" s="2">
        <v>38.596491228070001</v>
      </c>
      <c r="W3567" s="17">
        <v>59.064327485379998</v>
      </c>
    </row>
    <row r="3568" spans="3:23" x14ac:dyDescent="0.25">
      <c r="C3568" s="108" t="s">
        <v>56</v>
      </c>
      <c r="D3568" s="106" t="s">
        <v>21</v>
      </c>
      <c r="E3568" s="10" t="s">
        <v>57</v>
      </c>
      <c r="F3568" s="11"/>
      <c r="G3568" s="14">
        <v>465</v>
      </c>
      <c r="H3568" s="28">
        <v>4.5161290322580001</v>
      </c>
      <c r="I3568" s="5">
        <v>10.322580645161</v>
      </c>
      <c r="J3568" s="5">
        <v>6.0215053763439998</v>
      </c>
      <c r="K3568" s="5">
        <v>1.2903225806450001</v>
      </c>
      <c r="L3568" s="5">
        <v>5.3763440860219998</v>
      </c>
      <c r="M3568" s="5">
        <v>6.8817204301080004</v>
      </c>
      <c r="N3568" s="5">
        <v>1.505376344086</v>
      </c>
      <c r="O3568" s="5">
        <v>1.7204301075270001</v>
      </c>
      <c r="P3568" s="5">
        <v>25.161290322580999</v>
      </c>
      <c r="Q3568" s="5">
        <v>9.2473118279570006</v>
      </c>
      <c r="R3568" s="5">
        <v>4.7311827956989996</v>
      </c>
      <c r="S3568" s="5">
        <v>28.817204301075002</v>
      </c>
      <c r="T3568" s="5">
        <v>26.451612903226</v>
      </c>
      <c r="U3568" s="5">
        <v>1.2903225806450001</v>
      </c>
      <c r="V3568" s="5">
        <v>43.440860215054002</v>
      </c>
      <c r="W3568" s="29">
        <v>55.268817204301001</v>
      </c>
    </row>
    <row r="3569" spans="2:23" x14ac:dyDescent="0.25">
      <c r="C3569" s="112"/>
      <c r="D3569" s="107"/>
      <c r="E3569" s="9" t="s">
        <v>58</v>
      </c>
      <c r="F3569" s="12"/>
      <c r="G3569" s="8">
        <v>396</v>
      </c>
      <c r="H3569" s="20">
        <v>4.5454545454549997</v>
      </c>
      <c r="I3569" s="2">
        <v>13.636363636364001</v>
      </c>
      <c r="J3569" s="2">
        <v>6.0606060606060002</v>
      </c>
      <c r="K3569" s="2">
        <v>1.010101010101</v>
      </c>
      <c r="L3569" s="2">
        <v>6.5656565656570001</v>
      </c>
      <c r="M3569" s="2">
        <v>6.8181818181820004</v>
      </c>
      <c r="N3569" s="2">
        <v>2.0202020202019999</v>
      </c>
      <c r="O3569" s="2">
        <v>0.75757575757600004</v>
      </c>
      <c r="P3569" s="2">
        <v>25.505050505050999</v>
      </c>
      <c r="Q3569" s="2">
        <v>8.8383838383840008</v>
      </c>
      <c r="R3569" s="2">
        <v>5.3030303030299999</v>
      </c>
      <c r="S3569" s="2">
        <v>25.757575757575999</v>
      </c>
      <c r="T3569" s="2">
        <v>31.818181818182001</v>
      </c>
      <c r="U3569" s="2">
        <v>0.75757575757600004</v>
      </c>
      <c r="V3569" s="2">
        <v>41.666666666666998</v>
      </c>
      <c r="W3569" s="17">
        <v>57.575757575757997</v>
      </c>
    </row>
    <row r="3570" spans="2:23" x14ac:dyDescent="0.25">
      <c r="C3570" s="112"/>
      <c r="D3570" s="107"/>
      <c r="E3570" s="9" t="s">
        <v>59</v>
      </c>
      <c r="F3570" s="12"/>
      <c r="G3570" s="8">
        <v>90</v>
      </c>
      <c r="H3570" s="20">
        <v>4.4444444444439997</v>
      </c>
      <c r="I3570" s="2">
        <v>8.8888888888889994</v>
      </c>
      <c r="J3570" s="2">
        <v>4.4444444444439997</v>
      </c>
      <c r="K3570" s="15" t="s">
        <v>66</v>
      </c>
      <c r="L3570" s="2">
        <v>3.333333333333</v>
      </c>
      <c r="M3570" s="2">
        <v>3.333333333333</v>
      </c>
      <c r="N3570" s="15" t="s">
        <v>66</v>
      </c>
      <c r="O3570" s="15" t="s">
        <v>66</v>
      </c>
      <c r="P3570" s="2">
        <v>17.777777777777999</v>
      </c>
      <c r="Q3570" s="2">
        <v>5.5555555555560003</v>
      </c>
      <c r="R3570" s="2">
        <v>7.7777777777779997</v>
      </c>
      <c r="S3570" s="2">
        <v>26.666666666666998</v>
      </c>
      <c r="T3570" s="2">
        <v>33.333333333333002</v>
      </c>
      <c r="U3570" s="2">
        <v>3.333333333333</v>
      </c>
      <c r="V3570" s="2">
        <v>36.666666666666998</v>
      </c>
      <c r="W3570" s="17">
        <v>60</v>
      </c>
    </row>
    <row r="3571" spans="2:23" x14ac:dyDescent="0.25">
      <c r="C3571" s="112"/>
      <c r="D3571" s="107"/>
      <c r="E3571" s="9" t="s">
        <v>60</v>
      </c>
      <c r="F3571" s="12"/>
      <c r="G3571" s="8">
        <v>153</v>
      </c>
      <c r="H3571" s="20">
        <v>3.2679738562090002</v>
      </c>
      <c r="I3571" s="2">
        <v>8.4967320261440005</v>
      </c>
      <c r="J3571" s="2">
        <v>5.8823529411760003</v>
      </c>
      <c r="K3571" s="2">
        <v>1.3071895424840001</v>
      </c>
      <c r="L3571" s="2">
        <v>6.5359477124180003</v>
      </c>
      <c r="M3571" s="2">
        <v>6.5359477124180003</v>
      </c>
      <c r="N3571" s="2">
        <v>2.6143790849670001</v>
      </c>
      <c r="O3571" s="2">
        <v>2.6143790849670001</v>
      </c>
      <c r="P3571" s="2">
        <v>31.372549019608002</v>
      </c>
      <c r="Q3571" s="2">
        <v>11.111111111111001</v>
      </c>
      <c r="R3571" s="2">
        <v>7.8431372549020004</v>
      </c>
      <c r="S3571" s="2">
        <v>22.222222222222001</v>
      </c>
      <c r="T3571" s="2">
        <v>29.411764705882</v>
      </c>
      <c r="U3571" s="2">
        <v>0.65359477124200005</v>
      </c>
      <c r="V3571" s="2">
        <v>47.712418300654001</v>
      </c>
      <c r="W3571" s="17">
        <v>51.633986928105003</v>
      </c>
    </row>
    <row r="3572" spans="2:23" x14ac:dyDescent="0.25">
      <c r="C3572" s="108" t="s">
        <v>61</v>
      </c>
      <c r="D3572" s="106" t="s">
        <v>21</v>
      </c>
      <c r="E3572" s="10" t="s">
        <v>62</v>
      </c>
      <c r="F3572" s="11"/>
      <c r="G3572" s="14">
        <v>205</v>
      </c>
      <c r="H3572" s="28">
        <v>5.3658536585369996</v>
      </c>
      <c r="I3572" s="5">
        <v>10.731707317073001</v>
      </c>
      <c r="J3572" s="5">
        <v>6.3414634146340001</v>
      </c>
      <c r="K3572" s="5">
        <v>0.97560975609800005</v>
      </c>
      <c r="L3572" s="5">
        <v>5.8536585365849998</v>
      </c>
      <c r="M3572" s="5">
        <v>10.731707317073001</v>
      </c>
      <c r="N3572" s="5">
        <v>1.4634146341459999</v>
      </c>
      <c r="O3572" s="5">
        <v>0.97560975609800005</v>
      </c>
      <c r="P3572" s="5">
        <v>25.853658536585002</v>
      </c>
      <c r="Q3572" s="5">
        <v>9.7560975609760003</v>
      </c>
      <c r="R3572" s="5">
        <v>6.3414634146340001</v>
      </c>
      <c r="S3572" s="5">
        <v>24.390243902439</v>
      </c>
      <c r="T3572" s="5">
        <v>30.243902439024001</v>
      </c>
      <c r="U3572" s="5">
        <v>0.97560975609800005</v>
      </c>
      <c r="V3572" s="5">
        <v>44.390243902439003</v>
      </c>
      <c r="W3572" s="29">
        <v>54.634146341463001</v>
      </c>
    </row>
    <row r="3573" spans="2:23" x14ac:dyDescent="0.25">
      <c r="C3573" s="109"/>
      <c r="D3573" s="107"/>
      <c r="E3573" s="9" t="s">
        <v>63</v>
      </c>
      <c r="F3573" s="12"/>
      <c r="G3573" s="8">
        <v>256</v>
      </c>
      <c r="H3573" s="20">
        <v>5.078125</v>
      </c>
      <c r="I3573" s="2">
        <v>11.71875</v>
      </c>
      <c r="J3573" s="2">
        <v>6.25</v>
      </c>
      <c r="K3573" s="2">
        <v>1.171875</v>
      </c>
      <c r="L3573" s="2">
        <v>8.203125</v>
      </c>
      <c r="M3573" s="2">
        <v>5.46875</v>
      </c>
      <c r="N3573" s="2">
        <v>3.125</v>
      </c>
      <c r="O3573" s="2">
        <v>3.125</v>
      </c>
      <c r="P3573" s="2">
        <v>26.171875</v>
      </c>
      <c r="Q3573" s="2">
        <v>9.765625</v>
      </c>
      <c r="R3573" s="2">
        <v>8.59375</v>
      </c>
      <c r="S3573" s="2">
        <v>26.5625</v>
      </c>
      <c r="T3573" s="2">
        <v>26.171875</v>
      </c>
      <c r="U3573" s="2">
        <v>1.5625</v>
      </c>
      <c r="V3573" s="2">
        <v>45.703125</v>
      </c>
      <c r="W3573" s="17">
        <v>52.734375</v>
      </c>
    </row>
    <row r="3574" spans="2:23" x14ac:dyDescent="0.25">
      <c r="C3574" s="109"/>
      <c r="D3574" s="107"/>
      <c r="E3574" s="9" t="s">
        <v>64</v>
      </c>
      <c r="F3574" s="12"/>
      <c r="G3574" s="8">
        <v>404</v>
      </c>
      <c r="H3574" s="20">
        <v>3.4653465346529999</v>
      </c>
      <c r="I3574" s="2">
        <v>10.891089108911</v>
      </c>
      <c r="J3574" s="2">
        <v>4.9504950495050002</v>
      </c>
      <c r="K3574" s="2">
        <v>1.237623762376</v>
      </c>
      <c r="L3574" s="2">
        <v>3.9603960396039999</v>
      </c>
      <c r="M3574" s="2">
        <v>4.4554455445540002</v>
      </c>
      <c r="N3574" s="2">
        <v>1.485148514851</v>
      </c>
      <c r="O3574" s="2">
        <v>0.74257425742600003</v>
      </c>
      <c r="P3574" s="2">
        <v>27.722772277228</v>
      </c>
      <c r="Q3574" s="2">
        <v>6.9306930693069999</v>
      </c>
      <c r="R3574" s="2">
        <v>4.4554455445540002</v>
      </c>
      <c r="S3574" s="2">
        <v>25.49504950495</v>
      </c>
      <c r="T3574" s="2">
        <v>31.930693069307001</v>
      </c>
      <c r="U3574" s="2">
        <v>1.237623762376</v>
      </c>
      <c r="V3574" s="2">
        <v>41.336633663366001</v>
      </c>
      <c r="W3574" s="17">
        <v>57.425742574257001</v>
      </c>
    </row>
    <row r="3575" spans="2:23" x14ac:dyDescent="0.25">
      <c r="C3575" s="113"/>
      <c r="D3575" s="110"/>
      <c r="E3575" s="56" t="s">
        <v>65</v>
      </c>
      <c r="F3575" s="48"/>
      <c r="G3575" s="61">
        <v>239</v>
      </c>
      <c r="H3575" s="69">
        <v>4.1841004184099999</v>
      </c>
      <c r="I3575" s="36">
        <v>11.297071129707</v>
      </c>
      <c r="J3575" s="36">
        <v>6.694560669456</v>
      </c>
      <c r="K3575" s="36">
        <v>0.836820083682</v>
      </c>
      <c r="L3575" s="36">
        <v>6.2761506276150003</v>
      </c>
      <c r="M3575" s="36">
        <v>7.5313807531380004</v>
      </c>
      <c r="N3575" s="36">
        <v>0.836820083682</v>
      </c>
      <c r="O3575" s="36">
        <v>0.836820083682</v>
      </c>
      <c r="P3575" s="36">
        <v>20.92050209205</v>
      </c>
      <c r="Q3575" s="36">
        <v>11.297071129707</v>
      </c>
      <c r="R3575" s="36">
        <v>3.7656903765690002</v>
      </c>
      <c r="S3575" s="36">
        <v>30.543933054393001</v>
      </c>
      <c r="T3575" s="36">
        <v>27.615062761506</v>
      </c>
      <c r="U3575" s="36">
        <v>0.836820083682</v>
      </c>
      <c r="V3575" s="36">
        <v>41.004184100418001</v>
      </c>
      <c r="W3575" s="68">
        <v>58.158995815899999</v>
      </c>
    </row>
    <row r="3577" spans="2:23" x14ac:dyDescent="0.25">
      <c r="B3577" s="54" t="str">
        <f xml:space="preserve"> HYPERLINK("#'目次'!B49", "[43]")</f>
        <v>[43]</v>
      </c>
      <c r="C3577" s="42" t="s">
        <v>533</v>
      </c>
    </row>
    <row r="3578" spans="2:23" x14ac:dyDescent="0.25">
      <c r="C3578" s="42" t="s">
        <v>534</v>
      </c>
    </row>
    <row r="3580" spans="2:23" x14ac:dyDescent="0.25">
      <c r="C3580" s="42" t="s">
        <v>14</v>
      </c>
    </row>
    <row r="3581" spans="2:23" ht="37.799999999999997" x14ac:dyDescent="0.25">
      <c r="C3581" s="102"/>
      <c r="D3581" s="103"/>
      <c r="E3581" s="103"/>
      <c r="F3581" s="103"/>
      <c r="G3581" s="53" t="s">
        <v>15</v>
      </c>
      <c r="H3581" s="50" t="s">
        <v>535</v>
      </c>
      <c r="I3581" s="21" t="s">
        <v>536</v>
      </c>
      <c r="J3581" s="21" t="s">
        <v>537</v>
      </c>
      <c r="K3581" s="21" t="s">
        <v>538</v>
      </c>
      <c r="L3581" s="21" t="s">
        <v>539</v>
      </c>
      <c r="M3581" s="21" t="s">
        <v>540</v>
      </c>
      <c r="N3581" s="21" t="s">
        <v>541</v>
      </c>
      <c r="O3581" s="21" t="s">
        <v>542</v>
      </c>
      <c r="P3581" s="21" t="s">
        <v>543</v>
      </c>
      <c r="Q3581" s="21" t="s">
        <v>544</v>
      </c>
      <c r="R3581" s="21" t="s">
        <v>545</v>
      </c>
      <c r="S3581" s="21" t="s">
        <v>546</v>
      </c>
      <c r="T3581" s="21" t="s">
        <v>53</v>
      </c>
      <c r="U3581" s="57" t="s">
        <v>38</v>
      </c>
    </row>
    <row r="3582" spans="2:23" x14ac:dyDescent="0.25">
      <c r="C3582" s="104"/>
      <c r="D3582" s="105"/>
      <c r="E3582" s="105"/>
      <c r="F3582" s="105"/>
      <c r="G3582" s="47"/>
      <c r="H3582" s="60"/>
      <c r="I3582" s="22"/>
      <c r="J3582" s="22"/>
      <c r="K3582" s="22"/>
      <c r="L3582" s="22"/>
      <c r="M3582" s="22"/>
      <c r="N3582" s="22"/>
      <c r="O3582" s="22"/>
      <c r="P3582" s="22"/>
      <c r="Q3582" s="22"/>
      <c r="R3582" s="22"/>
      <c r="S3582" s="22"/>
      <c r="T3582" s="22"/>
      <c r="U3582" s="55"/>
    </row>
    <row r="3583" spans="2:23" x14ac:dyDescent="0.25">
      <c r="C3583" s="52"/>
      <c r="D3583" s="49"/>
      <c r="E3583" s="46" t="s">
        <v>15</v>
      </c>
      <c r="F3583" s="51"/>
      <c r="G3583" s="59">
        <v>618</v>
      </c>
      <c r="H3583" s="32">
        <v>31.391585760518002</v>
      </c>
      <c r="I3583" s="32">
        <v>22.977346278317</v>
      </c>
      <c r="J3583" s="32">
        <v>12.297734627832</v>
      </c>
      <c r="K3583" s="32">
        <v>10.355987055016</v>
      </c>
      <c r="L3583" s="32">
        <v>1.456310679612</v>
      </c>
      <c r="M3583" s="32">
        <v>5.8252427184469999</v>
      </c>
      <c r="N3583" s="32">
        <v>0.64724919093900002</v>
      </c>
      <c r="O3583" s="32">
        <v>23.948220064725</v>
      </c>
      <c r="P3583" s="32">
        <v>16.666666666666998</v>
      </c>
      <c r="Q3583" s="32">
        <v>17.637540453073999</v>
      </c>
      <c r="R3583" s="32">
        <v>3.559870550162</v>
      </c>
      <c r="S3583" s="32">
        <v>9.870550161812</v>
      </c>
      <c r="T3583" s="32">
        <v>7.6051779935279997</v>
      </c>
      <c r="U3583" s="64">
        <v>0.80906148867299998</v>
      </c>
    </row>
    <row r="3584" spans="2:23" x14ac:dyDescent="0.25">
      <c r="C3584" s="111" t="s">
        <v>20</v>
      </c>
      <c r="D3584" s="106" t="s">
        <v>21</v>
      </c>
      <c r="E3584" s="10" t="s">
        <v>22</v>
      </c>
      <c r="F3584" s="11"/>
      <c r="G3584" s="14">
        <v>322</v>
      </c>
      <c r="H3584" s="28">
        <v>39.440993788820002</v>
      </c>
      <c r="I3584" s="5">
        <v>25.776397515528</v>
      </c>
      <c r="J3584" s="5">
        <v>12.732919254658</v>
      </c>
      <c r="K3584" s="5">
        <v>11.180124223602</v>
      </c>
      <c r="L3584" s="5">
        <v>2.1739130434780001</v>
      </c>
      <c r="M3584" s="5">
        <v>3.416149068323</v>
      </c>
      <c r="N3584" s="5">
        <v>1.242236024845</v>
      </c>
      <c r="O3584" s="5">
        <v>26.086956521739001</v>
      </c>
      <c r="P3584" s="5">
        <v>19.565217391304</v>
      </c>
      <c r="Q3584" s="5">
        <v>13.04347826087</v>
      </c>
      <c r="R3584" s="5">
        <v>4.037267080745</v>
      </c>
      <c r="S3584" s="5">
        <v>7.7639751552799998</v>
      </c>
      <c r="T3584" s="5">
        <v>5.5900621118010001</v>
      </c>
      <c r="U3584" s="29">
        <v>0.93167701863399999</v>
      </c>
    </row>
    <row r="3585" spans="3:21" x14ac:dyDescent="0.25">
      <c r="C3585" s="112"/>
      <c r="D3585" s="107"/>
      <c r="E3585" s="9" t="s">
        <v>23</v>
      </c>
      <c r="F3585" s="12"/>
      <c r="G3585" s="8">
        <v>296</v>
      </c>
      <c r="H3585" s="20">
        <v>22.635135135134998</v>
      </c>
      <c r="I3585" s="2">
        <v>19.932432432432002</v>
      </c>
      <c r="J3585" s="2">
        <v>11.824324324323999</v>
      </c>
      <c r="K3585" s="2">
        <v>9.4594594594589996</v>
      </c>
      <c r="L3585" s="2">
        <v>0.67567567567599995</v>
      </c>
      <c r="M3585" s="2">
        <v>8.4459459459460007</v>
      </c>
      <c r="N3585" s="15" t="s">
        <v>66</v>
      </c>
      <c r="O3585" s="2">
        <v>21.621621621622001</v>
      </c>
      <c r="P3585" s="2">
        <v>13.513513513514001</v>
      </c>
      <c r="Q3585" s="2">
        <v>22.635135135134998</v>
      </c>
      <c r="R3585" s="2">
        <v>3.040540540541</v>
      </c>
      <c r="S3585" s="2">
        <v>12.162162162162</v>
      </c>
      <c r="T3585" s="2">
        <v>9.7972972972969998</v>
      </c>
      <c r="U3585" s="17">
        <v>0.67567567567599995</v>
      </c>
    </row>
    <row r="3586" spans="3:21" x14ac:dyDescent="0.25">
      <c r="C3586" s="108" t="s">
        <v>24</v>
      </c>
      <c r="D3586" s="108" t="s">
        <v>25</v>
      </c>
      <c r="E3586" s="10" t="s">
        <v>26</v>
      </c>
      <c r="F3586" s="11"/>
      <c r="G3586" s="14">
        <v>153</v>
      </c>
      <c r="H3586" s="28">
        <v>32.679738562091998</v>
      </c>
      <c r="I3586" s="5">
        <v>22.222222222222001</v>
      </c>
      <c r="J3586" s="5">
        <v>15.032679738562001</v>
      </c>
      <c r="K3586" s="5">
        <v>8.4967320261440005</v>
      </c>
      <c r="L3586" s="34" t="s">
        <v>66</v>
      </c>
      <c r="M3586" s="5">
        <v>2.6143790849670001</v>
      </c>
      <c r="N3586" s="5">
        <v>0.65359477124200005</v>
      </c>
      <c r="O3586" s="5">
        <v>14.379084967320001</v>
      </c>
      <c r="P3586" s="5">
        <v>26.797385620915001</v>
      </c>
      <c r="Q3586" s="5">
        <v>14.379084967320001</v>
      </c>
      <c r="R3586" s="5">
        <v>2.6143790849670001</v>
      </c>
      <c r="S3586" s="5">
        <v>13.725490196078001</v>
      </c>
      <c r="T3586" s="5">
        <v>8.4967320261440005</v>
      </c>
      <c r="U3586" s="62" t="s">
        <v>66</v>
      </c>
    </row>
    <row r="3587" spans="3:21" x14ac:dyDescent="0.25">
      <c r="C3587" s="112"/>
      <c r="D3587" s="109"/>
      <c r="E3587" s="9" t="s">
        <v>27</v>
      </c>
      <c r="F3587" s="12"/>
      <c r="G3587" s="8">
        <v>156</v>
      </c>
      <c r="H3587" s="20">
        <v>32.692307692307999</v>
      </c>
      <c r="I3587" s="2">
        <v>20.512820512821001</v>
      </c>
      <c r="J3587" s="2">
        <v>9.6153846153850004</v>
      </c>
      <c r="K3587" s="2">
        <v>9.6153846153850004</v>
      </c>
      <c r="L3587" s="2">
        <v>2.564102564103</v>
      </c>
      <c r="M3587" s="2">
        <v>9.6153846153850004</v>
      </c>
      <c r="N3587" s="2">
        <v>1.923076923077</v>
      </c>
      <c r="O3587" s="2">
        <v>25.641025641026001</v>
      </c>
      <c r="P3587" s="2">
        <v>16.666666666666998</v>
      </c>
      <c r="Q3587" s="2">
        <v>13.461538461538</v>
      </c>
      <c r="R3587" s="2">
        <v>2.564102564103</v>
      </c>
      <c r="S3587" s="2">
        <v>9.6153846153850004</v>
      </c>
      <c r="T3587" s="2">
        <v>7.6923076923079998</v>
      </c>
      <c r="U3587" s="17">
        <v>0.64102564102600001</v>
      </c>
    </row>
    <row r="3588" spans="3:21" x14ac:dyDescent="0.25">
      <c r="C3588" s="112"/>
      <c r="D3588" s="109"/>
      <c r="E3588" s="9" t="s">
        <v>28</v>
      </c>
      <c r="F3588" s="12"/>
      <c r="G3588" s="8">
        <v>135</v>
      </c>
      <c r="H3588" s="20">
        <v>25.925925925925998</v>
      </c>
      <c r="I3588" s="2">
        <v>27.407407407407</v>
      </c>
      <c r="J3588" s="2">
        <v>12.592592592593</v>
      </c>
      <c r="K3588" s="2">
        <v>11.851851851852</v>
      </c>
      <c r="L3588" s="2">
        <v>0.74074074074100005</v>
      </c>
      <c r="M3588" s="2">
        <v>6.666666666667</v>
      </c>
      <c r="N3588" s="15" t="s">
        <v>66</v>
      </c>
      <c r="O3588" s="2">
        <v>31.851851851852</v>
      </c>
      <c r="P3588" s="2">
        <v>14.074074074074</v>
      </c>
      <c r="Q3588" s="2">
        <v>20</v>
      </c>
      <c r="R3588" s="2">
        <v>3.7037037037039999</v>
      </c>
      <c r="S3588" s="2">
        <v>7.4074074074069998</v>
      </c>
      <c r="T3588" s="2">
        <v>4.4444444444439997</v>
      </c>
      <c r="U3588" s="17">
        <v>1.481481481481</v>
      </c>
    </row>
    <row r="3589" spans="3:21" x14ac:dyDescent="0.25">
      <c r="C3589" s="112"/>
      <c r="D3589" s="109"/>
      <c r="E3589" s="9" t="s">
        <v>29</v>
      </c>
      <c r="F3589" s="12"/>
      <c r="G3589" s="8">
        <v>108</v>
      </c>
      <c r="H3589" s="20">
        <v>36.111111111111001</v>
      </c>
      <c r="I3589" s="2">
        <v>25.925925925925998</v>
      </c>
      <c r="J3589" s="2">
        <v>14.814814814815</v>
      </c>
      <c r="K3589" s="2">
        <v>14.814814814815</v>
      </c>
      <c r="L3589" s="2">
        <v>2.7777777777780002</v>
      </c>
      <c r="M3589" s="2">
        <v>1.851851851852</v>
      </c>
      <c r="N3589" s="15" t="s">
        <v>66</v>
      </c>
      <c r="O3589" s="2">
        <v>25</v>
      </c>
      <c r="P3589" s="2">
        <v>8.333333333333</v>
      </c>
      <c r="Q3589" s="2">
        <v>19.444444444443999</v>
      </c>
      <c r="R3589" s="2">
        <v>7.4074074074069998</v>
      </c>
      <c r="S3589" s="2">
        <v>8.333333333333</v>
      </c>
      <c r="T3589" s="2">
        <v>6.4814814814809996</v>
      </c>
      <c r="U3589" s="17">
        <v>0.92592592592599998</v>
      </c>
    </row>
    <row r="3590" spans="3:21" x14ac:dyDescent="0.25">
      <c r="C3590" s="112"/>
      <c r="D3590" s="109"/>
      <c r="E3590" s="9" t="s">
        <v>30</v>
      </c>
      <c r="F3590" s="12"/>
      <c r="G3590" s="8">
        <v>66</v>
      </c>
      <c r="H3590" s="20">
        <v>28.787878787878999</v>
      </c>
      <c r="I3590" s="2">
        <v>16.666666666666998</v>
      </c>
      <c r="J3590" s="2">
        <v>7.5757575757579998</v>
      </c>
      <c r="K3590" s="2">
        <v>6.0606060606060002</v>
      </c>
      <c r="L3590" s="2">
        <v>1.5151515151520001</v>
      </c>
      <c r="M3590" s="2">
        <v>9.0909090909089993</v>
      </c>
      <c r="N3590" s="15" t="s">
        <v>66</v>
      </c>
      <c r="O3590" s="2">
        <v>24.242424242424001</v>
      </c>
      <c r="P3590" s="2">
        <v>12.121212121212</v>
      </c>
      <c r="Q3590" s="2">
        <v>27.272727272727</v>
      </c>
      <c r="R3590" s="2">
        <v>1.5151515151520001</v>
      </c>
      <c r="S3590" s="2">
        <v>9.0909090909089993</v>
      </c>
      <c r="T3590" s="2">
        <v>13.636363636364001</v>
      </c>
      <c r="U3590" s="17">
        <v>1.5151515151520001</v>
      </c>
    </row>
    <row r="3591" spans="3:21" x14ac:dyDescent="0.25">
      <c r="C3591" s="112"/>
      <c r="D3591" s="109"/>
      <c r="E3591" s="9" t="s">
        <v>31</v>
      </c>
      <c r="F3591" s="12"/>
      <c r="G3591" s="8">
        <v>465</v>
      </c>
      <c r="H3591" s="20">
        <v>30.967741935484</v>
      </c>
      <c r="I3591" s="2">
        <v>23.225806451613</v>
      </c>
      <c r="J3591" s="2">
        <v>11.397849462366</v>
      </c>
      <c r="K3591" s="2">
        <v>10.967741935484</v>
      </c>
      <c r="L3591" s="2">
        <v>1.935483870968</v>
      </c>
      <c r="M3591" s="2">
        <v>6.8817204301080004</v>
      </c>
      <c r="N3591" s="2">
        <v>0.64516129032299996</v>
      </c>
      <c r="O3591" s="2">
        <v>27.096774193548001</v>
      </c>
      <c r="P3591" s="2">
        <v>13.333333333333</v>
      </c>
      <c r="Q3591" s="2">
        <v>18.709677419355</v>
      </c>
      <c r="R3591" s="2">
        <v>3.8709677419349999</v>
      </c>
      <c r="S3591" s="2">
        <v>8.6021505376339995</v>
      </c>
      <c r="T3591" s="2">
        <v>7.3118279569890001</v>
      </c>
      <c r="U3591" s="17">
        <v>1.0752688172039999</v>
      </c>
    </row>
    <row r="3592" spans="3:21" x14ac:dyDescent="0.25">
      <c r="C3592" s="112"/>
      <c r="D3592" s="109"/>
      <c r="E3592" s="9" t="s">
        <v>32</v>
      </c>
      <c r="F3592" s="12"/>
      <c r="G3592" s="8">
        <v>174</v>
      </c>
      <c r="H3592" s="20">
        <v>33.333333333333002</v>
      </c>
      <c r="I3592" s="2">
        <v>22.413793103448</v>
      </c>
      <c r="J3592" s="2">
        <v>12.068965517241001</v>
      </c>
      <c r="K3592" s="2">
        <v>11.494252873562999</v>
      </c>
      <c r="L3592" s="2">
        <v>2.2988505747130001</v>
      </c>
      <c r="M3592" s="2">
        <v>4.5977011494250002</v>
      </c>
      <c r="N3592" s="15" t="s">
        <v>66</v>
      </c>
      <c r="O3592" s="2">
        <v>24.712643678161001</v>
      </c>
      <c r="P3592" s="2">
        <v>9.7701149425290001</v>
      </c>
      <c r="Q3592" s="2">
        <v>22.413793103448</v>
      </c>
      <c r="R3592" s="2">
        <v>5.1724137931029999</v>
      </c>
      <c r="S3592" s="2">
        <v>8.6206896551720007</v>
      </c>
      <c r="T3592" s="2">
        <v>9.1954022988510005</v>
      </c>
      <c r="U3592" s="17">
        <v>1.149425287356</v>
      </c>
    </row>
    <row r="3593" spans="3:21" x14ac:dyDescent="0.25">
      <c r="C3593" s="112"/>
      <c r="D3593" s="108" t="s">
        <v>22</v>
      </c>
      <c r="E3593" s="10" t="s">
        <v>26</v>
      </c>
      <c r="F3593" s="11"/>
      <c r="G3593" s="14">
        <v>67</v>
      </c>
      <c r="H3593" s="28">
        <v>35.820895522388</v>
      </c>
      <c r="I3593" s="5">
        <v>23.880597014925002</v>
      </c>
      <c r="J3593" s="5">
        <v>16.417910447760999</v>
      </c>
      <c r="K3593" s="5">
        <v>5.9701492537309999</v>
      </c>
      <c r="L3593" s="34" t="s">
        <v>66</v>
      </c>
      <c r="M3593" s="5">
        <v>1.492537313433</v>
      </c>
      <c r="N3593" s="5">
        <v>1.492537313433</v>
      </c>
      <c r="O3593" s="5">
        <v>22.388059701492999</v>
      </c>
      <c r="P3593" s="5">
        <v>29.850746268657002</v>
      </c>
      <c r="Q3593" s="5">
        <v>7.4626865671639999</v>
      </c>
      <c r="R3593" s="5">
        <v>2.985074626866</v>
      </c>
      <c r="S3593" s="5">
        <v>8.9552238805969999</v>
      </c>
      <c r="T3593" s="5">
        <v>5.9701492537309999</v>
      </c>
      <c r="U3593" s="62" t="s">
        <v>66</v>
      </c>
    </row>
    <row r="3594" spans="3:21" x14ac:dyDescent="0.25">
      <c r="C3594" s="112"/>
      <c r="D3594" s="109"/>
      <c r="E3594" s="9" t="s">
        <v>27</v>
      </c>
      <c r="F3594" s="12"/>
      <c r="G3594" s="8">
        <v>107</v>
      </c>
      <c r="H3594" s="20">
        <v>38.317757009346003</v>
      </c>
      <c r="I3594" s="2">
        <v>23.364485981308</v>
      </c>
      <c r="J3594" s="2">
        <v>11.214953271028</v>
      </c>
      <c r="K3594" s="2">
        <v>13.084112149533</v>
      </c>
      <c r="L3594" s="2">
        <v>3.7383177570089998</v>
      </c>
      <c r="M3594" s="2">
        <v>6.5420560747660002</v>
      </c>
      <c r="N3594" s="2">
        <v>2.8037383177569999</v>
      </c>
      <c r="O3594" s="2">
        <v>22.429906542055999</v>
      </c>
      <c r="P3594" s="2">
        <v>19.626168224299001</v>
      </c>
      <c r="Q3594" s="2">
        <v>11.214953271028</v>
      </c>
      <c r="R3594" s="2">
        <v>3.7383177570089998</v>
      </c>
      <c r="S3594" s="2">
        <v>9.3457943925230005</v>
      </c>
      <c r="T3594" s="2">
        <v>3.7383177570089998</v>
      </c>
      <c r="U3594" s="17">
        <v>0.93457943925200004</v>
      </c>
    </row>
    <row r="3595" spans="3:21" x14ac:dyDescent="0.25">
      <c r="C3595" s="112"/>
      <c r="D3595" s="109"/>
      <c r="E3595" s="9" t="s">
        <v>28</v>
      </c>
      <c r="F3595" s="12"/>
      <c r="G3595" s="8">
        <v>62</v>
      </c>
      <c r="H3595" s="20">
        <v>35.483870967742</v>
      </c>
      <c r="I3595" s="2">
        <v>33.870967741934997</v>
      </c>
      <c r="J3595" s="2">
        <v>14.516129032258</v>
      </c>
      <c r="K3595" s="2">
        <v>11.290322580645</v>
      </c>
      <c r="L3595" s="15" t="s">
        <v>66</v>
      </c>
      <c r="M3595" s="2">
        <v>3.2258064516129998</v>
      </c>
      <c r="N3595" s="15" t="s">
        <v>66</v>
      </c>
      <c r="O3595" s="2">
        <v>40.322580645160997</v>
      </c>
      <c r="P3595" s="2">
        <v>19.354838709677001</v>
      </c>
      <c r="Q3595" s="2">
        <v>14.516129032258</v>
      </c>
      <c r="R3595" s="2">
        <v>3.2258064516129998</v>
      </c>
      <c r="S3595" s="2">
        <v>4.8387096774189997</v>
      </c>
      <c r="T3595" s="2">
        <v>3.2258064516129998</v>
      </c>
      <c r="U3595" s="38" t="s">
        <v>66</v>
      </c>
    </row>
    <row r="3596" spans="3:21" x14ac:dyDescent="0.25">
      <c r="C3596" s="112"/>
      <c r="D3596" s="109"/>
      <c r="E3596" s="9" t="s">
        <v>29</v>
      </c>
      <c r="F3596" s="12"/>
      <c r="G3596" s="8">
        <v>51</v>
      </c>
      <c r="H3596" s="20">
        <v>49.019607843137003</v>
      </c>
      <c r="I3596" s="2">
        <v>25.490196078431001</v>
      </c>
      <c r="J3596" s="2">
        <v>13.725490196078001</v>
      </c>
      <c r="K3596" s="2">
        <v>15.686274509804001</v>
      </c>
      <c r="L3596" s="2">
        <v>3.9215686274510002</v>
      </c>
      <c r="M3596" s="15" t="s">
        <v>66</v>
      </c>
      <c r="N3596" s="15" t="s">
        <v>66</v>
      </c>
      <c r="O3596" s="2">
        <v>23.529411764706001</v>
      </c>
      <c r="P3596" s="2">
        <v>15.686274509804001</v>
      </c>
      <c r="Q3596" s="2">
        <v>11.764705882353001</v>
      </c>
      <c r="R3596" s="2">
        <v>9.8039215686270005</v>
      </c>
      <c r="S3596" s="2">
        <v>7.8431372549020004</v>
      </c>
      <c r="T3596" s="2">
        <v>5.8823529411760003</v>
      </c>
      <c r="U3596" s="17">
        <v>1.9607843137250001</v>
      </c>
    </row>
    <row r="3597" spans="3:21" x14ac:dyDescent="0.25">
      <c r="C3597" s="112"/>
      <c r="D3597" s="109"/>
      <c r="E3597" s="9" t="s">
        <v>30</v>
      </c>
      <c r="F3597" s="12"/>
      <c r="G3597" s="13">
        <v>35</v>
      </c>
      <c r="H3597" s="30">
        <v>42.857142857143003</v>
      </c>
      <c r="I3597" s="6">
        <v>22.857142857143</v>
      </c>
      <c r="J3597" s="6">
        <v>5.7142857142860004</v>
      </c>
      <c r="K3597" s="6">
        <v>8.5714285714289993</v>
      </c>
      <c r="L3597" s="6">
        <v>2.8571428571430002</v>
      </c>
      <c r="M3597" s="6">
        <v>2.8571428571430002</v>
      </c>
      <c r="N3597" s="7" t="s">
        <v>66</v>
      </c>
      <c r="O3597" s="6">
        <v>22.857142857143</v>
      </c>
      <c r="P3597" s="6">
        <v>5.7142857142860004</v>
      </c>
      <c r="Q3597" s="6">
        <v>28.571428571428999</v>
      </c>
      <c r="R3597" s="7" t="s">
        <v>66</v>
      </c>
      <c r="S3597" s="6">
        <v>5.7142857142860004</v>
      </c>
      <c r="T3597" s="6">
        <v>14.285714285714</v>
      </c>
      <c r="U3597" s="33">
        <v>2.8571428571430002</v>
      </c>
    </row>
    <row r="3598" spans="3:21" x14ac:dyDescent="0.25">
      <c r="C3598" s="112"/>
      <c r="D3598" s="109"/>
      <c r="E3598" s="9" t="s">
        <v>31</v>
      </c>
      <c r="F3598" s="12"/>
      <c r="G3598" s="8">
        <v>255</v>
      </c>
      <c r="H3598" s="20">
        <v>40.392156862744997</v>
      </c>
      <c r="I3598" s="2">
        <v>26.274509803922001</v>
      </c>
      <c r="J3598" s="2">
        <v>11.764705882353001</v>
      </c>
      <c r="K3598" s="2">
        <v>12.549019607843</v>
      </c>
      <c r="L3598" s="2">
        <v>2.7450980392159998</v>
      </c>
      <c r="M3598" s="2">
        <v>3.9215686274510002</v>
      </c>
      <c r="N3598" s="2">
        <v>1.1764705882349999</v>
      </c>
      <c r="O3598" s="2">
        <v>27.058823529411999</v>
      </c>
      <c r="P3598" s="2">
        <v>16.862745098038999</v>
      </c>
      <c r="Q3598" s="2">
        <v>14.509803921569</v>
      </c>
      <c r="R3598" s="2">
        <v>4.313725490196</v>
      </c>
      <c r="S3598" s="2">
        <v>7.4509803921569997</v>
      </c>
      <c r="T3598" s="2">
        <v>5.4901960784310004</v>
      </c>
      <c r="U3598" s="17">
        <v>1.1764705882349999</v>
      </c>
    </row>
    <row r="3599" spans="3:21" x14ac:dyDescent="0.25">
      <c r="C3599" s="112"/>
      <c r="D3599" s="109"/>
      <c r="E3599" s="9" t="s">
        <v>32</v>
      </c>
      <c r="F3599" s="12"/>
      <c r="G3599" s="8">
        <v>86</v>
      </c>
      <c r="H3599" s="20">
        <v>46.511627906976997</v>
      </c>
      <c r="I3599" s="2">
        <v>24.418604651163001</v>
      </c>
      <c r="J3599" s="2">
        <v>10.465116279069999</v>
      </c>
      <c r="K3599" s="2">
        <v>12.790697674419</v>
      </c>
      <c r="L3599" s="2">
        <v>3.488372093023</v>
      </c>
      <c r="M3599" s="2">
        <v>1.1627906976739999</v>
      </c>
      <c r="N3599" s="15" t="s">
        <v>66</v>
      </c>
      <c r="O3599" s="2">
        <v>23.255813953488001</v>
      </c>
      <c r="P3599" s="2">
        <v>11.627906976744001</v>
      </c>
      <c r="Q3599" s="2">
        <v>18.604651162791001</v>
      </c>
      <c r="R3599" s="2">
        <v>5.8139534883720003</v>
      </c>
      <c r="S3599" s="2">
        <v>6.9767441860470001</v>
      </c>
      <c r="T3599" s="2">
        <v>9.3023255813949994</v>
      </c>
      <c r="U3599" s="17">
        <v>2.3255813953489999</v>
      </c>
    </row>
    <row r="3600" spans="3:21" x14ac:dyDescent="0.25">
      <c r="C3600" s="112"/>
      <c r="D3600" s="108" t="s">
        <v>23</v>
      </c>
      <c r="E3600" s="10" t="s">
        <v>26</v>
      </c>
      <c r="F3600" s="11"/>
      <c r="G3600" s="14">
        <v>86</v>
      </c>
      <c r="H3600" s="28">
        <v>30.232558139535001</v>
      </c>
      <c r="I3600" s="5">
        <v>20.930232558139998</v>
      </c>
      <c r="J3600" s="5">
        <v>13.953488372093</v>
      </c>
      <c r="K3600" s="5">
        <v>10.465116279069999</v>
      </c>
      <c r="L3600" s="34" t="s">
        <v>66</v>
      </c>
      <c r="M3600" s="5">
        <v>3.488372093023</v>
      </c>
      <c r="N3600" s="34" t="s">
        <v>66</v>
      </c>
      <c r="O3600" s="5">
        <v>8.1395348837209998</v>
      </c>
      <c r="P3600" s="5">
        <v>24.418604651163001</v>
      </c>
      <c r="Q3600" s="5">
        <v>19.767441860464999</v>
      </c>
      <c r="R3600" s="5">
        <v>2.3255813953489999</v>
      </c>
      <c r="S3600" s="5">
        <v>17.441860465116001</v>
      </c>
      <c r="T3600" s="5">
        <v>10.465116279069999</v>
      </c>
      <c r="U3600" s="62" t="s">
        <v>66</v>
      </c>
    </row>
    <row r="3601" spans="3:21" x14ac:dyDescent="0.25">
      <c r="C3601" s="112"/>
      <c r="D3601" s="109"/>
      <c r="E3601" s="9" t="s">
        <v>27</v>
      </c>
      <c r="F3601" s="12"/>
      <c r="G3601" s="13">
        <v>49</v>
      </c>
      <c r="H3601" s="30">
        <v>20.408163265306001</v>
      </c>
      <c r="I3601" s="6">
        <v>14.285714285714</v>
      </c>
      <c r="J3601" s="6">
        <v>6.1224489795919999</v>
      </c>
      <c r="K3601" s="6">
        <v>2.040816326531</v>
      </c>
      <c r="L3601" s="7" t="s">
        <v>66</v>
      </c>
      <c r="M3601" s="6">
        <v>16.326530612245001</v>
      </c>
      <c r="N3601" s="7" t="s">
        <v>66</v>
      </c>
      <c r="O3601" s="6">
        <v>32.653061224490003</v>
      </c>
      <c r="P3601" s="6">
        <v>10.204081632653001</v>
      </c>
      <c r="Q3601" s="6">
        <v>18.367346938775999</v>
      </c>
      <c r="R3601" s="7" t="s">
        <v>66</v>
      </c>
      <c r="S3601" s="6">
        <v>10.204081632653001</v>
      </c>
      <c r="T3601" s="6">
        <v>16.326530612245001</v>
      </c>
      <c r="U3601" s="37" t="s">
        <v>66</v>
      </c>
    </row>
    <row r="3602" spans="3:21" x14ac:dyDescent="0.25">
      <c r="C3602" s="112"/>
      <c r="D3602" s="109"/>
      <c r="E3602" s="9" t="s">
        <v>28</v>
      </c>
      <c r="F3602" s="12"/>
      <c r="G3602" s="8">
        <v>73</v>
      </c>
      <c r="H3602" s="20">
        <v>17.808219178081998</v>
      </c>
      <c r="I3602" s="2">
        <v>21.917808219177999</v>
      </c>
      <c r="J3602" s="2">
        <v>10.958904109589</v>
      </c>
      <c r="K3602" s="2">
        <v>12.328767123287999</v>
      </c>
      <c r="L3602" s="2">
        <v>1.369863013699</v>
      </c>
      <c r="M3602" s="2">
        <v>9.5890410958899999</v>
      </c>
      <c r="N3602" s="15" t="s">
        <v>66</v>
      </c>
      <c r="O3602" s="2">
        <v>24.657534246575</v>
      </c>
      <c r="P3602" s="2">
        <v>9.5890410958899999</v>
      </c>
      <c r="Q3602" s="2">
        <v>24.657534246575</v>
      </c>
      <c r="R3602" s="2">
        <v>4.1095890410960001</v>
      </c>
      <c r="S3602" s="2">
        <v>9.5890410958899999</v>
      </c>
      <c r="T3602" s="2">
        <v>5.4794520547949999</v>
      </c>
      <c r="U3602" s="17">
        <v>2.7397260273969999</v>
      </c>
    </row>
    <row r="3603" spans="3:21" x14ac:dyDescent="0.25">
      <c r="C3603" s="112"/>
      <c r="D3603" s="109"/>
      <c r="E3603" s="9" t="s">
        <v>29</v>
      </c>
      <c r="F3603" s="12"/>
      <c r="G3603" s="8">
        <v>57</v>
      </c>
      <c r="H3603" s="20">
        <v>24.561403508771999</v>
      </c>
      <c r="I3603" s="2">
        <v>26.315789473683999</v>
      </c>
      <c r="J3603" s="2">
        <v>15.789473684211</v>
      </c>
      <c r="K3603" s="2">
        <v>14.035087719298</v>
      </c>
      <c r="L3603" s="2">
        <v>1.7543859649119999</v>
      </c>
      <c r="M3603" s="2">
        <v>3.508771929825</v>
      </c>
      <c r="N3603" s="15" t="s">
        <v>66</v>
      </c>
      <c r="O3603" s="2">
        <v>26.315789473683999</v>
      </c>
      <c r="P3603" s="2">
        <v>1.7543859649119999</v>
      </c>
      <c r="Q3603" s="2">
        <v>26.315789473683999</v>
      </c>
      <c r="R3603" s="2">
        <v>5.2631578947369997</v>
      </c>
      <c r="S3603" s="2">
        <v>8.7719298245609991</v>
      </c>
      <c r="T3603" s="2">
        <v>7.0175438596489998</v>
      </c>
      <c r="U3603" s="38" t="s">
        <v>66</v>
      </c>
    </row>
    <row r="3604" spans="3:21" x14ac:dyDescent="0.25">
      <c r="C3604" s="112"/>
      <c r="D3604" s="109"/>
      <c r="E3604" s="9" t="s">
        <v>30</v>
      </c>
      <c r="F3604" s="12"/>
      <c r="G3604" s="13">
        <v>31</v>
      </c>
      <c r="H3604" s="30">
        <v>12.903225806451999</v>
      </c>
      <c r="I3604" s="6">
        <v>9.6774193548389995</v>
      </c>
      <c r="J3604" s="6">
        <v>9.6774193548389995</v>
      </c>
      <c r="K3604" s="6">
        <v>3.2258064516129998</v>
      </c>
      <c r="L3604" s="7" t="s">
        <v>66</v>
      </c>
      <c r="M3604" s="6">
        <v>16.129032258064999</v>
      </c>
      <c r="N3604" s="7" t="s">
        <v>66</v>
      </c>
      <c r="O3604" s="6">
        <v>25.806451612903</v>
      </c>
      <c r="P3604" s="6">
        <v>19.354838709677001</v>
      </c>
      <c r="Q3604" s="6">
        <v>25.806451612903</v>
      </c>
      <c r="R3604" s="6">
        <v>3.2258064516129998</v>
      </c>
      <c r="S3604" s="6">
        <v>12.903225806451999</v>
      </c>
      <c r="T3604" s="6">
        <v>12.903225806451999</v>
      </c>
      <c r="U3604" s="37" t="s">
        <v>66</v>
      </c>
    </row>
    <row r="3605" spans="3:21" x14ac:dyDescent="0.25">
      <c r="C3605" s="112"/>
      <c r="D3605" s="109"/>
      <c r="E3605" s="9" t="s">
        <v>31</v>
      </c>
      <c r="F3605" s="12"/>
      <c r="G3605" s="8">
        <v>210</v>
      </c>
      <c r="H3605" s="20">
        <v>19.523809523810002</v>
      </c>
      <c r="I3605" s="2">
        <v>19.523809523810002</v>
      </c>
      <c r="J3605" s="2">
        <v>10.952380952381001</v>
      </c>
      <c r="K3605" s="2">
        <v>9.0476190476189995</v>
      </c>
      <c r="L3605" s="2">
        <v>0.95238095238099996</v>
      </c>
      <c r="M3605" s="2">
        <v>10.47619047619</v>
      </c>
      <c r="N3605" s="15" t="s">
        <v>66</v>
      </c>
      <c r="O3605" s="2">
        <v>27.142857142857</v>
      </c>
      <c r="P3605" s="2">
        <v>9.0476190476189995</v>
      </c>
      <c r="Q3605" s="2">
        <v>23.809523809523998</v>
      </c>
      <c r="R3605" s="2">
        <v>3.333333333333</v>
      </c>
      <c r="S3605" s="2">
        <v>10</v>
      </c>
      <c r="T3605" s="2">
        <v>9.5238095238099998</v>
      </c>
      <c r="U3605" s="17">
        <v>0.95238095238099996</v>
      </c>
    </row>
    <row r="3606" spans="3:21" x14ac:dyDescent="0.25">
      <c r="C3606" s="112"/>
      <c r="D3606" s="109"/>
      <c r="E3606" s="9" t="s">
        <v>32</v>
      </c>
      <c r="F3606" s="12"/>
      <c r="G3606" s="8">
        <v>88</v>
      </c>
      <c r="H3606" s="20">
        <v>20.454545454544999</v>
      </c>
      <c r="I3606" s="2">
        <v>20.454545454544999</v>
      </c>
      <c r="J3606" s="2">
        <v>13.636363636364001</v>
      </c>
      <c r="K3606" s="2">
        <v>10.227272727273</v>
      </c>
      <c r="L3606" s="2">
        <v>1.136363636364</v>
      </c>
      <c r="M3606" s="2">
        <v>7.9545454545450003</v>
      </c>
      <c r="N3606" s="15" t="s">
        <v>66</v>
      </c>
      <c r="O3606" s="2">
        <v>26.136363636363999</v>
      </c>
      <c r="P3606" s="2">
        <v>7.9545454545450003</v>
      </c>
      <c r="Q3606" s="2">
        <v>26.136363636363999</v>
      </c>
      <c r="R3606" s="2">
        <v>4.5454545454549997</v>
      </c>
      <c r="S3606" s="2">
        <v>10.227272727273</v>
      </c>
      <c r="T3606" s="2">
        <v>9.0909090909089993</v>
      </c>
      <c r="U3606" s="38" t="s">
        <v>66</v>
      </c>
    </row>
    <row r="3607" spans="3:21" ht="25.2" x14ac:dyDescent="0.25">
      <c r="C3607" s="108" t="s">
        <v>33</v>
      </c>
      <c r="D3607" s="108" t="s">
        <v>25</v>
      </c>
      <c r="E3607" s="10" t="s">
        <v>34</v>
      </c>
      <c r="F3607" s="11"/>
      <c r="G3607" s="14">
        <v>52</v>
      </c>
      <c r="H3607" s="28">
        <v>36.538461538462002</v>
      </c>
      <c r="I3607" s="5">
        <v>30.769230769231001</v>
      </c>
      <c r="J3607" s="5">
        <v>19.230769230768999</v>
      </c>
      <c r="K3607" s="5">
        <v>11.538461538462</v>
      </c>
      <c r="L3607" s="5">
        <v>3.8461538461539999</v>
      </c>
      <c r="M3607" s="5">
        <v>5.7692307692310001</v>
      </c>
      <c r="N3607" s="5">
        <v>1.923076923077</v>
      </c>
      <c r="O3607" s="5">
        <v>23.076923076922998</v>
      </c>
      <c r="P3607" s="5">
        <v>17.307692307692001</v>
      </c>
      <c r="Q3607" s="5">
        <v>25</v>
      </c>
      <c r="R3607" s="5">
        <v>5.7692307692310001</v>
      </c>
      <c r="S3607" s="5">
        <v>9.6153846153850004</v>
      </c>
      <c r="T3607" s="5">
        <v>7.6923076923079998</v>
      </c>
      <c r="U3607" s="29">
        <v>1.923076923077</v>
      </c>
    </row>
    <row r="3608" spans="3:21" ht="25.2" x14ac:dyDescent="0.25">
      <c r="C3608" s="112"/>
      <c r="D3608" s="109"/>
      <c r="E3608" s="9" t="s">
        <v>35</v>
      </c>
      <c r="F3608" s="12"/>
      <c r="G3608" s="8">
        <v>337</v>
      </c>
      <c r="H3608" s="20">
        <v>29.673590504450999</v>
      </c>
      <c r="I3608" s="2">
        <v>24.925816023738999</v>
      </c>
      <c r="J3608" s="2">
        <v>10.385756676558</v>
      </c>
      <c r="K3608" s="2">
        <v>8.6053412462909993</v>
      </c>
      <c r="L3608" s="2">
        <v>1.1869436201779999</v>
      </c>
      <c r="M3608" s="2">
        <v>7.4183976261130002</v>
      </c>
      <c r="N3608" s="2">
        <v>0.59347181008899996</v>
      </c>
      <c r="O3608" s="2">
        <v>25.222551928782998</v>
      </c>
      <c r="P3608" s="2">
        <v>18.100890207715</v>
      </c>
      <c r="Q3608" s="2">
        <v>13.649851632047</v>
      </c>
      <c r="R3608" s="2">
        <v>2.6706231454010001</v>
      </c>
      <c r="S3608" s="2">
        <v>5.6379821958459999</v>
      </c>
      <c r="T3608" s="2">
        <v>5.3412462908010001</v>
      </c>
      <c r="U3608" s="17">
        <v>0.89020771513399999</v>
      </c>
    </row>
    <row r="3609" spans="3:21" ht="25.2" x14ac:dyDescent="0.25">
      <c r="C3609" s="112"/>
      <c r="D3609" s="109"/>
      <c r="E3609" s="9" t="s">
        <v>36</v>
      </c>
      <c r="F3609" s="12"/>
      <c r="G3609" s="8">
        <v>124</v>
      </c>
      <c r="H3609" s="20">
        <v>29.032258064516</v>
      </c>
      <c r="I3609" s="2">
        <v>16.935483870968</v>
      </c>
      <c r="J3609" s="2">
        <v>13.709677419355</v>
      </c>
      <c r="K3609" s="2">
        <v>13.709677419355</v>
      </c>
      <c r="L3609" s="15" t="s">
        <v>66</v>
      </c>
      <c r="M3609" s="2">
        <v>1.6129032258060001</v>
      </c>
      <c r="N3609" s="15" t="s">
        <v>66</v>
      </c>
      <c r="O3609" s="2">
        <v>25</v>
      </c>
      <c r="P3609" s="2">
        <v>16.129032258064999</v>
      </c>
      <c r="Q3609" s="2">
        <v>22.580645161290001</v>
      </c>
      <c r="R3609" s="2">
        <v>3.2258064516129998</v>
      </c>
      <c r="S3609" s="2">
        <v>15.322580645161</v>
      </c>
      <c r="T3609" s="2">
        <v>10.483870967742</v>
      </c>
      <c r="U3609" s="38" t="s">
        <v>66</v>
      </c>
    </row>
    <row r="3610" spans="3:21" ht="25.2" x14ac:dyDescent="0.25">
      <c r="C3610" s="112"/>
      <c r="D3610" s="109"/>
      <c r="E3610" s="9" t="s">
        <v>37</v>
      </c>
      <c r="F3610" s="12"/>
      <c r="G3610" s="8">
        <v>103</v>
      </c>
      <c r="H3610" s="20">
        <v>36.893203883494998</v>
      </c>
      <c r="I3610" s="2">
        <v>19.417475728155001</v>
      </c>
      <c r="J3610" s="2">
        <v>13.592233009709</v>
      </c>
      <c r="K3610" s="2">
        <v>11.650485436893</v>
      </c>
      <c r="L3610" s="2">
        <v>2.9126213592229999</v>
      </c>
      <c r="M3610" s="2">
        <v>5.8252427184469999</v>
      </c>
      <c r="N3610" s="2">
        <v>0.97087378640800004</v>
      </c>
      <c r="O3610" s="2">
        <v>19.417475728155001</v>
      </c>
      <c r="P3610" s="2">
        <v>11.650485436893</v>
      </c>
      <c r="Q3610" s="2">
        <v>21.359223300970999</v>
      </c>
      <c r="R3610" s="2">
        <v>5.8252427184469999</v>
      </c>
      <c r="S3610" s="2">
        <v>16.504854368932001</v>
      </c>
      <c r="T3610" s="2">
        <v>11.650485436893</v>
      </c>
      <c r="U3610" s="17">
        <v>0.97087378640800004</v>
      </c>
    </row>
    <row r="3611" spans="3:21" x14ac:dyDescent="0.25">
      <c r="C3611" s="112"/>
      <c r="D3611" s="109"/>
      <c r="E3611" s="9" t="s">
        <v>38</v>
      </c>
      <c r="F3611" s="12"/>
      <c r="G3611" s="13">
        <v>2</v>
      </c>
      <c r="H3611" s="30">
        <v>50</v>
      </c>
      <c r="I3611" s="6">
        <v>50</v>
      </c>
      <c r="J3611" s="7" t="s">
        <v>66</v>
      </c>
      <c r="K3611" s="7" t="s">
        <v>66</v>
      </c>
      <c r="L3611" s="7" t="s">
        <v>66</v>
      </c>
      <c r="M3611" s="7" t="s">
        <v>66</v>
      </c>
      <c r="N3611" s="7" t="s">
        <v>66</v>
      </c>
      <c r="O3611" s="7" t="s">
        <v>66</v>
      </c>
      <c r="P3611" s="6">
        <v>50</v>
      </c>
      <c r="Q3611" s="7" t="s">
        <v>66</v>
      </c>
      <c r="R3611" s="7" t="s">
        <v>66</v>
      </c>
      <c r="S3611" s="6">
        <v>50</v>
      </c>
      <c r="T3611" s="7" t="s">
        <v>66</v>
      </c>
      <c r="U3611" s="37" t="s">
        <v>66</v>
      </c>
    </row>
    <row r="3612" spans="3:21" ht="25.2" x14ac:dyDescent="0.25">
      <c r="C3612" s="112"/>
      <c r="D3612" s="108" t="s">
        <v>22</v>
      </c>
      <c r="E3612" s="10" t="s">
        <v>34</v>
      </c>
      <c r="F3612" s="11"/>
      <c r="G3612" s="40">
        <v>28</v>
      </c>
      <c r="H3612" s="58">
        <v>35.714285714286</v>
      </c>
      <c r="I3612" s="23">
        <v>35.714285714286</v>
      </c>
      <c r="J3612" s="23">
        <v>28.571428571428999</v>
      </c>
      <c r="K3612" s="23">
        <v>14.285714285714</v>
      </c>
      <c r="L3612" s="23">
        <v>3.5714285714290002</v>
      </c>
      <c r="M3612" s="23">
        <v>3.5714285714290002</v>
      </c>
      <c r="N3612" s="23">
        <v>3.5714285714290002</v>
      </c>
      <c r="O3612" s="23">
        <v>21.428571428571001</v>
      </c>
      <c r="P3612" s="23">
        <v>21.428571428571001</v>
      </c>
      <c r="Q3612" s="23">
        <v>21.428571428571001</v>
      </c>
      <c r="R3612" s="23">
        <v>10.714285714286</v>
      </c>
      <c r="S3612" s="23">
        <v>14.285714285714</v>
      </c>
      <c r="T3612" s="23">
        <v>3.5714285714290002</v>
      </c>
      <c r="U3612" s="63">
        <v>3.5714285714290002</v>
      </c>
    </row>
    <row r="3613" spans="3:21" ht="25.2" x14ac:dyDescent="0.25">
      <c r="C3613" s="112"/>
      <c r="D3613" s="109"/>
      <c r="E3613" s="9" t="s">
        <v>35</v>
      </c>
      <c r="F3613" s="12"/>
      <c r="G3613" s="8">
        <v>208</v>
      </c>
      <c r="H3613" s="20">
        <v>37.5</v>
      </c>
      <c r="I3613" s="2">
        <v>26.923076923077002</v>
      </c>
      <c r="J3613" s="2">
        <v>11.538461538462</v>
      </c>
      <c r="K3613" s="2">
        <v>9.1346153846149996</v>
      </c>
      <c r="L3613" s="2">
        <v>1.923076923077</v>
      </c>
      <c r="M3613" s="2">
        <v>3.8461538461539999</v>
      </c>
      <c r="N3613" s="2">
        <v>0.96153846153800004</v>
      </c>
      <c r="O3613" s="2">
        <v>23.557692307692001</v>
      </c>
      <c r="P3613" s="2">
        <v>21.153846153846001</v>
      </c>
      <c r="Q3613" s="2">
        <v>12.019230769230999</v>
      </c>
      <c r="R3613" s="2">
        <v>2.884615384615</v>
      </c>
      <c r="S3613" s="2">
        <v>3.8461538461539999</v>
      </c>
      <c r="T3613" s="2">
        <v>4.8076923076920002</v>
      </c>
      <c r="U3613" s="17">
        <v>0.96153846153800004</v>
      </c>
    </row>
    <row r="3614" spans="3:21" ht="25.2" x14ac:dyDescent="0.25">
      <c r="C3614" s="112"/>
      <c r="D3614" s="109"/>
      <c r="E3614" s="9" t="s">
        <v>36</v>
      </c>
      <c r="F3614" s="12"/>
      <c r="G3614" s="8">
        <v>51</v>
      </c>
      <c r="H3614" s="20">
        <v>41.176470588234999</v>
      </c>
      <c r="I3614" s="2">
        <v>19.607843137254999</v>
      </c>
      <c r="J3614" s="2">
        <v>5.8823529411760003</v>
      </c>
      <c r="K3614" s="2">
        <v>11.764705882353001</v>
      </c>
      <c r="L3614" s="15" t="s">
        <v>66</v>
      </c>
      <c r="M3614" s="2">
        <v>1.9607843137250001</v>
      </c>
      <c r="N3614" s="15" t="s">
        <v>66</v>
      </c>
      <c r="O3614" s="2">
        <v>39.215686274509999</v>
      </c>
      <c r="P3614" s="2">
        <v>17.647058823529001</v>
      </c>
      <c r="Q3614" s="2">
        <v>17.647058823529001</v>
      </c>
      <c r="R3614" s="2">
        <v>3.9215686274510002</v>
      </c>
      <c r="S3614" s="2">
        <v>13.725490196078001</v>
      </c>
      <c r="T3614" s="2">
        <v>5.8823529411760003</v>
      </c>
      <c r="U3614" s="38" t="s">
        <v>66</v>
      </c>
    </row>
    <row r="3615" spans="3:21" ht="25.2" x14ac:dyDescent="0.25">
      <c r="C3615" s="112"/>
      <c r="D3615" s="109"/>
      <c r="E3615" s="9" t="s">
        <v>37</v>
      </c>
      <c r="F3615" s="12"/>
      <c r="G3615" s="13">
        <v>34</v>
      </c>
      <c r="H3615" s="30">
        <v>50</v>
      </c>
      <c r="I3615" s="6">
        <v>20.588235294118</v>
      </c>
      <c r="J3615" s="6">
        <v>17.647058823529001</v>
      </c>
      <c r="K3615" s="6">
        <v>20.588235294118</v>
      </c>
      <c r="L3615" s="6">
        <v>5.8823529411760003</v>
      </c>
      <c r="M3615" s="6">
        <v>2.9411764705880001</v>
      </c>
      <c r="N3615" s="6">
        <v>2.9411764705880001</v>
      </c>
      <c r="O3615" s="6">
        <v>26.470588235293999</v>
      </c>
      <c r="P3615" s="6">
        <v>11.764705882353001</v>
      </c>
      <c r="Q3615" s="6">
        <v>5.8823529411760003</v>
      </c>
      <c r="R3615" s="6">
        <v>5.8823529411760003</v>
      </c>
      <c r="S3615" s="6">
        <v>14.705882352941</v>
      </c>
      <c r="T3615" s="6">
        <v>11.764705882353001</v>
      </c>
      <c r="U3615" s="37" t="s">
        <v>66</v>
      </c>
    </row>
    <row r="3616" spans="3:21" x14ac:dyDescent="0.25">
      <c r="C3616" s="112"/>
      <c r="D3616" s="109"/>
      <c r="E3616" s="9" t="s">
        <v>38</v>
      </c>
      <c r="F3616" s="12"/>
      <c r="G3616" s="13">
        <v>1</v>
      </c>
      <c r="H3616" s="30">
        <v>100</v>
      </c>
      <c r="I3616" s="7" t="s">
        <v>66</v>
      </c>
      <c r="J3616" s="7" t="s">
        <v>66</v>
      </c>
      <c r="K3616" s="7" t="s">
        <v>66</v>
      </c>
      <c r="L3616" s="7" t="s">
        <v>66</v>
      </c>
      <c r="M3616" s="7" t="s">
        <v>66</v>
      </c>
      <c r="N3616" s="7" t="s">
        <v>66</v>
      </c>
      <c r="O3616" s="7" t="s">
        <v>66</v>
      </c>
      <c r="P3616" s="7" t="s">
        <v>66</v>
      </c>
      <c r="Q3616" s="7" t="s">
        <v>66</v>
      </c>
      <c r="R3616" s="7" t="s">
        <v>66</v>
      </c>
      <c r="S3616" s="6">
        <v>100</v>
      </c>
      <c r="T3616" s="7" t="s">
        <v>66</v>
      </c>
      <c r="U3616" s="37" t="s">
        <v>66</v>
      </c>
    </row>
    <row r="3617" spans="3:21" ht="25.2" x14ac:dyDescent="0.25">
      <c r="C3617" s="112"/>
      <c r="D3617" s="108" t="s">
        <v>23</v>
      </c>
      <c r="E3617" s="10" t="s">
        <v>34</v>
      </c>
      <c r="F3617" s="11"/>
      <c r="G3617" s="40">
        <v>24</v>
      </c>
      <c r="H3617" s="58">
        <v>37.5</v>
      </c>
      <c r="I3617" s="23">
        <v>25</v>
      </c>
      <c r="J3617" s="23">
        <v>8.333333333333</v>
      </c>
      <c r="K3617" s="23">
        <v>8.333333333333</v>
      </c>
      <c r="L3617" s="23">
        <v>4.166666666667</v>
      </c>
      <c r="M3617" s="23">
        <v>8.333333333333</v>
      </c>
      <c r="N3617" s="41" t="s">
        <v>66</v>
      </c>
      <c r="O3617" s="23">
        <v>25</v>
      </c>
      <c r="P3617" s="23">
        <v>12.5</v>
      </c>
      <c r="Q3617" s="23">
        <v>29.166666666666998</v>
      </c>
      <c r="R3617" s="41" t="s">
        <v>66</v>
      </c>
      <c r="S3617" s="23">
        <v>4.166666666667</v>
      </c>
      <c r="T3617" s="23">
        <v>12.5</v>
      </c>
      <c r="U3617" s="70" t="s">
        <v>66</v>
      </c>
    </row>
    <row r="3618" spans="3:21" ht="25.2" x14ac:dyDescent="0.25">
      <c r="C3618" s="112"/>
      <c r="D3618" s="109"/>
      <c r="E3618" s="9" t="s">
        <v>35</v>
      </c>
      <c r="F3618" s="12"/>
      <c r="G3618" s="8">
        <v>129</v>
      </c>
      <c r="H3618" s="20">
        <v>17.054263565890999</v>
      </c>
      <c r="I3618" s="2">
        <v>21.705426356589001</v>
      </c>
      <c r="J3618" s="2">
        <v>8.5271317829460003</v>
      </c>
      <c r="K3618" s="2">
        <v>7.7519379844960001</v>
      </c>
      <c r="L3618" s="15" t="s">
        <v>66</v>
      </c>
      <c r="M3618" s="2">
        <v>13.178294573643001</v>
      </c>
      <c r="N3618" s="15" t="s">
        <v>66</v>
      </c>
      <c r="O3618" s="2">
        <v>27.906976744186</v>
      </c>
      <c r="P3618" s="2">
        <v>13.178294573643001</v>
      </c>
      <c r="Q3618" s="2">
        <v>16.279069767442</v>
      </c>
      <c r="R3618" s="2">
        <v>2.3255813953489999</v>
      </c>
      <c r="S3618" s="2">
        <v>8.5271317829460003</v>
      </c>
      <c r="T3618" s="2">
        <v>6.2015503875969999</v>
      </c>
      <c r="U3618" s="17">
        <v>0.77519379845000003</v>
      </c>
    </row>
    <row r="3619" spans="3:21" ht="25.2" x14ac:dyDescent="0.25">
      <c r="C3619" s="112"/>
      <c r="D3619" s="109"/>
      <c r="E3619" s="9" t="s">
        <v>36</v>
      </c>
      <c r="F3619" s="12"/>
      <c r="G3619" s="8">
        <v>73</v>
      </c>
      <c r="H3619" s="20">
        <v>20.547945205478999</v>
      </c>
      <c r="I3619" s="2">
        <v>15.068493150685001</v>
      </c>
      <c r="J3619" s="2">
        <v>19.178082191781002</v>
      </c>
      <c r="K3619" s="2">
        <v>15.068493150685001</v>
      </c>
      <c r="L3619" s="15" t="s">
        <v>66</v>
      </c>
      <c r="M3619" s="2">
        <v>1.369863013699</v>
      </c>
      <c r="N3619" s="15" t="s">
        <v>66</v>
      </c>
      <c r="O3619" s="2">
        <v>15.068493150685001</v>
      </c>
      <c r="P3619" s="2">
        <v>15.068493150685001</v>
      </c>
      <c r="Q3619" s="2">
        <v>26.027397260274</v>
      </c>
      <c r="R3619" s="2">
        <v>2.7397260273969999</v>
      </c>
      <c r="S3619" s="2">
        <v>16.438356164384</v>
      </c>
      <c r="T3619" s="2">
        <v>13.698630136986001</v>
      </c>
      <c r="U3619" s="38" t="s">
        <v>66</v>
      </c>
    </row>
    <row r="3620" spans="3:21" ht="25.2" x14ac:dyDescent="0.25">
      <c r="C3620" s="112"/>
      <c r="D3620" s="109"/>
      <c r="E3620" s="9" t="s">
        <v>37</v>
      </c>
      <c r="F3620" s="12"/>
      <c r="G3620" s="8">
        <v>69</v>
      </c>
      <c r="H3620" s="20">
        <v>30.434782608696</v>
      </c>
      <c r="I3620" s="2">
        <v>18.840579710145001</v>
      </c>
      <c r="J3620" s="2">
        <v>11.594202898551</v>
      </c>
      <c r="K3620" s="2">
        <v>7.2463768115939997</v>
      </c>
      <c r="L3620" s="2">
        <v>1.449275362319</v>
      </c>
      <c r="M3620" s="2">
        <v>7.2463768115939997</v>
      </c>
      <c r="N3620" s="15" t="s">
        <v>66</v>
      </c>
      <c r="O3620" s="2">
        <v>15.942028985506999</v>
      </c>
      <c r="P3620" s="2">
        <v>11.594202898551</v>
      </c>
      <c r="Q3620" s="2">
        <v>28.985507246377001</v>
      </c>
      <c r="R3620" s="2">
        <v>5.7971014492749999</v>
      </c>
      <c r="S3620" s="2">
        <v>17.391304347826001</v>
      </c>
      <c r="T3620" s="2">
        <v>11.594202898551</v>
      </c>
      <c r="U3620" s="17">
        <v>1.449275362319</v>
      </c>
    </row>
    <row r="3621" spans="3:21" x14ac:dyDescent="0.25">
      <c r="C3621" s="112"/>
      <c r="D3621" s="109"/>
      <c r="E3621" s="9" t="s">
        <v>38</v>
      </c>
      <c r="F3621" s="12"/>
      <c r="G3621" s="13">
        <v>1</v>
      </c>
      <c r="H3621" s="39" t="s">
        <v>66</v>
      </c>
      <c r="I3621" s="6">
        <v>100</v>
      </c>
      <c r="J3621" s="7" t="s">
        <v>66</v>
      </c>
      <c r="K3621" s="7" t="s">
        <v>66</v>
      </c>
      <c r="L3621" s="7" t="s">
        <v>66</v>
      </c>
      <c r="M3621" s="7" t="s">
        <v>66</v>
      </c>
      <c r="N3621" s="7" t="s">
        <v>66</v>
      </c>
      <c r="O3621" s="7" t="s">
        <v>66</v>
      </c>
      <c r="P3621" s="6">
        <v>100</v>
      </c>
      <c r="Q3621" s="7" t="s">
        <v>66</v>
      </c>
      <c r="R3621" s="7" t="s">
        <v>66</v>
      </c>
      <c r="S3621" s="7" t="s">
        <v>66</v>
      </c>
      <c r="T3621" s="7" t="s">
        <v>66</v>
      </c>
      <c r="U3621" s="37" t="s">
        <v>66</v>
      </c>
    </row>
    <row r="3622" spans="3:21" ht="25.2" x14ac:dyDescent="0.25">
      <c r="C3622" s="108" t="s">
        <v>39</v>
      </c>
      <c r="D3622" s="108" t="s">
        <v>25</v>
      </c>
      <c r="E3622" s="10" t="s">
        <v>40</v>
      </c>
      <c r="F3622" s="11"/>
      <c r="G3622" s="14">
        <v>186</v>
      </c>
      <c r="H3622" s="28">
        <v>34.946236559139997</v>
      </c>
      <c r="I3622" s="5">
        <v>18.279569892472999</v>
      </c>
      <c r="J3622" s="5">
        <v>13.978494623655999</v>
      </c>
      <c r="K3622" s="5">
        <v>13.440860215054</v>
      </c>
      <c r="L3622" s="5">
        <v>1.6129032258060001</v>
      </c>
      <c r="M3622" s="5">
        <v>2.1505376344089999</v>
      </c>
      <c r="N3622" s="5">
        <v>0.53763440860199996</v>
      </c>
      <c r="O3622" s="5">
        <v>25.268817204301001</v>
      </c>
      <c r="P3622" s="5">
        <v>11.827956989246999</v>
      </c>
      <c r="Q3622" s="5">
        <v>24.731182795698999</v>
      </c>
      <c r="R3622" s="5">
        <v>5.3763440860219998</v>
      </c>
      <c r="S3622" s="5">
        <v>16.129032258064999</v>
      </c>
      <c r="T3622" s="5">
        <v>9.6774193548389995</v>
      </c>
      <c r="U3622" s="29">
        <v>1.0752688172039999</v>
      </c>
    </row>
    <row r="3623" spans="3:21" ht="25.2" x14ac:dyDescent="0.25">
      <c r="C3623" s="112"/>
      <c r="D3623" s="109"/>
      <c r="E3623" s="9" t="s">
        <v>41</v>
      </c>
      <c r="F3623" s="12"/>
      <c r="G3623" s="8">
        <v>325</v>
      </c>
      <c r="H3623" s="20">
        <v>29.230769230768999</v>
      </c>
      <c r="I3623" s="2">
        <v>24.307692307692001</v>
      </c>
      <c r="J3623" s="2">
        <v>10.153846153846001</v>
      </c>
      <c r="K3623" s="2">
        <v>8.3076923076919993</v>
      </c>
      <c r="L3623" s="2">
        <v>0.92307692307699996</v>
      </c>
      <c r="M3623" s="2">
        <v>6.7692307692310001</v>
      </c>
      <c r="N3623" s="2">
        <v>0.30769230769200001</v>
      </c>
      <c r="O3623" s="2">
        <v>25.846153846153999</v>
      </c>
      <c r="P3623" s="2">
        <v>18.769230769231001</v>
      </c>
      <c r="Q3623" s="2">
        <v>13.538461538462</v>
      </c>
      <c r="R3623" s="2">
        <v>2.7692307692310001</v>
      </c>
      <c r="S3623" s="2">
        <v>5.5384615384620002</v>
      </c>
      <c r="T3623" s="2">
        <v>5.2307692307689999</v>
      </c>
      <c r="U3623" s="17">
        <v>0.92307692307699996</v>
      </c>
    </row>
    <row r="3624" spans="3:21" x14ac:dyDescent="0.25">
      <c r="C3624" s="112"/>
      <c r="D3624" s="109"/>
      <c r="E3624" s="9" t="s">
        <v>42</v>
      </c>
      <c r="F3624" s="12"/>
      <c r="G3624" s="13">
        <v>13</v>
      </c>
      <c r="H3624" s="30">
        <v>38.461538461537998</v>
      </c>
      <c r="I3624" s="6">
        <v>15.384615384615</v>
      </c>
      <c r="J3624" s="6">
        <v>23.076923076922998</v>
      </c>
      <c r="K3624" s="7" t="s">
        <v>66</v>
      </c>
      <c r="L3624" s="7" t="s">
        <v>66</v>
      </c>
      <c r="M3624" s="6">
        <v>23.076923076922998</v>
      </c>
      <c r="N3624" s="7" t="s">
        <v>66</v>
      </c>
      <c r="O3624" s="6">
        <v>23.076923076922998</v>
      </c>
      <c r="P3624" s="6">
        <v>53.846153846154003</v>
      </c>
      <c r="Q3624" s="6">
        <v>15.384615384615</v>
      </c>
      <c r="R3624" s="7" t="s">
        <v>66</v>
      </c>
      <c r="S3624" s="6">
        <v>7.6923076923079998</v>
      </c>
      <c r="T3624" s="6">
        <v>7.6923076923079998</v>
      </c>
      <c r="U3624" s="37" t="s">
        <v>66</v>
      </c>
    </row>
    <row r="3625" spans="3:21" x14ac:dyDescent="0.25">
      <c r="C3625" s="112"/>
      <c r="D3625" s="109"/>
      <c r="E3625" s="9" t="s">
        <v>43</v>
      </c>
      <c r="F3625" s="12"/>
      <c r="G3625" s="8">
        <v>93</v>
      </c>
      <c r="H3625" s="20">
        <v>29.032258064516</v>
      </c>
      <c r="I3625" s="2">
        <v>22.580645161290001</v>
      </c>
      <c r="J3625" s="2">
        <v>12.903225806451999</v>
      </c>
      <c r="K3625" s="2">
        <v>10.752688172042999</v>
      </c>
      <c r="L3625" s="15" t="s">
        <v>66</v>
      </c>
      <c r="M3625" s="2">
        <v>7.5268817204299996</v>
      </c>
      <c r="N3625" s="2">
        <v>1.0752688172039999</v>
      </c>
      <c r="O3625" s="2">
        <v>15.053763440859999</v>
      </c>
      <c r="P3625" s="2">
        <v>19.354838709677001</v>
      </c>
      <c r="Q3625" s="2">
        <v>16.129032258064999</v>
      </c>
      <c r="R3625" s="2">
        <v>1.0752688172039999</v>
      </c>
      <c r="S3625" s="2">
        <v>6.4516129032259997</v>
      </c>
      <c r="T3625" s="2">
        <v>9.6774193548389995</v>
      </c>
      <c r="U3625" s="17">
        <v>1.0752688172039999</v>
      </c>
    </row>
    <row r="3626" spans="3:21" x14ac:dyDescent="0.25">
      <c r="C3626" s="112"/>
      <c r="D3626" s="109"/>
      <c r="E3626" s="9" t="s">
        <v>44</v>
      </c>
      <c r="F3626" s="12"/>
      <c r="G3626" s="13">
        <v>26</v>
      </c>
      <c r="H3626" s="30">
        <v>19.230769230768999</v>
      </c>
      <c r="I3626" s="6">
        <v>19.230769230768999</v>
      </c>
      <c r="J3626" s="6">
        <v>11.538461538462</v>
      </c>
      <c r="K3626" s="6">
        <v>15.384615384615</v>
      </c>
      <c r="L3626" s="6">
        <v>3.8461538461539999</v>
      </c>
      <c r="M3626" s="6">
        <v>11.538461538462</v>
      </c>
      <c r="N3626" s="7" t="s">
        <v>66</v>
      </c>
      <c r="O3626" s="6">
        <v>15.384615384615</v>
      </c>
      <c r="P3626" s="6">
        <v>23.076923076922998</v>
      </c>
      <c r="Q3626" s="6">
        <v>34.615384615384997</v>
      </c>
      <c r="R3626" s="7" t="s">
        <v>66</v>
      </c>
      <c r="S3626" s="6">
        <v>19.230769230768999</v>
      </c>
      <c r="T3626" s="6">
        <v>7.6923076923079998</v>
      </c>
      <c r="U3626" s="37" t="s">
        <v>66</v>
      </c>
    </row>
    <row r="3627" spans="3:21" ht="25.2" x14ac:dyDescent="0.25">
      <c r="C3627" s="112"/>
      <c r="D3627" s="109"/>
      <c r="E3627" s="9" t="s">
        <v>45</v>
      </c>
      <c r="F3627" s="12"/>
      <c r="G3627" s="13">
        <v>27</v>
      </c>
      <c r="H3627" s="30">
        <v>25.925925925925998</v>
      </c>
      <c r="I3627" s="6">
        <v>22.222222222222001</v>
      </c>
      <c r="J3627" s="6">
        <v>18.518518518518999</v>
      </c>
      <c r="K3627" s="6">
        <v>7.4074074074069998</v>
      </c>
      <c r="L3627" s="7" t="s">
        <v>66</v>
      </c>
      <c r="M3627" s="6">
        <v>14.814814814815</v>
      </c>
      <c r="N3627" s="7" t="s">
        <v>66</v>
      </c>
      <c r="O3627" s="6">
        <v>18.518518518518999</v>
      </c>
      <c r="P3627" s="6">
        <v>18.518518518518999</v>
      </c>
      <c r="Q3627" s="6">
        <v>18.518518518518999</v>
      </c>
      <c r="R3627" s="6">
        <v>3.7037037037039999</v>
      </c>
      <c r="S3627" s="6">
        <v>3.7037037037039999</v>
      </c>
      <c r="T3627" s="6">
        <v>7.4074074074069998</v>
      </c>
      <c r="U3627" s="37" t="s">
        <v>66</v>
      </c>
    </row>
    <row r="3628" spans="3:21" x14ac:dyDescent="0.25">
      <c r="C3628" s="112"/>
      <c r="D3628" s="109"/>
      <c r="E3628" s="9" t="s">
        <v>38</v>
      </c>
      <c r="F3628" s="12"/>
      <c r="G3628" s="13">
        <v>21</v>
      </c>
      <c r="H3628" s="30">
        <v>47.619047619047997</v>
      </c>
      <c r="I3628" s="6">
        <v>28.571428571428999</v>
      </c>
      <c r="J3628" s="6">
        <v>9.5238095238099998</v>
      </c>
      <c r="K3628" s="6">
        <v>14.285714285714</v>
      </c>
      <c r="L3628" s="6">
        <v>9.5238095238099998</v>
      </c>
      <c r="M3628" s="6">
        <v>9.5238095238099998</v>
      </c>
      <c r="N3628" s="6">
        <v>9.5238095238099998</v>
      </c>
      <c r="O3628" s="6">
        <v>28.571428571428999</v>
      </c>
      <c r="P3628" s="6">
        <v>23.809523809523998</v>
      </c>
      <c r="Q3628" s="6">
        <v>9.5238095238099998</v>
      </c>
      <c r="R3628" s="6">
        <v>9.5238095238099998</v>
      </c>
      <c r="S3628" s="6">
        <v>19.047619047619001</v>
      </c>
      <c r="T3628" s="6">
        <v>4.7619047619049999</v>
      </c>
      <c r="U3628" s="37" t="s">
        <v>66</v>
      </c>
    </row>
    <row r="3629" spans="3:21" ht="25.2" x14ac:dyDescent="0.25">
      <c r="C3629" s="112"/>
      <c r="D3629" s="108" t="s">
        <v>22</v>
      </c>
      <c r="E3629" s="10" t="s">
        <v>40</v>
      </c>
      <c r="F3629" s="11"/>
      <c r="G3629" s="14">
        <v>77</v>
      </c>
      <c r="H3629" s="28">
        <v>50.649350649351</v>
      </c>
      <c r="I3629" s="5">
        <v>20.779220779220999</v>
      </c>
      <c r="J3629" s="5">
        <v>14.285714285714</v>
      </c>
      <c r="K3629" s="5">
        <v>16.883116883117001</v>
      </c>
      <c r="L3629" s="5">
        <v>2.5974025974030002</v>
      </c>
      <c r="M3629" s="5">
        <v>1.298701298701</v>
      </c>
      <c r="N3629" s="5">
        <v>1.298701298701</v>
      </c>
      <c r="O3629" s="5">
        <v>33.766233766234002</v>
      </c>
      <c r="P3629" s="5">
        <v>15.584415584416</v>
      </c>
      <c r="Q3629" s="5">
        <v>15.584415584416</v>
      </c>
      <c r="R3629" s="5">
        <v>6.4935064935059996</v>
      </c>
      <c r="S3629" s="5">
        <v>18.181818181817999</v>
      </c>
      <c r="T3629" s="5">
        <v>6.4935064935059996</v>
      </c>
      <c r="U3629" s="29">
        <v>1.298701298701</v>
      </c>
    </row>
    <row r="3630" spans="3:21" ht="25.2" x14ac:dyDescent="0.25">
      <c r="C3630" s="112"/>
      <c r="D3630" s="109"/>
      <c r="E3630" s="9" t="s">
        <v>41</v>
      </c>
      <c r="F3630" s="12"/>
      <c r="G3630" s="8">
        <v>199</v>
      </c>
      <c r="H3630" s="20">
        <v>36.683417085427003</v>
      </c>
      <c r="I3630" s="2">
        <v>25.628140703518</v>
      </c>
      <c r="J3630" s="2">
        <v>11.05527638191</v>
      </c>
      <c r="K3630" s="2">
        <v>8.5427135678389998</v>
      </c>
      <c r="L3630" s="2">
        <v>1.507537688442</v>
      </c>
      <c r="M3630" s="2">
        <v>3.5175879396980001</v>
      </c>
      <c r="N3630" s="2">
        <v>0.50251256281400003</v>
      </c>
      <c r="O3630" s="2">
        <v>24.120603015075002</v>
      </c>
      <c r="P3630" s="2">
        <v>22.110552763819001</v>
      </c>
      <c r="Q3630" s="2">
        <v>11.557788944724001</v>
      </c>
      <c r="R3630" s="2">
        <v>3.015075376884</v>
      </c>
      <c r="S3630" s="2">
        <v>3.5175879396980001</v>
      </c>
      <c r="T3630" s="2">
        <v>4.5226130653269996</v>
      </c>
      <c r="U3630" s="17">
        <v>1.0050251256280001</v>
      </c>
    </row>
    <row r="3631" spans="3:21" x14ac:dyDescent="0.25">
      <c r="C3631" s="112"/>
      <c r="D3631" s="109"/>
      <c r="E3631" s="9" t="s">
        <v>42</v>
      </c>
      <c r="F3631" s="12"/>
      <c r="G3631" s="13">
        <v>7</v>
      </c>
      <c r="H3631" s="30">
        <v>28.571428571428999</v>
      </c>
      <c r="I3631" s="6">
        <v>14.285714285714</v>
      </c>
      <c r="J3631" s="6">
        <v>14.285714285714</v>
      </c>
      <c r="K3631" s="7" t="s">
        <v>66</v>
      </c>
      <c r="L3631" s="7" t="s">
        <v>66</v>
      </c>
      <c r="M3631" s="6">
        <v>28.571428571428999</v>
      </c>
      <c r="N3631" s="7" t="s">
        <v>66</v>
      </c>
      <c r="O3631" s="6">
        <v>28.571428571428999</v>
      </c>
      <c r="P3631" s="6">
        <v>28.571428571428999</v>
      </c>
      <c r="Q3631" s="6">
        <v>14.285714285714</v>
      </c>
      <c r="R3631" s="7" t="s">
        <v>66</v>
      </c>
      <c r="S3631" s="7" t="s">
        <v>66</v>
      </c>
      <c r="T3631" s="6">
        <v>14.285714285714</v>
      </c>
      <c r="U3631" s="37" t="s">
        <v>66</v>
      </c>
    </row>
    <row r="3632" spans="3:21" x14ac:dyDescent="0.25">
      <c r="C3632" s="112"/>
      <c r="D3632" s="109"/>
      <c r="E3632" s="9" t="s">
        <v>43</v>
      </c>
      <c r="F3632" s="12"/>
      <c r="G3632" s="13">
        <v>37</v>
      </c>
      <c r="H3632" s="30">
        <v>29.72972972973</v>
      </c>
      <c r="I3632" s="6">
        <v>24.324324324323999</v>
      </c>
      <c r="J3632" s="6">
        <v>5.4054054054050003</v>
      </c>
      <c r="K3632" s="6">
        <v>10.810810810811001</v>
      </c>
      <c r="L3632" s="7" t="s">
        <v>66</v>
      </c>
      <c r="M3632" s="6">
        <v>2.7027027027030002</v>
      </c>
      <c r="N3632" s="6">
        <v>2.7027027027030002</v>
      </c>
      <c r="O3632" s="6">
        <v>18.918918918919001</v>
      </c>
      <c r="P3632" s="6">
        <v>29.72972972973</v>
      </c>
      <c r="Q3632" s="6">
        <v>13.513513513514001</v>
      </c>
      <c r="R3632" s="6">
        <v>2.7027027027030002</v>
      </c>
      <c r="S3632" s="6">
        <v>2.7027027027030002</v>
      </c>
      <c r="T3632" s="6">
        <v>5.4054054054050003</v>
      </c>
      <c r="U3632" s="37" t="s">
        <v>66</v>
      </c>
    </row>
    <row r="3633" spans="3:21" x14ac:dyDescent="0.25">
      <c r="C3633" s="112"/>
      <c r="D3633" s="109"/>
      <c r="E3633" s="9" t="s">
        <v>44</v>
      </c>
      <c r="F3633" s="12"/>
      <c r="G3633" s="13">
        <v>7</v>
      </c>
      <c r="H3633" s="39" t="s">
        <v>66</v>
      </c>
      <c r="I3633" s="6">
        <v>28.571428571428999</v>
      </c>
      <c r="J3633" s="7" t="s">
        <v>66</v>
      </c>
      <c r="K3633" s="7" t="s">
        <v>66</v>
      </c>
      <c r="L3633" s="7" t="s">
        <v>66</v>
      </c>
      <c r="M3633" s="7" t="s">
        <v>66</v>
      </c>
      <c r="N3633" s="7" t="s">
        <v>66</v>
      </c>
      <c r="O3633" s="6">
        <v>42.857142857143003</v>
      </c>
      <c r="P3633" s="6">
        <v>42.857142857143003</v>
      </c>
      <c r="Q3633" s="6">
        <v>28.571428571428999</v>
      </c>
      <c r="R3633" s="7" t="s">
        <v>66</v>
      </c>
      <c r="S3633" s="7" t="s">
        <v>66</v>
      </c>
      <c r="T3633" s="6">
        <v>14.285714285714</v>
      </c>
      <c r="U3633" s="37" t="s">
        <v>66</v>
      </c>
    </row>
    <row r="3634" spans="3:21" ht="25.2" x14ac:dyDescent="0.25">
      <c r="C3634" s="112"/>
      <c r="D3634" s="109"/>
      <c r="E3634" s="9" t="s">
        <v>45</v>
      </c>
      <c r="F3634" s="12"/>
      <c r="G3634" s="13">
        <v>18</v>
      </c>
      <c r="H3634" s="30">
        <v>33.333333333333002</v>
      </c>
      <c r="I3634" s="6">
        <v>27.777777777777999</v>
      </c>
      <c r="J3634" s="6">
        <v>22.222222222222001</v>
      </c>
      <c r="K3634" s="6">
        <v>11.111111111111001</v>
      </c>
      <c r="L3634" s="7" t="s">
        <v>66</v>
      </c>
      <c r="M3634" s="7" t="s">
        <v>66</v>
      </c>
      <c r="N3634" s="7" t="s">
        <v>66</v>
      </c>
      <c r="O3634" s="6">
        <v>22.222222222222001</v>
      </c>
      <c r="P3634" s="6">
        <v>22.222222222222001</v>
      </c>
      <c r="Q3634" s="6">
        <v>16.666666666666998</v>
      </c>
      <c r="R3634" s="6">
        <v>5.5555555555560003</v>
      </c>
      <c r="S3634" s="7" t="s">
        <v>66</v>
      </c>
      <c r="T3634" s="6">
        <v>5.5555555555560003</v>
      </c>
      <c r="U3634" s="37" t="s">
        <v>66</v>
      </c>
    </row>
    <row r="3635" spans="3:21" x14ac:dyDescent="0.25">
      <c r="C3635" s="112"/>
      <c r="D3635" s="109"/>
      <c r="E3635" s="9" t="s">
        <v>38</v>
      </c>
      <c r="F3635" s="12"/>
      <c r="G3635" s="13">
        <v>12</v>
      </c>
      <c r="H3635" s="30">
        <v>41.666666666666998</v>
      </c>
      <c r="I3635" s="6">
        <v>33.333333333333002</v>
      </c>
      <c r="J3635" s="6">
        <v>16.666666666666998</v>
      </c>
      <c r="K3635" s="6">
        <v>25</v>
      </c>
      <c r="L3635" s="6">
        <v>16.666666666666998</v>
      </c>
      <c r="M3635" s="6">
        <v>8.333333333333</v>
      </c>
      <c r="N3635" s="6">
        <v>16.666666666666998</v>
      </c>
      <c r="O3635" s="6">
        <v>33.333333333333002</v>
      </c>
      <c r="P3635" s="6">
        <v>16.666666666666998</v>
      </c>
      <c r="Q3635" s="6">
        <v>16.666666666666998</v>
      </c>
      <c r="R3635" s="6">
        <v>8.333333333333</v>
      </c>
      <c r="S3635" s="6">
        <v>25</v>
      </c>
      <c r="T3635" s="6">
        <v>8.333333333333</v>
      </c>
      <c r="U3635" s="37" t="s">
        <v>66</v>
      </c>
    </row>
    <row r="3636" spans="3:21" ht="25.2" x14ac:dyDescent="0.25">
      <c r="C3636" s="112"/>
      <c r="D3636" s="108" t="s">
        <v>23</v>
      </c>
      <c r="E3636" s="10" t="s">
        <v>40</v>
      </c>
      <c r="F3636" s="11"/>
      <c r="G3636" s="14">
        <v>109</v>
      </c>
      <c r="H3636" s="28">
        <v>23.853211009174</v>
      </c>
      <c r="I3636" s="5">
        <v>16.513761467889999</v>
      </c>
      <c r="J3636" s="5">
        <v>13.761467889907999</v>
      </c>
      <c r="K3636" s="5">
        <v>11.009174311927</v>
      </c>
      <c r="L3636" s="5">
        <v>0.91743119266100004</v>
      </c>
      <c r="M3636" s="5">
        <v>2.7522935779819999</v>
      </c>
      <c r="N3636" s="34" t="s">
        <v>66</v>
      </c>
      <c r="O3636" s="5">
        <v>19.266055045872001</v>
      </c>
      <c r="P3636" s="5">
        <v>9.1743119266060003</v>
      </c>
      <c r="Q3636" s="5">
        <v>31.192660550458999</v>
      </c>
      <c r="R3636" s="5">
        <v>4.5871559633030001</v>
      </c>
      <c r="S3636" s="5">
        <v>14.678899082569</v>
      </c>
      <c r="T3636" s="5">
        <v>11.926605504587</v>
      </c>
      <c r="U3636" s="29">
        <v>0.91743119266100004</v>
      </c>
    </row>
    <row r="3637" spans="3:21" ht="25.2" x14ac:dyDescent="0.25">
      <c r="C3637" s="112"/>
      <c r="D3637" s="109"/>
      <c r="E3637" s="9" t="s">
        <v>41</v>
      </c>
      <c r="F3637" s="12"/>
      <c r="G3637" s="8">
        <v>126</v>
      </c>
      <c r="H3637" s="20">
        <v>17.460317460317</v>
      </c>
      <c r="I3637" s="2">
        <v>22.222222222222001</v>
      </c>
      <c r="J3637" s="2">
        <v>8.7301587301589993</v>
      </c>
      <c r="K3637" s="2">
        <v>7.9365079365079998</v>
      </c>
      <c r="L3637" s="15" t="s">
        <v>66</v>
      </c>
      <c r="M3637" s="2">
        <v>11.904761904761999</v>
      </c>
      <c r="N3637" s="15" t="s">
        <v>66</v>
      </c>
      <c r="O3637" s="2">
        <v>28.571428571428999</v>
      </c>
      <c r="P3637" s="2">
        <v>13.492063492063</v>
      </c>
      <c r="Q3637" s="2">
        <v>16.666666666666998</v>
      </c>
      <c r="R3637" s="2">
        <v>2.3809523809519999</v>
      </c>
      <c r="S3637" s="2">
        <v>8.7301587301589993</v>
      </c>
      <c r="T3637" s="2">
        <v>6.3492063492059998</v>
      </c>
      <c r="U3637" s="17">
        <v>0.793650793651</v>
      </c>
    </row>
    <row r="3638" spans="3:21" x14ac:dyDescent="0.25">
      <c r="C3638" s="112"/>
      <c r="D3638" s="109"/>
      <c r="E3638" s="9" t="s">
        <v>42</v>
      </c>
      <c r="F3638" s="12"/>
      <c r="G3638" s="13">
        <v>6</v>
      </c>
      <c r="H3638" s="30">
        <v>50</v>
      </c>
      <c r="I3638" s="6">
        <v>16.666666666666998</v>
      </c>
      <c r="J3638" s="6">
        <v>33.333333333333002</v>
      </c>
      <c r="K3638" s="7" t="s">
        <v>66</v>
      </c>
      <c r="L3638" s="7" t="s">
        <v>66</v>
      </c>
      <c r="M3638" s="6">
        <v>16.666666666666998</v>
      </c>
      <c r="N3638" s="7" t="s">
        <v>66</v>
      </c>
      <c r="O3638" s="6">
        <v>16.666666666666998</v>
      </c>
      <c r="P3638" s="6">
        <v>83.333333333333002</v>
      </c>
      <c r="Q3638" s="6">
        <v>16.666666666666998</v>
      </c>
      <c r="R3638" s="7" t="s">
        <v>66</v>
      </c>
      <c r="S3638" s="6">
        <v>16.666666666666998</v>
      </c>
      <c r="T3638" s="7" t="s">
        <v>66</v>
      </c>
      <c r="U3638" s="37" t="s">
        <v>66</v>
      </c>
    </row>
    <row r="3639" spans="3:21" x14ac:dyDescent="0.25">
      <c r="C3639" s="112"/>
      <c r="D3639" s="109"/>
      <c r="E3639" s="9" t="s">
        <v>43</v>
      </c>
      <c r="F3639" s="12"/>
      <c r="G3639" s="8">
        <v>56</v>
      </c>
      <c r="H3639" s="20">
        <v>28.571428571428999</v>
      </c>
      <c r="I3639" s="2">
        <v>21.428571428571001</v>
      </c>
      <c r="J3639" s="2">
        <v>17.857142857143</v>
      </c>
      <c r="K3639" s="2">
        <v>10.714285714286</v>
      </c>
      <c r="L3639" s="15" t="s">
        <v>66</v>
      </c>
      <c r="M3639" s="2">
        <v>10.714285714286</v>
      </c>
      <c r="N3639" s="15" t="s">
        <v>66</v>
      </c>
      <c r="O3639" s="2">
        <v>12.5</v>
      </c>
      <c r="P3639" s="2">
        <v>12.5</v>
      </c>
      <c r="Q3639" s="2">
        <v>17.857142857143</v>
      </c>
      <c r="R3639" s="15" t="s">
        <v>66</v>
      </c>
      <c r="S3639" s="2">
        <v>8.9285714285710007</v>
      </c>
      <c r="T3639" s="2">
        <v>12.5</v>
      </c>
      <c r="U3639" s="17">
        <v>1.785714285714</v>
      </c>
    </row>
    <row r="3640" spans="3:21" x14ac:dyDescent="0.25">
      <c r="C3640" s="112"/>
      <c r="D3640" s="109"/>
      <c r="E3640" s="9" t="s">
        <v>44</v>
      </c>
      <c r="F3640" s="12"/>
      <c r="G3640" s="13">
        <v>19</v>
      </c>
      <c r="H3640" s="30">
        <v>26.315789473683999</v>
      </c>
      <c r="I3640" s="6">
        <v>15.789473684211</v>
      </c>
      <c r="J3640" s="6">
        <v>15.789473684211</v>
      </c>
      <c r="K3640" s="6">
        <v>21.052631578947</v>
      </c>
      <c r="L3640" s="6">
        <v>5.2631578947369997</v>
      </c>
      <c r="M3640" s="6">
        <v>15.789473684211</v>
      </c>
      <c r="N3640" s="7" t="s">
        <v>66</v>
      </c>
      <c r="O3640" s="6">
        <v>5.2631578947369997</v>
      </c>
      <c r="P3640" s="6">
        <v>15.789473684211</v>
      </c>
      <c r="Q3640" s="6">
        <v>36.842105263157997</v>
      </c>
      <c r="R3640" s="7" t="s">
        <v>66</v>
      </c>
      <c r="S3640" s="6">
        <v>26.315789473683999</v>
      </c>
      <c r="T3640" s="6">
        <v>5.2631578947369997</v>
      </c>
      <c r="U3640" s="37" t="s">
        <v>66</v>
      </c>
    </row>
    <row r="3641" spans="3:21" ht="25.2" x14ac:dyDescent="0.25">
      <c r="C3641" s="112"/>
      <c r="D3641" s="109"/>
      <c r="E3641" s="9" t="s">
        <v>45</v>
      </c>
      <c r="F3641" s="12"/>
      <c r="G3641" s="13">
        <v>9</v>
      </c>
      <c r="H3641" s="30">
        <v>11.111111111111001</v>
      </c>
      <c r="I3641" s="6">
        <v>11.111111111111001</v>
      </c>
      <c r="J3641" s="6">
        <v>11.111111111111001</v>
      </c>
      <c r="K3641" s="7" t="s">
        <v>66</v>
      </c>
      <c r="L3641" s="7" t="s">
        <v>66</v>
      </c>
      <c r="M3641" s="6">
        <v>44.444444444444002</v>
      </c>
      <c r="N3641" s="7" t="s">
        <v>66</v>
      </c>
      <c r="O3641" s="6">
        <v>11.111111111111001</v>
      </c>
      <c r="P3641" s="6">
        <v>11.111111111111001</v>
      </c>
      <c r="Q3641" s="6">
        <v>22.222222222222001</v>
      </c>
      <c r="R3641" s="7" t="s">
        <v>66</v>
      </c>
      <c r="S3641" s="6">
        <v>11.111111111111001</v>
      </c>
      <c r="T3641" s="6">
        <v>11.111111111111001</v>
      </c>
      <c r="U3641" s="37" t="s">
        <v>66</v>
      </c>
    </row>
    <row r="3642" spans="3:21" x14ac:dyDescent="0.25">
      <c r="C3642" s="112"/>
      <c r="D3642" s="109"/>
      <c r="E3642" s="9" t="s">
        <v>38</v>
      </c>
      <c r="F3642" s="12"/>
      <c r="G3642" s="13">
        <v>9</v>
      </c>
      <c r="H3642" s="30">
        <v>55.555555555555998</v>
      </c>
      <c r="I3642" s="6">
        <v>22.222222222222001</v>
      </c>
      <c r="J3642" s="7" t="s">
        <v>66</v>
      </c>
      <c r="K3642" s="7" t="s">
        <v>66</v>
      </c>
      <c r="L3642" s="7" t="s">
        <v>66</v>
      </c>
      <c r="M3642" s="6">
        <v>11.111111111111001</v>
      </c>
      <c r="N3642" s="7" t="s">
        <v>66</v>
      </c>
      <c r="O3642" s="6">
        <v>22.222222222222001</v>
      </c>
      <c r="P3642" s="6">
        <v>33.333333333333002</v>
      </c>
      <c r="Q3642" s="7" t="s">
        <v>66</v>
      </c>
      <c r="R3642" s="6">
        <v>11.111111111111001</v>
      </c>
      <c r="S3642" s="6">
        <v>11.111111111111001</v>
      </c>
      <c r="T3642" s="7" t="s">
        <v>66</v>
      </c>
      <c r="U3642" s="37" t="s">
        <v>66</v>
      </c>
    </row>
    <row r="3643" spans="3:21" x14ac:dyDescent="0.25">
      <c r="C3643" s="108" t="s">
        <v>46</v>
      </c>
      <c r="D3643" s="106" t="s">
        <v>21</v>
      </c>
      <c r="E3643" s="10" t="s">
        <v>47</v>
      </c>
      <c r="F3643" s="11"/>
      <c r="G3643" s="14">
        <v>450</v>
      </c>
      <c r="H3643" s="28">
        <v>34.444444444444002</v>
      </c>
      <c r="I3643" s="5">
        <v>23.333333333333002</v>
      </c>
      <c r="J3643" s="5">
        <v>11.777777777778001</v>
      </c>
      <c r="K3643" s="5">
        <v>9.5555555555559994</v>
      </c>
      <c r="L3643" s="5">
        <v>1.5555555555559999</v>
      </c>
      <c r="M3643" s="5">
        <v>5.7777777777779997</v>
      </c>
      <c r="N3643" s="5">
        <v>0.66666666666700003</v>
      </c>
      <c r="O3643" s="5">
        <v>24</v>
      </c>
      <c r="P3643" s="5">
        <v>18.666666666666998</v>
      </c>
      <c r="Q3643" s="5">
        <v>16.444444444443999</v>
      </c>
      <c r="R3643" s="5">
        <v>3.5555555555559999</v>
      </c>
      <c r="S3643" s="5">
        <v>8</v>
      </c>
      <c r="T3643" s="5">
        <v>6.666666666667</v>
      </c>
      <c r="U3643" s="29">
        <v>0.66666666666700003</v>
      </c>
    </row>
    <row r="3644" spans="3:21" ht="25.2" x14ac:dyDescent="0.25">
      <c r="C3644" s="112"/>
      <c r="D3644" s="107"/>
      <c r="E3644" s="9" t="s">
        <v>48</v>
      </c>
      <c r="F3644" s="12"/>
      <c r="G3644" s="13">
        <v>48</v>
      </c>
      <c r="H3644" s="30">
        <v>18.75</v>
      </c>
      <c r="I3644" s="6">
        <v>27.083333333333002</v>
      </c>
      <c r="J3644" s="6">
        <v>8.333333333333</v>
      </c>
      <c r="K3644" s="6">
        <v>14.583333333333</v>
      </c>
      <c r="L3644" s="7" t="s">
        <v>66</v>
      </c>
      <c r="M3644" s="6">
        <v>8.333333333333</v>
      </c>
      <c r="N3644" s="7" t="s">
        <v>66</v>
      </c>
      <c r="O3644" s="6">
        <v>29.166666666666998</v>
      </c>
      <c r="P3644" s="6">
        <v>8.333333333333</v>
      </c>
      <c r="Q3644" s="6">
        <v>20.833333333333002</v>
      </c>
      <c r="R3644" s="6">
        <v>4.166666666667</v>
      </c>
      <c r="S3644" s="6">
        <v>6.25</v>
      </c>
      <c r="T3644" s="6">
        <v>8.333333333333</v>
      </c>
      <c r="U3644" s="37" t="s">
        <v>66</v>
      </c>
    </row>
    <row r="3645" spans="3:21" x14ac:dyDescent="0.25">
      <c r="C3645" s="112"/>
      <c r="D3645" s="107"/>
      <c r="E3645" s="9" t="s">
        <v>49</v>
      </c>
      <c r="F3645" s="12"/>
      <c r="G3645" s="13">
        <v>24</v>
      </c>
      <c r="H3645" s="30">
        <v>8.333333333333</v>
      </c>
      <c r="I3645" s="6">
        <v>25</v>
      </c>
      <c r="J3645" s="6">
        <v>20.833333333333002</v>
      </c>
      <c r="K3645" s="6">
        <v>16.666666666666998</v>
      </c>
      <c r="L3645" s="7" t="s">
        <v>66</v>
      </c>
      <c r="M3645" s="6">
        <v>8.333333333333</v>
      </c>
      <c r="N3645" s="7" t="s">
        <v>66</v>
      </c>
      <c r="O3645" s="6">
        <v>25</v>
      </c>
      <c r="P3645" s="6">
        <v>12.5</v>
      </c>
      <c r="Q3645" s="6">
        <v>20.833333333333002</v>
      </c>
      <c r="R3645" s="6">
        <v>4.166666666667</v>
      </c>
      <c r="S3645" s="6">
        <v>29.166666666666998</v>
      </c>
      <c r="T3645" s="6">
        <v>4.166666666667</v>
      </c>
      <c r="U3645" s="37" t="s">
        <v>66</v>
      </c>
    </row>
    <row r="3646" spans="3:21" ht="25.2" x14ac:dyDescent="0.25">
      <c r="C3646" s="112"/>
      <c r="D3646" s="107"/>
      <c r="E3646" s="9" t="s">
        <v>50</v>
      </c>
      <c r="F3646" s="12"/>
      <c r="G3646" s="8">
        <v>62</v>
      </c>
      <c r="H3646" s="20">
        <v>27.419354838709999</v>
      </c>
      <c r="I3646" s="2">
        <v>22.580645161290001</v>
      </c>
      <c r="J3646" s="2">
        <v>12.903225806451999</v>
      </c>
      <c r="K3646" s="2">
        <v>9.6774193548389995</v>
      </c>
      <c r="L3646" s="15" t="s">
        <v>66</v>
      </c>
      <c r="M3646" s="2">
        <v>3.2258064516129998</v>
      </c>
      <c r="N3646" s="15" t="s">
        <v>66</v>
      </c>
      <c r="O3646" s="2">
        <v>24.193548387097</v>
      </c>
      <c r="P3646" s="2">
        <v>14.516129032258</v>
      </c>
      <c r="Q3646" s="2">
        <v>20.967741935484</v>
      </c>
      <c r="R3646" s="2">
        <v>3.2258064516129998</v>
      </c>
      <c r="S3646" s="2">
        <v>20.967741935484</v>
      </c>
      <c r="T3646" s="2">
        <v>11.290322580645</v>
      </c>
      <c r="U3646" s="17">
        <v>1.6129032258060001</v>
      </c>
    </row>
    <row r="3647" spans="3:21" ht="25.2" x14ac:dyDescent="0.25">
      <c r="C3647" s="112"/>
      <c r="D3647" s="107"/>
      <c r="E3647" s="9" t="s">
        <v>51</v>
      </c>
      <c r="F3647" s="12"/>
      <c r="G3647" s="13">
        <v>15</v>
      </c>
      <c r="H3647" s="30">
        <v>33.333333333333002</v>
      </c>
      <c r="I3647" s="6">
        <v>13.333333333333</v>
      </c>
      <c r="J3647" s="6">
        <v>13.333333333333</v>
      </c>
      <c r="K3647" s="6">
        <v>6.666666666667</v>
      </c>
      <c r="L3647" s="7" t="s">
        <v>66</v>
      </c>
      <c r="M3647" s="7" t="s">
        <v>66</v>
      </c>
      <c r="N3647" s="7" t="s">
        <v>66</v>
      </c>
      <c r="O3647" s="6">
        <v>6.666666666667</v>
      </c>
      <c r="P3647" s="7" t="s">
        <v>66</v>
      </c>
      <c r="Q3647" s="6">
        <v>20</v>
      </c>
      <c r="R3647" s="7" t="s">
        <v>66</v>
      </c>
      <c r="S3647" s="6">
        <v>13.333333333333</v>
      </c>
      <c r="T3647" s="6">
        <v>20</v>
      </c>
      <c r="U3647" s="37" t="s">
        <v>66</v>
      </c>
    </row>
    <row r="3648" spans="3:21" x14ac:dyDescent="0.25">
      <c r="C3648" s="112"/>
      <c r="D3648" s="107"/>
      <c r="E3648" s="9" t="s">
        <v>52</v>
      </c>
      <c r="F3648" s="12"/>
      <c r="G3648" s="13">
        <v>2</v>
      </c>
      <c r="H3648" s="30">
        <v>50</v>
      </c>
      <c r="I3648" s="7" t="s">
        <v>66</v>
      </c>
      <c r="J3648" s="7" t="s">
        <v>66</v>
      </c>
      <c r="K3648" s="7" t="s">
        <v>66</v>
      </c>
      <c r="L3648" s="6">
        <v>50</v>
      </c>
      <c r="M3648" s="7" t="s">
        <v>66</v>
      </c>
      <c r="N3648" s="7" t="s">
        <v>66</v>
      </c>
      <c r="O3648" s="7" t="s">
        <v>66</v>
      </c>
      <c r="P3648" s="7" t="s">
        <v>66</v>
      </c>
      <c r="Q3648" s="6">
        <v>50</v>
      </c>
      <c r="R3648" s="7" t="s">
        <v>66</v>
      </c>
      <c r="S3648" s="7" t="s">
        <v>66</v>
      </c>
      <c r="T3648" s="7" t="s">
        <v>66</v>
      </c>
      <c r="U3648" s="37" t="s">
        <v>66</v>
      </c>
    </row>
    <row r="3649" spans="2:21" x14ac:dyDescent="0.25">
      <c r="C3649" s="112"/>
      <c r="D3649" s="107"/>
      <c r="E3649" s="9" t="s">
        <v>53</v>
      </c>
      <c r="F3649" s="12"/>
      <c r="G3649" s="13">
        <v>16</v>
      </c>
      <c r="H3649" s="30">
        <v>31.25</v>
      </c>
      <c r="I3649" s="6">
        <v>12.5</v>
      </c>
      <c r="J3649" s="6">
        <v>25</v>
      </c>
      <c r="K3649" s="6">
        <v>18.75</v>
      </c>
      <c r="L3649" s="6">
        <v>6.25</v>
      </c>
      <c r="M3649" s="6">
        <v>12.5</v>
      </c>
      <c r="N3649" s="6">
        <v>6.25</v>
      </c>
      <c r="O3649" s="6">
        <v>25</v>
      </c>
      <c r="P3649" s="6">
        <v>18.75</v>
      </c>
      <c r="Q3649" s="6">
        <v>18.75</v>
      </c>
      <c r="R3649" s="6">
        <v>6.25</v>
      </c>
      <c r="S3649" s="7" t="s">
        <v>66</v>
      </c>
      <c r="T3649" s="6">
        <v>6.25</v>
      </c>
      <c r="U3649" s="33">
        <v>6.25</v>
      </c>
    </row>
    <row r="3650" spans="2:21" x14ac:dyDescent="0.25">
      <c r="C3650" s="112"/>
      <c r="D3650" s="107"/>
      <c r="E3650" s="9" t="s">
        <v>38</v>
      </c>
      <c r="F3650" s="12"/>
      <c r="G3650" s="13">
        <v>1</v>
      </c>
      <c r="H3650" s="39" t="s">
        <v>66</v>
      </c>
      <c r="I3650" s="7" t="s">
        <v>66</v>
      </c>
      <c r="J3650" s="7" t="s">
        <v>66</v>
      </c>
      <c r="K3650" s="7" t="s">
        <v>66</v>
      </c>
      <c r="L3650" s="7" t="s">
        <v>66</v>
      </c>
      <c r="M3650" s="7" t="s">
        <v>66</v>
      </c>
      <c r="N3650" s="7" t="s">
        <v>66</v>
      </c>
      <c r="O3650" s="7" t="s">
        <v>66</v>
      </c>
      <c r="P3650" s="7" t="s">
        <v>66</v>
      </c>
      <c r="Q3650" s="7" t="s">
        <v>66</v>
      </c>
      <c r="R3650" s="7" t="s">
        <v>66</v>
      </c>
      <c r="S3650" s="7" t="s">
        <v>66</v>
      </c>
      <c r="T3650" s="6">
        <v>100</v>
      </c>
      <c r="U3650" s="37" t="s">
        <v>66</v>
      </c>
    </row>
    <row r="3651" spans="2:21" x14ac:dyDescent="0.25">
      <c r="C3651" s="112"/>
      <c r="D3651" s="107"/>
      <c r="E3651" s="9" t="s">
        <v>54</v>
      </c>
      <c r="F3651" s="12"/>
      <c r="G3651" s="8">
        <v>498</v>
      </c>
      <c r="H3651" s="20">
        <v>32.931726907631003</v>
      </c>
      <c r="I3651" s="2">
        <v>23.694779116466002</v>
      </c>
      <c r="J3651" s="2">
        <v>11.44578313253</v>
      </c>
      <c r="K3651" s="2">
        <v>10.040160642569999</v>
      </c>
      <c r="L3651" s="2">
        <v>1.4056224899600001</v>
      </c>
      <c r="M3651" s="2">
        <v>6.0240963855420002</v>
      </c>
      <c r="N3651" s="2">
        <v>0.60240963855399998</v>
      </c>
      <c r="O3651" s="2">
        <v>24.497991967870998</v>
      </c>
      <c r="P3651" s="2">
        <v>17.670682730924</v>
      </c>
      <c r="Q3651" s="2">
        <v>16.867469879518001</v>
      </c>
      <c r="R3651" s="2">
        <v>3.6144578313250002</v>
      </c>
      <c r="S3651" s="2">
        <v>7.8313253012050001</v>
      </c>
      <c r="T3651" s="2">
        <v>6.8273092369480004</v>
      </c>
      <c r="U3651" s="17">
        <v>0.60240963855399998</v>
      </c>
    </row>
    <row r="3652" spans="2:21" x14ac:dyDescent="0.25">
      <c r="C3652" s="112"/>
      <c r="D3652" s="107"/>
      <c r="E3652" s="9" t="s">
        <v>55</v>
      </c>
      <c r="F3652" s="12"/>
      <c r="G3652" s="8">
        <v>101</v>
      </c>
      <c r="H3652" s="20">
        <v>23.762376237624</v>
      </c>
      <c r="I3652" s="2">
        <v>21.782178217822</v>
      </c>
      <c r="J3652" s="2">
        <v>14.851485148515</v>
      </c>
      <c r="K3652" s="2">
        <v>10.891089108911</v>
      </c>
      <c r="L3652" s="15" t="s">
        <v>66</v>
      </c>
      <c r="M3652" s="2">
        <v>3.9603960396039999</v>
      </c>
      <c r="N3652" s="15" t="s">
        <v>66</v>
      </c>
      <c r="O3652" s="2">
        <v>21.782178217822</v>
      </c>
      <c r="P3652" s="2">
        <v>11.881188118812</v>
      </c>
      <c r="Q3652" s="2">
        <v>20.792079207920999</v>
      </c>
      <c r="R3652" s="2">
        <v>2.970297029703</v>
      </c>
      <c r="S3652" s="2">
        <v>21.782178217822</v>
      </c>
      <c r="T3652" s="2">
        <v>10.891089108911</v>
      </c>
      <c r="U3652" s="17">
        <v>0.99009900990099997</v>
      </c>
    </row>
    <row r="3653" spans="2:21" x14ac:dyDescent="0.25">
      <c r="C3653" s="108" t="s">
        <v>56</v>
      </c>
      <c r="D3653" s="106" t="s">
        <v>21</v>
      </c>
      <c r="E3653" s="10" t="s">
        <v>57</v>
      </c>
      <c r="F3653" s="11"/>
      <c r="G3653" s="14">
        <v>257</v>
      </c>
      <c r="H3653" s="28">
        <v>29.182879377431998</v>
      </c>
      <c r="I3653" s="5">
        <v>22.568093385213999</v>
      </c>
      <c r="J3653" s="5">
        <v>13.618677042802</v>
      </c>
      <c r="K3653" s="5">
        <v>10.505836575875</v>
      </c>
      <c r="L3653" s="5">
        <v>2.3346303501949999</v>
      </c>
      <c r="M3653" s="5">
        <v>7.0038910505840004</v>
      </c>
      <c r="N3653" s="5">
        <v>1.1673151750969999</v>
      </c>
      <c r="O3653" s="5">
        <v>23.346303501946</v>
      </c>
      <c r="P3653" s="5">
        <v>19.066147859922001</v>
      </c>
      <c r="Q3653" s="5">
        <v>16.342412451362001</v>
      </c>
      <c r="R3653" s="5">
        <v>4.6692607003889997</v>
      </c>
      <c r="S3653" s="5">
        <v>9.727626459144</v>
      </c>
      <c r="T3653" s="5">
        <v>10.116731517510001</v>
      </c>
      <c r="U3653" s="29">
        <v>1.1673151750969999</v>
      </c>
    </row>
    <row r="3654" spans="2:21" x14ac:dyDescent="0.25">
      <c r="C3654" s="112"/>
      <c r="D3654" s="107"/>
      <c r="E3654" s="9" t="s">
        <v>58</v>
      </c>
      <c r="F3654" s="12"/>
      <c r="G3654" s="8">
        <v>228</v>
      </c>
      <c r="H3654" s="20">
        <v>33.771929824560999</v>
      </c>
      <c r="I3654" s="2">
        <v>24.561403508771999</v>
      </c>
      <c r="J3654" s="2">
        <v>9.2105263157890001</v>
      </c>
      <c r="K3654" s="2">
        <v>11.842105263158</v>
      </c>
      <c r="L3654" s="2">
        <v>0.43859649122799998</v>
      </c>
      <c r="M3654" s="2">
        <v>5.2631578947369997</v>
      </c>
      <c r="N3654" s="2">
        <v>0.43859649122799998</v>
      </c>
      <c r="O3654" s="2">
        <v>23.684210526316001</v>
      </c>
      <c r="P3654" s="2">
        <v>15.350877192982001</v>
      </c>
      <c r="Q3654" s="2">
        <v>14.473684210526001</v>
      </c>
      <c r="R3654" s="2">
        <v>3.508771929825</v>
      </c>
      <c r="S3654" s="2">
        <v>8.333333333333</v>
      </c>
      <c r="T3654" s="2">
        <v>5.7017543859649997</v>
      </c>
      <c r="U3654" s="17">
        <v>0.43859649122799998</v>
      </c>
    </row>
    <row r="3655" spans="2:21" x14ac:dyDescent="0.25">
      <c r="C3655" s="112"/>
      <c r="D3655" s="107"/>
      <c r="E3655" s="9" t="s">
        <v>59</v>
      </c>
      <c r="F3655" s="12"/>
      <c r="G3655" s="8">
        <v>54</v>
      </c>
      <c r="H3655" s="20">
        <v>27.777777777777999</v>
      </c>
      <c r="I3655" s="2">
        <v>22.222222222222001</v>
      </c>
      <c r="J3655" s="2">
        <v>12.962962962962999</v>
      </c>
      <c r="K3655" s="2">
        <v>5.5555555555560003</v>
      </c>
      <c r="L3655" s="2">
        <v>1.851851851852</v>
      </c>
      <c r="M3655" s="2">
        <v>3.7037037037039999</v>
      </c>
      <c r="N3655" s="15" t="s">
        <v>66</v>
      </c>
      <c r="O3655" s="2">
        <v>22.222222222222001</v>
      </c>
      <c r="P3655" s="2">
        <v>14.814814814815</v>
      </c>
      <c r="Q3655" s="2">
        <v>25.925925925925998</v>
      </c>
      <c r="R3655" s="15" t="s">
        <v>66</v>
      </c>
      <c r="S3655" s="2">
        <v>11.111111111111001</v>
      </c>
      <c r="T3655" s="2">
        <v>3.7037037037039999</v>
      </c>
      <c r="U3655" s="38" t="s">
        <v>66</v>
      </c>
    </row>
    <row r="3656" spans="2:21" x14ac:dyDescent="0.25">
      <c r="C3656" s="112"/>
      <c r="D3656" s="107"/>
      <c r="E3656" s="9" t="s">
        <v>60</v>
      </c>
      <c r="F3656" s="12"/>
      <c r="G3656" s="8">
        <v>79</v>
      </c>
      <c r="H3656" s="20">
        <v>34.177215189873003</v>
      </c>
      <c r="I3656" s="2">
        <v>20.253164556961998</v>
      </c>
      <c r="J3656" s="2">
        <v>16.455696202532</v>
      </c>
      <c r="K3656" s="2">
        <v>8.8607594936710008</v>
      </c>
      <c r="L3656" s="2">
        <v>1.2658227848100001</v>
      </c>
      <c r="M3656" s="2">
        <v>5.0632911392409996</v>
      </c>
      <c r="N3656" s="15" t="s">
        <v>66</v>
      </c>
      <c r="O3656" s="2">
        <v>27.848101265823001</v>
      </c>
      <c r="P3656" s="2">
        <v>13.924050632910999</v>
      </c>
      <c r="Q3656" s="2">
        <v>25.316455696203001</v>
      </c>
      <c r="R3656" s="2">
        <v>2.5316455696200002</v>
      </c>
      <c r="S3656" s="2">
        <v>13.924050632910999</v>
      </c>
      <c r="T3656" s="2">
        <v>7.5949367088609998</v>
      </c>
      <c r="U3656" s="17">
        <v>1.2658227848100001</v>
      </c>
    </row>
    <row r="3657" spans="2:21" x14ac:dyDescent="0.25">
      <c r="C3657" s="108" t="s">
        <v>61</v>
      </c>
      <c r="D3657" s="106" t="s">
        <v>21</v>
      </c>
      <c r="E3657" s="10" t="s">
        <v>62</v>
      </c>
      <c r="F3657" s="11"/>
      <c r="G3657" s="14">
        <v>112</v>
      </c>
      <c r="H3657" s="28">
        <v>28.571428571428999</v>
      </c>
      <c r="I3657" s="5">
        <v>27.678571428571001</v>
      </c>
      <c r="J3657" s="5">
        <v>11.607142857143</v>
      </c>
      <c r="K3657" s="5">
        <v>12.5</v>
      </c>
      <c r="L3657" s="5">
        <v>1.785714285714</v>
      </c>
      <c r="M3657" s="5">
        <v>6.25</v>
      </c>
      <c r="N3657" s="5">
        <v>0.89285714285700002</v>
      </c>
      <c r="O3657" s="5">
        <v>26.785714285714</v>
      </c>
      <c r="P3657" s="5">
        <v>15.178571428571001</v>
      </c>
      <c r="Q3657" s="5">
        <v>20.535714285714</v>
      </c>
      <c r="R3657" s="5">
        <v>1.785714285714</v>
      </c>
      <c r="S3657" s="5">
        <v>11.607142857143</v>
      </c>
      <c r="T3657" s="5">
        <v>8.9285714285710007</v>
      </c>
      <c r="U3657" s="29">
        <v>0.89285714285700002</v>
      </c>
    </row>
    <row r="3658" spans="2:21" x14ac:dyDescent="0.25">
      <c r="C3658" s="109"/>
      <c r="D3658" s="107"/>
      <c r="E3658" s="9" t="s">
        <v>63</v>
      </c>
      <c r="F3658" s="12"/>
      <c r="G3658" s="8">
        <v>135</v>
      </c>
      <c r="H3658" s="20">
        <v>35.555555555555998</v>
      </c>
      <c r="I3658" s="2">
        <v>25.925925925925998</v>
      </c>
      <c r="J3658" s="2">
        <v>11.851851851852</v>
      </c>
      <c r="K3658" s="2">
        <v>10.370370370370001</v>
      </c>
      <c r="L3658" s="2">
        <v>1.481481481481</v>
      </c>
      <c r="M3658" s="2">
        <v>5.1851851851850004</v>
      </c>
      <c r="N3658" s="15" t="s">
        <v>66</v>
      </c>
      <c r="O3658" s="2">
        <v>25.925925925925998</v>
      </c>
      <c r="P3658" s="2">
        <v>11.111111111111001</v>
      </c>
      <c r="Q3658" s="2">
        <v>20</v>
      </c>
      <c r="R3658" s="2">
        <v>2.9629629629630001</v>
      </c>
      <c r="S3658" s="2">
        <v>8.8888888888889994</v>
      </c>
      <c r="T3658" s="2">
        <v>4.4444444444439997</v>
      </c>
      <c r="U3658" s="17">
        <v>0.74074074074100005</v>
      </c>
    </row>
    <row r="3659" spans="2:21" x14ac:dyDescent="0.25">
      <c r="C3659" s="109"/>
      <c r="D3659" s="107"/>
      <c r="E3659" s="9" t="s">
        <v>64</v>
      </c>
      <c r="F3659" s="12"/>
      <c r="G3659" s="8">
        <v>232</v>
      </c>
      <c r="H3659" s="20">
        <v>31.034482758620999</v>
      </c>
      <c r="I3659" s="2">
        <v>21.120689655172001</v>
      </c>
      <c r="J3659" s="2">
        <v>12.931034482758999</v>
      </c>
      <c r="K3659" s="2">
        <v>10.344827586207</v>
      </c>
      <c r="L3659" s="2">
        <v>1.7241379310339999</v>
      </c>
      <c r="M3659" s="2">
        <v>6.8965517241379999</v>
      </c>
      <c r="N3659" s="2">
        <v>0.86206896551699996</v>
      </c>
      <c r="O3659" s="2">
        <v>21.551724137931</v>
      </c>
      <c r="P3659" s="2">
        <v>17.241379310345</v>
      </c>
      <c r="Q3659" s="2">
        <v>16.810344827586</v>
      </c>
      <c r="R3659" s="2">
        <v>6.8965517241379999</v>
      </c>
      <c r="S3659" s="2">
        <v>11.637931034483</v>
      </c>
      <c r="T3659" s="2">
        <v>7.3275862068970001</v>
      </c>
      <c r="U3659" s="17">
        <v>0.86206896551699996</v>
      </c>
    </row>
    <row r="3660" spans="2:21" x14ac:dyDescent="0.25">
      <c r="C3660" s="113"/>
      <c r="D3660" s="110"/>
      <c r="E3660" s="56" t="s">
        <v>65</v>
      </c>
      <c r="F3660" s="48"/>
      <c r="G3660" s="61">
        <v>139</v>
      </c>
      <c r="H3660" s="69">
        <v>30.215827338128999</v>
      </c>
      <c r="I3660" s="36">
        <v>19.424460431655</v>
      </c>
      <c r="J3660" s="36">
        <v>12.230215827338</v>
      </c>
      <c r="K3660" s="36">
        <v>8.6330935251799996</v>
      </c>
      <c r="L3660" s="36">
        <v>0.71942446043200003</v>
      </c>
      <c r="M3660" s="36">
        <v>4.3165467625899998</v>
      </c>
      <c r="N3660" s="36">
        <v>0.71942446043200003</v>
      </c>
      <c r="O3660" s="36">
        <v>23.741007194245</v>
      </c>
      <c r="P3660" s="36">
        <v>22.302158273381</v>
      </c>
      <c r="Q3660" s="36">
        <v>14.388489208633001</v>
      </c>
      <c r="R3660" s="72" t="s">
        <v>66</v>
      </c>
      <c r="S3660" s="36">
        <v>6.4748201438850002</v>
      </c>
      <c r="T3660" s="36">
        <v>10.071942446043</v>
      </c>
      <c r="U3660" s="68">
        <v>0.71942446043200003</v>
      </c>
    </row>
    <row r="3662" spans="2:21" x14ac:dyDescent="0.25">
      <c r="B3662" s="54" t="str">
        <f xml:space="preserve"> HYPERLINK("#'目次'!B50", "[44]")</f>
        <v>[44]</v>
      </c>
      <c r="C3662" s="42" t="s">
        <v>550</v>
      </c>
    </row>
    <row r="3665" spans="3:20" x14ac:dyDescent="0.25">
      <c r="C3665" s="42" t="s">
        <v>14</v>
      </c>
    </row>
    <row r="3666" spans="3:20" ht="50.4" x14ac:dyDescent="0.25">
      <c r="C3666" s="102"/>
      <c r="D3666" s="103"/>
      <c r="E3666" s="103"/>
      <c r="F3666" s="103"/>
      <c r="G3666" s="53" t="s">
        <v>15</v>
      </c>
      <c r="H3666" s="50" t="s">
        <v>551</v>
      </c>
      <c r="I3666" s="21" t="s">
        <v>552</v>
      </c>
      <c r="J3666" s="21" t="s">
        <v>553</v>
      </c>
      <c r="K3666" s="21" t="s">
        <v>554</v>
      </c>
      <c r="L3666" s="21" t="s">
        <v>555</v>
      </c>
      <c r="M3666" s="21" t="s">
        <v>556</v>
      </c>
      <c r="N3666" s="21" t="s">
        <v>557</v>
      </c>
      <c r="O3666" s="21" t="s">
        <v>558</v>
      </c>
      <c r="P3666" s="21" t="s">
        <v>559</v>
      </c>
      <c r="Q3666" s="21" t="s">
        <v>53</v>
      </c>
      <c r="R3666" s="21" t="s">
        <v>560</v>
      </c>
      <c r="S3666" s="21" t="s">
        <v>38</v>
      </c>
      <c r="T3666" s="57" t="s">
        <v>561</v>
      </c>
    </row>
    <row r="3667" spans="3:20" x14ac:dyDescent="0.25">
      <c r="C3667" s="104"/>
      <c r="D3667" s="105"/>
      <c r="E3667" s="105"/>
      <c r="F3667" s="105"/>
      <c r="G3667" s="47"/>
      <c r="H3667" s="60"/>
      <c r="I3667" s="22"/>
      <c r="J3667" s="22"/>
      <c r="K3667" s="22"/>
      <c r="L3667" s="22"/>
      <c r="M3667" s="22"/>
      <c r="N3667" s="22"/>
      <c r="O3667" s="22"/>
      <c r="P3667" s="22"/>
      <c r="Q3667" s="22"/>
      <c r="R3667" s="22"/>
      <c r="S3667" s="22"/>
      <c r="T3667" s="55"/>
    </row>
    <row r="3668" spans="3:20" x14ac:dyDescent="0.25">
      <c r="C3668" s="52"/>
      <c r="D3668" s="49"/>
      <c r="E3668" s="46" t="s">
        <v>15</v>
      </c>
      <c r="F3668" s="51"/>
      <c r="G3668" s="59">
        <v>1104</v>
      </c>
      <c r="H3668" s="32">
        <v>38.224637681159003</v>
      </c>
      <c r="I3668" s="32">
        <v>8.9673913043480002</v>
      </c>
      <c r="J3668" s="32">
        <v>92.300724637681</v>
      </c>
      <c r="K3668" s="32">
        <v>68.297101449275004</v>
      </c>
      <c r="L3668" s="32">
        <v>7.6086956521740001</v>
      </c>
      <c r="M3668" s="32">
        <v>90.579710144928001</v>
      </c>
      <c r="N3668" s="32">
        <v>60.688405797100998</v>
      </c>
      <c r="O3668" s="32">
        <v>69.746376811594004</v>
      </c>
      <c r="P3668" s="32">
        <v>10.054347826087</v>
      </c>
      <c r="Q3668" s="32">
        <v>1.902173913043</v>
      </c>
      <c r="R3668" s="32">
        <v>0.27173913043499998</v>
      </c>
      <c r="S3668" s="32">
        <v>0.36231884058000002</v>
      </c>
      <c r="T3668" s="64">
        <v>99.365942028985998</v>
      </c>
    </row>
    <row r="3669" spans="3:20" x14ac:dyDescent="0.25">
      <c r="C3669" s="111" t="s">
        <v>20</v>
      </c>
      <c r="D3669" s="106" t="s">
        <v>21</v>
      </c>
      <c r="E3669" s="10" t="s">
        <v>22</v>
      </c>
      <c r="F3669" s="11"/>
      <c r="G3669" s="14">
        <v>543</v>
      </c>
      <c r="H3669" s="28">
        <v>37.384898710865997</v>
      </c>
      <c r="I3669" s="5">
        <v>9.0239410681399992</v>
      </c>
      <c r="J3669" s="5">
        <v>91.160220994474997</v>
      </c>
      <c r="K3669" s="5">
        <v>72.744014732964999</v>
      </c>
      <c r="L3669" s="5">
        <v>6.0773480662979997</v>
      </c>
      <c r="M3669" s="5">
        <v>91.896869244935999</v>
      </c>
      <c r="N3669" s="5">
        <v>57.826887661142003</v>
      </c>
      <c r="O3669" s="5">
        <v>77.163904235727003</v>
      </c>
      <c r="P3669" s="5">
        <v>11.049723756905999</v>
      </c>
      <c r="Q3669" s="5">
        <v>2.0257826887660002</v>
      </c>
      <c r="R3669" s="34" t="s">
        <v>66</v>
      </c>
      <c r="S3669" s="34" t="s">
        <v>66</v>
      </c>
      <c r="T3669" s="29">
        <v>100</v>
      </c>
    </row>
    <row r="3670" spans="3:20" x14ac:dyDescent="0.25">
      <c r="C3670" s="112"/>
      <c r="D3670" s="107"/>
      <c r="E3670" s="9" t="s">
        <v>23</v>
      </c>
      <c r="F3670" s="12"/>
      <c r="G3670" s="8">
        <v>561</v>
      </c>
      <c r="H3670" s="20">
        <v>39.037433155080002</v>
      </c>
      <c r="I3670" s="2">
        <v>8.9126559714799996</v>
      </c>
      <c r="J3670" s="2">
        <v>93.404634581105</v>
      </c>
      <c r="K3670" s="2">
        <v>63.992869875223001</v>
      </c>
      <c r="L3670" s="2">
        <v>9.0909090909089993</v>
      </c>
      <c r="M3670" s="2">
        <v>89.304812834225004</v>
      </c>
      <c r="N3670" s="2">
        <v>63.458110516933999</v>
      </c>
      <c r="O3670" s="2">
        <v>62.566844919786</v>
      </c>
      <c r="P3670" s="2">
        <v>9.0909090909089993</v>
      </c>
      <c r="Q3670" s="2">
        <v>1.782531194296</v>
      </c>
      <c r="R3670" s="2">
        <v>0.53475935828900001</v>
      </c>
      <c r="S3670" s="2">
        <v>0.71301247771800003</v>
      </c>
      <c r="T3670" s="17">
        <v>98.752228163992996</v>
      </c>
    </row>
    <row r="3671" spans="3:20" x14ac:dyDescent="0.25">
      <c r="C3671" s="108" t="s">
        <v>24</v>
      </c>
      <c r="D3671" s="108" t="s">
        <v>25</v>
      </c>
      <c r="E3671" s="10" t="s">
        <v>26</v>
      </c>
      <c r="F3671" s="11"/>
      <c r="G3671" s="14">
        <v>261</v>
      </c>
      <c r="H3671" s="28">
        <v>26.819923371647999</v>
      </c>
      <c r="I3671" s="5">
        <v>7.2796934865900003</v>
      </c>
      <c r="J3671" s="5">
        <v>87.356321839079996</v>
      </c>
      <c r="K3671" s="5">
        <v>59.770114942528998</v>
      </c>
      <c r="L3671" s="5">
        <v>3.4482758620689999</v>
      </c>
      <c r="M3671" s="5">
        <v>93.486590038314006</v>
      </c>
      <c r="N3671" s="5">
        <v>60.153256704980997</v>
      </c>
      <c r="O3671" s="5">
        <v>60.536398467433003</v>
      </c>
      <c r="P3671" s="5">
        <v>13.793103448276</v>
      </c>
      <c r="Q3671" s="5">
        <v>1.532567049808</v>
      </c>
      <c r="R3671" s="5">
        <v>0.38314176245199999</v>
      </c>
      <c r="S3671" s="5">
        <v>0.76628352490399998</v>
      </c>
      <c r="T3671" s="29">
        <v>98.850574712644004</v>
      </c>
    </row>
    <row r="3672" spans="3:20" x14ac:dyDescent="0.25">
      <c r="C3672" s="112"/>
      <c r="D3672" s="109"/>
      <c r="E3672" s="9" t="s">
        <v>27</v>
      </c>
      <c r="F3672" s="12"/>
      <c r="G3672" s="8">
        <v>267</v>
      </c>
      <c r="H3672" s="20">
        <v>32.584269662921002</v>
      </c>
      <c r="I3672" s="2">
        <v>7.4906367041199999</v>
      </c>
      <c r="J3672" s="2">
        <v>91.760299625467994</v>
      </c>
      <c r="K3672" s="2">
        <v>72.659176029963007</v>
      </c>
      <c r="L3672" s="2">
        <v>7.8651685393259996</v>
      </c>
      <c r="M3672" s="2">
        <v>92.883895131086007</v>
      </c>
      <c r="N3672" s="2">
        <v>61.797752808989003</v>
      </c>
      <c r="O3672" s="2">
        <v>73.408239700375006</v>
      </c>
      <c r="P3672" s="2">
        <v>12.734082397004</v>
      </c>
      <c r="Q3672" s="2">
        <v>2.9962546816479998</v>
      </c>
      <c r="R3672" s="2">
        <v>0.37453183520599997</v>
      </c>
      <c r="S3672" s="2">
        <v>0.37453183520599997</v>
      </c>
      <c r="T3672" s="17">
        <v>99.250936329588001</v>
      </c>
    </row>
    <row r="3673" spans="3:20" x14ac:dyDescent="0.25">
      <c r="C3673" s="112"/>
      <c r="D3673" s="109"/>
      <c r="E3673" s="9" t="s">
        <v>28</v>
      </c>
      <c r="F3673" s="12"/>
      <c r="G3673" s="8">
        <v>261</v>
      </c>
      <c r="H3673" s="20">
        <v>43.678160919539998</v>
      </c>
      <c r="I3673" s="2">
        <v>9.9616858237549994</v>
      </c>
      <c r="J3673" s="2">
        <v>94.636015325670002</v>
      </c>
      <c r="K3673" s="2">
        <v>69.731800766283996</v>
      </c>
      <c r="L3673" s="2">
        <v>7.2796934865900003</v>
      </c>
      <c r="M3673" s="2">
        <v>90.421455938696994</v>
      </c>
      <c r="N3673" s="2">
        <v>58.620689655172001</v>
      </c>
      <c r="O3673" s="2">
        <v>70.881226053640006</v>
      </c>
      <c r="P3673" s="2">
        <v>8.0459770114939992</v>
      </c>
      <c r="Q3673" s="2">
        <v>1.915708812261</v>
      </c>
      <c r="R3673" s="2">
        <v>0.38314176245199999</v>
      </c>
      <c r="S3673" s="15" t="s">
        <v>66</v>
      </c>
      <c r="T3673" s="17">
        <v>99.616858237548001</v>
      </c>
    </row>
    <row r="3674" spans="3:20" x14ac:dyDescent="0.25">
      <c r="C3674" s="112"/>
      <c r="D3674" s="109"/>
      <c r="E3674" s="9" t="s">
        <v>29</v>
      </c>
      <c r="F3674" s="12"/>
      <c r="G3674" s="8">
        <v>195</v>
      </c>
      <c r="H3674" s="20">
        <v>44.615384615384997</v>
      </c>
      <c r="I3674" s="2">
        <v>7.6923076923079998</v>
      </c>
      <c r="J3674" s="2">
        <v>94.358974358973995</v>
      </c>
      <c r="K3674" s="2">
        <v>70.256410256410007</v>
      </c>
      <c r="L3674" s="2">
        <v>7.1794871794870003</v>
      </c>
      <c r="M3674" s="2">
        <v>88.717948717949</v>
      </c>
      <c r="N3674" s="2">
        <v>64.102564102564003</v>
      </c>
      <c r="O3674" s="2">
        <v>75.897435897435997</v>
      </c>
      <c r="P3674" s="2">
        <v>8.2051282051280001</v>
      </c>
      <c r="Q3674" s="2">
        <v>1.538461538462</v>
      </c>
      <c r="R3674" s="15" t="s">
        <v>66</v>
      </c>
      <c r="S3674" s="2">
        <v>0.51282051282100005</v>
      </c>
      <c r="T3674" s="17">
        <v>99.487179487179006</v>
      </c>
    </row>
    <row r="3675" spans="3:20" x14ac:dyDescent="0.25">
      <c r="C3675" s="112"/>
      <c r="D3675" s="109"/>
      <c r="E3675" s="9" t="s">
        <v>30</v>
      </c>
      <c r="F3675" s="12"/>
      <c r="G3675" s="8">
        <v>120</v>
      </c>
      <c r="H3675" s="20">
        <v>53.333333333333002</v>
      </c>
      <c r="I3675" s="2">
        <v>15.833333333333</v>
      </c>
      <c r="J3675" s="2">
        <v>95.833333333333002</v>
      </c>
      <c r="K3675" s="2">
        <v>70.833333333333002</v>
      </c>
      <c r="L3675" s="2">
        <v>17.5</v>
      </c>
      <c r="M3675" s="2">
        <v>82.5</v>
      </c>
      <c r="N3675" s="2">
        <v>58.333333333333002</v>
      </c>
      <c r="O3675" s="2">
        <v>69.166666666666998</v>
      </c>
      <c r="P3675" s="2">
        <v>3.333333333333</v>
      </c>
      <c r="Q3675" s="2">
        <v>0.83333333333299997</v>
      </c>
      <c r="R3675" s="15" t="s">
        <v>66</v>
      </c>
      <c r="S3675" s="15" t="s">
        <v>66</v>
      </c>
      <c r="T3675" s="17">
        <v>100</v>
      </c>
    </row>
    <row r="3676" spans="3:20" x14ac:dyDescent="0.25">
      <c r="C3676" s="112"/>
      <c r="D3676" s="109"/>
      <c r="E3676" s="9" t="s">
        <v>31</v>
      </c>
      <c r="F3676" s="12"/>
      <c r="G3676" s="8">
        <v>843</v>
      </c>
      <c r="H3676" s="20">
        <v>41.755634638197002</v>
      </c>
      <c r="I3676" s="2">
        <v>9.4899169632269995</v>
      </c>
      <c r="J3676" s="2">
        <v>93.831553973902999</v>
      </c>
      <c r="K3676" s="2">
        <v>70.937129300118997</v>
      </c>
      <c r="L3676" s="2">
        <v>8.8967971530250001</v>
      </c>
      <c r="M3676" s="2">
        <v>89.679715302491005</v>
      </c>
      <c r="N3676" s="2">
        <v>60.854092526690003</v>
      </c>
      <c r="O3676" s="2">
        <v>72.597864768682996</v>
      </c>
      <c r="P3676" s="2">
        <v>8.8967971530250001</v>
      </c>
      <c r="Q3676" s="2">
        <v>2.0166073546860002</v>
      </c>
      <c r="R3676" s="2">
        <v>0.23724792408100001</v>
      </c>
      <c r="S3676" s="2">
        <v>0.23724792408100001</v>
      </c>
      <c r="T3676" s="17">
        <v>99.525504151839002</v>
      </c>
    </row>
    <row r="3677" spans="3:20" x14ac:dyDescent="0.25">
      <c r="C3677" s="112"/>
      <c r="D3677" s="109"/>
      <c r="E3677" s="9" t="s">
        <v>32</v>
      </c>
      <c r="F3677" s="12"/>
      <c r="G3677" s="8">
        <v>315</v>
      </c>
      <c r="H3677" s="20">
        <v>47.936507936508001</v>
      </c>
      <c r="I3677" s="2">
        <v>10.793650793651</v>
      </c>
      <c r="J3677" s="2">
        <v>94.920634920634996</v>
      </c>
      <c r="K3677" s="2">
        <v>70.476190476189998</v>
      </c>
      <c r="L3677" s="2">
        <v>11.111111111111001</v>
      </c>
      <c r="M3677" s="2">
        <v>86.349206349206</v>
      </c>
      <c r="N3677" s="2">
        <v>61.904761904761997</v>
      </c>
      <c r="O3677" s="2">
        <v>73.333333333333002</v>
      </c>
      <c r="P3677" s="2">
        <v>6.3492063492059998</v>
      </c>
      <c r="Q3677" s="2">
        <v>1.269841269841</v>
      </c>
      <c r="R3677" s="15" t="s">
        <v>66</v>
      </c>
      <c r="S3677" s="2">
        <v>0.31746031745999997</v>
      </c>
      <c r="T3677" s="17">
        <v>99.682539682539996</v>
      </c>
    </row>
    <row r="3678" spans="3:20" x14ac:dyDescent="0.25">
      <c r="C3678" s="112"/>
      <c r="D3678" s="108" t="s">
        <v>22</v>
      </c>
      <c r="E3678" s="10" t="s">
        <v>26</v>
      </c>
      <c r="F3678" s="11"/>
      <c r="G3678" s="14">
        <v>120</v>
      </c>
      <c r="H3678" s="28">
        <v>25.833333333333002</v>
      </c>
      <c r="I3678" s="5">
        <v>7.5</v>
      </c>
      <c r="J3678" s="5">
        <v>87.5</v>
      </c>
      <c r="K3678" s="5">
        <v>64.166666666666998</v>
      </c>
      <c r="L3678" s="5">
        <v>2.5</v>
      </c>
      <c r="M3678" s="5">
        <v>98.333333333333002</v>
      </c>
      <c r="N3678" s="5">
        <v>65</v>
      </c>
      <c r="O3678" s="5">
        <v>73.333333333333002</v>
      </c>
      <c r="P3678" s="5">
        <v>15</v>
      </c>
      <c r="Q3678" s="5">
        <v>0.83333333333299997</v>
      </c>
      <c r="R3678" s="34" t="s">
        <v>66</v>
      </c>
      <c r="S3678" s="34" t="s">
        <v>66</v>
      </c>
      <c r="T3678" s="29">
        <v>100</v>
      </c>
    </row>
    <row r="3679" spans="3:20" x14ac:dyDescent="0.25">
      <c r="C3679" s="112"/>
      <c r="D3679" s="109"/>
      <c r="E3679" s="9" t="s">
        <v>27</v>
      </c>
      <c r="F3679" s="12"/>
      <c r="G3679" s="8">
        <v>159</v>
      </c>
      <c r="H3679" s="20">
        <v>35.220125786163997</v>
      </c>
      <c r="I3679" s="2">
        <v>8.1761006289309996</v>
      </c>
      <c r="J3679" s="2">
        <v>89.937106918238996</v>
      </c>
      <c r="K3679" s="2">
        <v>75.471698113208006</v>
      </c>
      <c r="L3679" s="2">
        <v>6.9182389937110003</v>
      </c>
      <c r="M3679" s="2">
        <v>92.452830188679002</v>
      </c>
      <c r="N3679" s="2">
        <v>54.716981132074999</v>
      </c>
      <c r="O3679" s="2">
        <v>76.100628930818004</v>
      </c>
      <c r="P3679" s="2">
        <v>15.094339622642</v>
      </c>
      <c r="Q3679" s="2">
        <v>1.88679245283</v>
      </c>
      <c r="R3679" s="15" t="s">
        <v>66</v>
      </c>
      <c r="S3679" s="15" t="s">
        <v>66</v>
      </c>
      <c r="T3679" s="17">
        <v>100</v>
      </c>
    </row>
    <row r="3680" spans="3:20" x14ac:dyDescent="0.25">
      <c r="C3680" s="112"/>
      <c r="D3680" s="109"/>
      <c r="E3680" s="9" t="s">
        <v>28</v>
      </c>
      <c r="F3680" s="12"/>
      <c r="G3680" s="8">
        <v>113</v>
      </c>
      <c r="H3680" s="20">
        <v>44.247787610619</v>
      </c>
      <c r="I3680" s="2">
        <v>9.7345132743360008</v>
      </c>
      <c r="J3680" s="2">
        <v>92.920353982300995</v>
      </c>
      <c r="K3680" s="2">
        <v>75.221238938053006</v>
      </c>
      <c r="L3680" s="2">
        <v>9.7345132743360008</v>
      </c>
      <c r="M3680" s="2">
        <v>88.495575221238994</v>
      </c>
      <c r="N3680" s="2">
        <v>49.557522123894003</v>
      </c>
      <c r="O3680" s="2">
        <v>78.761061946902998</v>
      </c>
      <c r="P3680" s="2">
        <v>7.964601769912</v>
      </c>
      <c r="Q3680" s="2">
        <v>3.53982300885</v>
      </c>
      <c r="R3680" s="15" t="s">
        <v>66</v>
      </c>
      <c r="S3680" s="15" t="s">
        <v>66</v>
      </c>
      <c r="T3680" s="17">
        <v>100</v>
      </c>
    </row>
    <row r="3681" spans="3:20" x14ac:dyDescent="0.25">
      <c r="C3681" s="112"/>
      <c r="D3681" s="109"/>
      <c r="E3681" s="9" t="s">
        <v>29</v>
      </c>
      <c r="F3681" s="12"/>
      <c r="G3681" s="8">
        <v>94</v>
      </c>
      <c r="H3681" s="20">
        <v>44.680851063829998</v>
      </c>
      <c r="I3681" s="2">
        <v>8.5106382978719992</v>
      </c>
      <c r="J3681" s="2">
        <v>93.617021276596006</v>
      </c>
      <c r="K3681" s="2">
        <v>75.531914893617</v>
      </c>
      <c r="L3681" s="2">
        <v>4.2553191489359996</v>
      </c>
      <c r="M3681" s="2">
        <v>89.361702127659996</v>
      </c>
      <c r="N3681" s="2">
        <v>62.765957446808997</v>
      </c>
      <c r="O3681" s="2">
        <v>80.851063829786995</v>
      </c>
      <c r="P3681" s="2">
        <v>6.3829787234040003</v>
      </c>
      <c r="Q3681" s="2">
        <v>3.1914893617020001</v>
      </c>
      <c r="R3681" s="15" t="s">
        <v>66</v>
      </c>
      <c r="S3681" s="15" t="s">
        <v>66</v>
      </c>
      <c r="T3681" s="17">
        <v>100</v>
      </c>
    </row>
    <row r="3682" spans="3:20" x14ac:dyDescent="0.25">
      <c r="C3682" s="112"/>
      <c r="D3682" s="109"/>
      <c r="E3682" s="9" t="s">
        <v>30</v>
      </c>
      <c r="F3682" s="12"/>
      <c r="G3682" s="8">
        <v>57</v>
      </c>
      <c r="H3682" s="20">
        <v>42.105263157895003</v>
      </c>
      <c r="I3682" s="2">
        <v>14.035087719298</v>
      </c>
      <c r="J3682" s="2">
        <v>94.736842105262994</v>
      </c>
      <c r="K3682" s="2">
        <v>73.684210526315994</v>
      </c>
      <c r="L3682" s="2">
        <v>7.0175438596489998</v>
      </c>
      <c r="M3682" s="2">
        <v>87.719298245613999</v>
      </c>
      <c r="N3682" s="2">
        <v>59.649122807018003</v>
      </c>
      <c r="O3682" s="2">
        <v>78.947368421053</v>
      </c>
      <c r="P3682" s="2">
        <v>5.2631578947369997</v>
      </c>
      <c r="Q3682" s="15" t="s">
        <v>66</v>
      </c>
      <c r="R3682" s="15" t="s">
        <v>66</v>
      </c>
      <c r="S3682" s="15" t="s">
        <v>66</v>
      </c>
      <c r="T3682" s="17">
        <v>100</v>
      </c>
    </row>
    <row r="3683" spans="3:20" x14ac:dyDescent="0.25">
      <c r="C3683" s="112"/>
      <c r="D3683" s="109"/>
      <c r="E3683" s="9" t="s">
        <v>31</v>
      </c>
      <c r="F3683" s="12"/>
      <c r="G3683" s="8">
        <v>423</v>
      </c>
      <c r="H3683" s="20">
        <v>40.661938534279003</v>
      </c>
      <c r="I3683" s="2">
        <v>9.4562647754140006</v>
      </c>
      <c r="J3683" s="2">
        <v>92.198581560283998</v>
      </c>
      <c r="K3683" s="2">
        <v>75.177304964539005</v>
      </c>
      <c r="L3683" s="2">
        <v>7.0921985815599999</v>
      </c>
      <c r="M3683" s="2">
        <v>90.070921985816</v>
      </c>
      <c r="N3683" s="2">
        <v>55.791962174940998</v>
      </c>
      <c r="O3683" s="2">
        <v>78.250591016548</v>
      </c>
      <c r="P3683" s="2">
        <v>9.9290780141840003</v>
      </c>
      <c r="Q3683" s="2">
        <v>2.3640661938530001</v>
      </c>
      <c r="R3683" s="15" t="s">
        <v>66</v>
      </c>
      <c r="S3683" s="15" t="s">
        <v>66</v>
      </c>
      <c r="T3683" s="17">
        <v>100</v>
      </c>
    </row>
    <row r="3684" spans="3:20" x14ac:dyDescent="0.25">
      <c r="C3684" s="112"/>
      <c r="D3684" s="109"/>
      <c r="E3684" s="9" t="s">
        <v>32</v>
      </c>
      <c r="F3684" s="12"/>
      <c r="G3684" s="8">
        <v>151</v>
      </c>
      <c r="H3684" s="20">
        <v>43.708609271523002</v>
      </c>
      <c r="I3684" s="2">
        <v>10.596026490066</v>
      </c>
      <c r="J3684" s="2">
        <v>94.039735099338003</v>
      </c>
      <c r="K3684" s="2">
        <v>74.834437086093004</v>
      </c>
      <c r="L3684" s="2">
        <v>5.2980132450330002</v>
      </c>
      <c r="M3684" s="2">
        <v>88.741721854304998</v>
      </c>
      <c r="N3684" s="2">
        <v>61.589403973510002</v>
      </c>
      <c r="O3684" s="2">
        <v>80.132450331125995</v>
      </c>
      <c r="P3684" s="2">
        <v>5.9602649006619997</v>
      </c>
      <c r="Q3684" s="2">
        <v>1.9867549668869999</v>
      </c>
      <c r="R3684" s="15" t="s">
        <v>66</v>
      </c>
      <c r="S3684" s="15" t="s">
        <v>66</v>
      </c>
      <c r="T3684" s="17">
        <v>100</v>
      </c>
    </row>
    <row r="3685" spans="3:20" x14ac:dyDescent="0.25">
      <c r="C3685" s="112"/>
      <c r="D3685" s="108" t="s">
        <v>23</v>
      </c>
      <c r="E3685" s="10" t="s">
        <v>26</v>
      </c>
      <c r="F3685" s="11"/>
      <c r="G3685" s="14">
        <v>141</v>
      </c>
      <c r="H3685" s="28">
        <v>27.659574468085001</v>
      </c>
      <c r="I3685" s="5">
        <v>7.0921985815599999</v>
      </c>
      <c r="J3685" s="5">
        <v>87.234042553191003</v>
      </c>
      <c r="K3685" s="5">
        <v>56.028368794325999</v>
      </c>
      <c r="L3685" s="5">
        <v>4.2553191489359996</v>
      </c>
      <c r="M3685" s="5">
        <v>89.361702127659996</v>
      </c>
      <c r="N3685" s="5">
        <v>56.028368794325999</v>
      </c>
      <c r="O3685" s="5">
        <v>49.645390070921998</v>
      </c>
      <c r="P3685" s="5">
        <v>12.765957446809001</v>
      </c>
      <c r="Q3685" s="5">
        <v>2.1276595744679998</v>
      </c>
      <c r="R3685" s="5">
        <v>0.70921985815599997</v>
      </c>
      <c r="S3685" s="5">
        <v>1.4184397163119999</v>
      </c>
      <c r="T3685" s="29">
        <v>97.872340425532002</v>
      </c>
    </row>
    <row r="3686" spans="3:20" x14ac:dyDescent="0.25">
      <c r="C3686" s="112"/>
      <c r="D3686" s="109"/>
      <c r="E3686" s="9" t="s">
        <v>27</v>
      </c>
      <c r="F3686" s="12"/>
      <c r="G3686" s="8">
        <v>108</v>
      </c>
      <c r="H3686" s="20">
        <v>28.703703703704001</v>
      </c>
      <c r="I3686" s="2">
        <v>6.4814814814809996</v>
      </c>
      <c r="J3686" s="2">
        <v>94.444444444444002</v>
      </c>
      <c r="K3686" s="2">
        <v>68.518518518519002</v>
      </c>
      <c r="L3686" s="2">
        <v>9.2592592592590002</v>
      </c>
      <c r="M3686" s="2">
        <v>93.518518518519002</v>
      </c>
      <c r="N3686" s="2">
        <v>72.222222222222001</v>
      </c>
      <c r="O3686" s="2">
        <v>69.444444444444002</v>
      </c>
      <c r="P3686" s="2">
        <v>9.2592592592590002</v>
      </c>
      <c r="Q3686" s="2">
        <v>4.6296296296300001</v>
      </c>
      <c r="R3686" s="2">
        <v>0.92592592592599998</v>
      </c>
      <c r="S3686" s="2">
        <v>0.92592592592599998</v>
      </c>
      <c r="T3686" s="17">
        <v>98.148148148147996</v>
      </c>
    </row>
    <row r="3687" spans="3:20" x14ac:dyDescent="0.25">
      <c r="C3687" s="112"/>
      <c r="D3687" s="109"/>
      <c r="E3687" s="9" t="s">
        <v>28</v>
      </c>
      <c r="F3687" s="12"/>
      <c r="G3687" s="8">
        <v>148</v>
      </c>
      <c r="H3687" s="20">
        <v>43.243243243243001</v>
      </c>
      <c r="I3687" s="2">
        <v>10.135135135135</v>
      </c>
      <c r="J3687" s="2">
        <v>95.945945945945994</v>
      </c>
      <c r="K3687" s="2">
        <v>65.540540540541002</v>
      </c>
      <c r="L3687" s="2">
        <v>5.4054054054050003</v>
      </c>
      <c r="M3687" s="2">
        <v>91.891891891892001</v>
      </c>
      <c r="N3687" s="2">
        <v>65.540540540541002</v>
      </c>
      <c r="O3687" s="2">
        <v>64.864864864864998</v>
      </c>
      <c r="P3687" s="2">
        <v>8.1081081081080004</v>
      </c>
      <c r="Q3687" s="2">
        <v>0.67567567567599995</v>
      </c>
      <c r="R3687" s="2">
        <v>0.67567567567599995</v>
      </c>
      <c r="S3687" s="15" t="s">
        <v>66</v>
      </c>
      <c r="T3687" s="17">
        <v>99.324324324323996</v>
      </c>
    </row>
    <row r="3688" spans="3:20" x14ac:dyDescent="0.25">
      <c r="C3688" s="112"/>
      <c r="D3688" s="109"/>
      <c r="E3688" s="9" t="s">
        <v>29</v>
      </c>
      <c r="F3688" s="12"/>
      <c r="G3688" s="8">
        <v>101</v>
      </c>
      <c r="H3688" s="20">
        <v>44.554455445545003</v>
      </c>
      <c r="I3688" s="2">
        <v>6.9306930693069999</v>
      </c>
      <c r="J3688" s="2">
        <v>95.049504950495006</v>
      </c>
      <c r="K3688" s="2">
        <v>65.346534653465</v>
      </c>
      <c r="L3688" s="2">
        <v>9.9009900990100004</v>
      </c>
      <c r="M3688" s="2">
        <v>88.118811881187995</v>
      </c>
      <c r="N3688" s="2">
        <v>65.346534653465</v>
      </c>
      <c r="O3688" s="2">
        <v>71.287128712870995</v>
      </c>
      <c r="P3688" s="2">
        <v>9.9009900990100004</v>
      </c>
      <c r="Q3688" s="15" t="s">
        <v>66</v>
      </c>
      <c r="R3688" s="15" t="s">
        <v>66</v>
      </c>
      <c r="S3688" s="2">
        <v>0.99009900990099997</v>
      </c>
      <c r="T3688" s="17">
        <v>99.009900990098998</v>
      </c>
    </row>
    <row r="3689" spans="3:20" x14ac:dyDescent="0.25">
      <c r="C3689" s="112"/>
      <c r="D3689" s="109"/>
      <c r="E3689" s="9" t="s">
        <v>30</v>
      </c>
      <c r="F3689" s="12"/>
      <c r="G3689" s="8">
        <v>63</v>
      </c>
      <c r="H3689" s="20">
        <v>63.492063492062996</v>
      </c>
      <c r="I3689" s="2">
        <v>17.460317460317</v>
      </c>
      <c r="J3689" s="2">
        <v>96.825396825396993</v>
      </c>
      <c r="K3689" s="2">
        <v>68.253968253967997</v>
      </c>
      <c r="L3689" s="2">
        <v>26.984126984126998</v>
      </c>
      <c r="M3689" s="2">
        <v>77.777777777777999</v>
      </c>
      <c r="N3689" s="2">
        <v>57.142857142856997</v>
      </c>
      <c r="O3689" s="2">
        <v>60.317460317459997</v>
      </c>
      <c r="P3689" s="2">
        <v>1.587301587302</v>
      </c>
      <c r="Q3689" s="2">
        <v>1.587301587302</v>
      </c>
      <c r="R3689" s="15" t="s">
        <v>66</v>
      </c>
      <c r="S3689" s="15" t="s">
        <v>66</v>
      </c>
      <c r="T3689" s="17">
        <v>100</v>
      </c>
    </row>
    <row r="3690" spans="3:20" x14ac:dyDescent="0.25">
      <c r="C3690" s="112"/>
      <c r="D3690" s="109"/>
      <c r="E3690" s="9" t="s">
        <v>31</v>
      </c>
      <c r="F3690" s="12"/>
      <c r="G3690" s="8">
        <v>420</v>
      </c>
      <c r="H3690" s="20">
        <v>42.857142857143003</v>
      </c>
      <c r="I3690" s="2">
        <v>9.5238095238099998</v>
      </c>
      <c r="J3690" s="2">
        <v>95.476190476189998</v>
      </c>
      <c r="K3690" s="2">
        <v>66.666666666666998</v>
      </c>
      <c r="L3690" s="2">
        <v>10.714285714286</v>
      </c>
      <c r="M3690" s="2">
        <v>89.285714285713993</v>
      </c>
      <c r="N3690" s="2">
        <v>65.952380952381006</v>
      </c>
      <c r="O3690" s="2">
        <v>66.904761904761997</v>
      </c>
      <c r="P3690" s="2">
        <v>7.8571428571429998</v>
      </c>
      <c r="Q3690" s="2">
        <v>1.666666666667</v>
      </c>
      <c r="R3690" s="2">
        <v>0.47619047618999999</v>
      </c>
      <c r="S3690" s="2">
        <v>0.47619047618999999</v>
      </c>
      <c r="T3690" s="17">
        <v>99.047619047618994</v>
      </c>
    </row>
    <row r="3691" spans="3:20" x14ac:dyDescent="0.25">
      <c r="C3691" s="112"/>
      <c r="D3691" s="109"/>
      <c r="E3691" s="9" t="s">
        <v>32</v>
      </c>
      <c r="F3691" s="12"/>
      <c r="G3691" s="8">
        <v>164</v>
      </c>
      <c r="H3691" s="20">
        <v>51.829268292682997</v>
      </c>
      <c r="I3691" s="2">
        <v>10.975609756098001</v>
      </c>
      <c r="J3691" s="2">
        <v>95.731707317073003</v>
      </c>
      <c r="K3691" s="2">
        <v>66.463414634146005</v>
      </c>
      <c r="L3691" s="2">
        <v>16.463414634146002</v>
      </c>
      <c r="M3691" s="2">
        <v>84.146341463414998</v>
      </c>
      <c r="N3691" s="2">
        <v>62.195121951220003</v>
      </c>
      <c r="O3691" s="2">
        <v>67.073170731706995</v>
      </c>
      <c r="P3691" s="2">
        <v>6.7073170731709997</v>
      </c>
      <c r="Q3691" s="2">
        <v>0.60975609756100002</v>
      </c>
      <c r="R3691" s="15" t="s">
        <v>66</v>
      </c>
      <c r="S3691" s="2">
        <v>0.60975609756100002</v>
      </c>
      <c r="T3691" s="17">
        <v>99.390243902438996</v>
      </c>
    </row>
    <row r="3692" spans="3:20" ht="25.2" x14ac:dyDescent="0.25">
      <c r="C3692" s="108" t="s">
        <v>33</v>
      </c>
      <c r="D3692" s="108" t="s">
        <v>25</v>
      </c>
      <c r="E3692" s="10" t="s">
        <v>34</v>
      </c>
      <c r="F3692" s="11"/>
      <c r="G3692" s="14">
        <v>93</v>
      </c>
      <c r="H3692" s="28">
        <v>39.784946236559001</v>
      </c>
      <c r="I3692" s="5">
        <v>4.3010752688169998</v>
      </c>
      <c r="J3692" s="5">
        <v>88.172043010753001</v>
      </c>
      <c r="K3692" s="5">
        <v>62.365591397849002</v>
      </c>
      <c r="L3692" s="5">
        <v>18.279569892472999</v>
      </c>
      <c r="M3692" s="5">
        <v>76.344086021505007</v>
      </c>
      <c r="N3692" s="5">
        <v>49.462365591397997</v>
      </c>
      <c r="O3692" s="5">
        <v>56.989247311828002</v>
      </c>
      <c r="P3692" s="5">
        <v>7.5268817204299996</v>
      </c>
      <c r="Q3692" s="5">
        <v>4.3010752688169998</v>
      </c>
      <c r="R3692" s="34" t="s">
        <v>66</v>
      </c>
      <c r="S3692" s="34" t="s">
        <v>66</v>
      </c>
      <c r="T3692" s="29">
        <v>100</v>
      </c>
    </row>
    <row r="3693" spans="3:20" ht="25.2" x14ac:dyDescent="0.25">
      <c r="C3693" s="112"/>
      <c r="D3693" s="109"/>
      <c r="E3693" s="9" t="s">
        <v>35</v>
      </c>
      <c r="F3693" s="12"/>
      <c r="G3693" s="8">
        <v>623</v>
      </c>
      <c r="H3693" s="20">
        <v>39.486356340288999</v>
      </c>
      <c r="I3693" s="2">
        <v>11.23595505618</v>
      </c>
      <c r="J3693" s="2">
        <v>92.295345104334004</v>
      </c>
      <c r="K3693" s="2">
        <v>73.033707865169006</v>
      </c>
      <c r="L3693" s="2">
        <v>5.61797752809</v>
      </c>
      <c r="M3693" s="2">
        <v>93.900481540930997</v>
      </c>
      <c r="N3693" s="2">
        <v>67.094703049759005</v>
      </c>
      <c r="O3693" s="2">
        <v>78.009630818619996</v>
      </c>
      <c r="P3693" s="2">
        <v>11.556982343499</v>
      </c>
      <c r="Q3693" s="2">
        <v>2.2471910112360001</v>
      </c>
      <c r="R3693" s="15" t="s">
        <v>66</v>
      </c>
      <c r="S3693" s="2">
        <v>0.48154093097900003</v>
      </c>
      <c r="T3693" s="17">
        <v>99.518459069021006</v>
      </c>
    </row>
    <row r="3694" spans="3:20" ht="25.2" x14ac:dyDescent="0.25">
      <c r="C3694" s="112"/>
      <c r="D3694" s="109"/>
      <c r="E3694" s="9" t="s">
        <v>36</v>
      </c>
      <c r="F3694" s="12"/>
      <c r="G3694" s="8">
        <v>207</v>
      </c>
      <c r="H3694" s="20">
        <v>30.434782608696</v>
      </c>
      <c r="I3694" s="2">
        <v>4.8309178743960004</v>
      </c>
      <c r="J3694" s="2">
        <v>92.753623188405996</v>
      </c>
      <c r="K3694" s="2">
        <v>60.386473429951998</v>
      </c>
      <c r="L3694" s="2">
        <v>5.7971014492749999</v>
      </c>
      <c r="M3694" s="2">
        <v>89.855072463767996</v>
      </c>
      <c r="N3694" s="2">
        <v>46.859903381643001</v>
      </c>
      <c r="O3694" s="2">
        <v>60.386473429951998</v>
      </c>
      <c r="P3694" s="2">
        <v>7.729468599034</v>
      </c>
      <c r="Q3694" s="15" t="s">
        <v>66</v>
      </c>
      <c r="R3694" s="2">
        <v>0.48309178743999998</v>
      </c>
      <c r="S3694" s="2">
        <v>0.48309178743999998</v>
      </c>
      <c r="T3694" s="17">
        <v>99.033816425121003</v>
      </c>
    </row>
    <row r="3695" spans="3:20" ht="25.2" x14ac:dyDescent="0.25">
      <c r="C3695" s="112"/>
      <c r="D3695" s="109"/>
      <c r="E3695" s="9" t="s">
        <v>37</v>
      </c>
      <c r="F3695" s="12"/>
      <c r="G3695" s="8">
        <v>178</v>
      </c>
      <c r="H3695" s="20">
        <v>42.696629213483</v>
      </c>
      <c r="I3695" s="2">
        <v>8.4269662921350008</v>
      </c>
      <c r="J3695" s="2">
        <v>94.943820224719005</v>
      </c>
      <c r="K3695" s="2">
        <v>64.606741573034</v>
      </c>
      <c r="L3695" s="2">
        <v>11.23595505618</v>
      </c>
      <c r="M3695" s="2">
        <v>87.640449438201998</v>
      </c>
      <c r="N3695" s="2">
        <v>60.112359550561997</v>
      </c>
      <c r="O3695" s="2">
        <v>58.426966292134999</v>
      </c>
      <c r="P3695" s="2">
        <v>8.9887640449440003</v>
      </c>
      <c r="Q3695" s="2">
        <v>1.6853932584269999</v>
      </c>
      <c r="R3695" s="2">
        <v>1.123595505618</v>
      </c>
      <c r="S3695" s="15" t="s">
        <v>66</v>
      </c>
      <c r="T3695" s="17">
        <v>98.876404494382001</v>
      </c>
    </row>
    <row r="3696" spans="3:20" x14ac:dyDescent="0.25">
      <c r="C3696" s="112"/>
      <c r="D3696" s="109"/>
      <c r="E3696" s="9" t="s">
        <v>38</v>
      </c>
      <c r="F3696" s="12"/>
      <c r="G3696" s="13">
        <v>3</v>
      </c>
      <c r="H3696" s="39" t="s">
        <v>66</v>
      </c>
      <c r="I3696" s="7" t="s">
        <v>66</v>
      </c>
      <c r="J3696" s="6">
        <v>33.333333333333002</v>
      </c>
      <c r="K3696" s="6">
        <v>33.333333333333002</v>
      </c>
      <c r="L3696" s="7" t="s">
        <v>66</v>
      </c>
      <c r="M3696" s="6">
        <v>66.666666666666998</v>
      </c>
      <c r="N3696" s="6">
        <v>66.666666666666998</v>
      </c>
      <c r="O3696" s="6">
        <v>66.666666666666998</v>
      </c>
      <c r="P3696" s="7" t="s">
        <v>66</v>
      </c>
      <c r="Q3696" s="7" t="s">
        <v>66</v>
      </c>
      <c r="R3696" s="7" t="s">
        <v>66</v>
      </c>
      <c r="S3696" s="7" t="s">
        <v>66</v>
      </c>
      <c r="T3696" s="33">
        <v>100</v>
      </c>
    </row>
    <row r="3697" spans="3:20" ht="25.2" x14ac:dyDescent="0.25">
      <c r="C3697" s="112"/>
      <c r="D3697" s="108" t="s">
        <v>22</v>
      </c>
      <c r="E3697" s="10" t="s">
        <v>34</v>
      </c>
      <c r="F3697" s="11"/>
      <c r="G3697" s="40">
        <v>48</v>
      </c>
      <c r="H3697" s="58">
        <v>35.416666666666998</v>
      </c>
      <c r="I3697" s="23">
        <v>4.166666666667</v>
      </c>
      <c r="J3697" s="23">
        <v>83.333333333333002</v>
      </c>
      <c r="K3697" s="23">
        <v>62.5</v>
      </c>
      <c r="L3697" s="23">
        <v>20.833333333333002</v>
      </c>
      <c r="M3697" s="23">
        <v>77.083333333333002</v>
      </c>
      <c r="N3697" s="23">
        <v>41.666666666666998</v>
      </c>
      <c r="O3697" s="23">
        <v>66.666666666666998</v>
      </c>
      <c r="P3697" s="23">
        <v>6.25</v>
      </c>
      <c r="Q3697" s="23">
        <v>4.166666666667</v>
      </c>
      <c r="R3697" s="41" t="s">
        <v>66</v>
      </c>
      <c r="S3697" s="41" t="s">
        <v>66</v>
      </c>
      <c r="T3697" s="63">
        <v>100</v>
      </c>
    </row>
    <row r="3698" spans="3:20" ht="25.2" x14ac:dyDescent="0.25">
      <c r="C3698" s="112"/>
      <c r="D3698" s="109"/>
      <c r="E3698" s="9" t="s">
        <v>35</v>
      </c>
      <c r="F3698" s="12"/>
      <c r="G3698" s="8">
        <v>365</v>
      </c>
      <c r="H3698" s="20">
        <v>39.452054794520997</v>
      </c>
      <c r="I3698" s="2">
        <v>10.41095890411</v>
      </c>
      <c r="J3698" s="2">
        <v>91.506849315067996</v>
      </c>
      <c r="K3698" s="2">
        <v>74.794520547944998</v>
      </c>
      <c r="L3698" s="2">
        <v>4.9315068493150003</v>
      </c>
      <c r="M3698" s="2">
        <v>94.520547945204996</v>
      </c>
      <c r="N3698" s="2">
        <v>65.753424657533998</v>
      </c>
      <c r="O3698" s="2">
        <v>81.369863013699003</v>
      </c>
      <c r="P3698" s="2">
        <v>11.506849315067999</v>
      </c>
      <c r="Q3698" s="2">
        <v>1.9178082191779999</v>
      </c>
      <c r="R3698" s="15" t="s">
        <v>66</v>
      </c>
      <c r="S3698" s="15" t="s">
        <v>66</v>
      </c>
      <c r="T3698" s="17">
        <v>100</v>
      </c>
    </row>
    <row r="3699" spans="3:20" ht="25.2" x14ac:dyDescent="0.25">
      <c r="C3699" s="112"/>
      <c r="D3699" s="109"/>
      <c r="E3699" s="9" t="s">
        <v>36</v>
      </c>
      <c r="F3699" s="12"/>
      <c r="G3699" s="8">
        <v>80</v>
      </c>
      <c r="H3699" s="20">
        <v>28.75</v>
      </c>
      <c r="I3699" s="2">
        <v>2.5</v>
      </c>
      <c r="J3699" s="2">
        <v>93.75</v>
      </c>
      <c r="K3699" s="2">
        <v>70</v>
      </c>
      <c r="L3699" s="2">
        <v>3.75</v>
      </c>
      <c r="M3699" s="2">
        <v>90</v>
      </c>
      <c r="N3699" s="2">
        <v>40</v>
      </c>
      <c r="O3699" s="2">
        <v>70</v>
      </c>
      <c r="P3699" s="2">
        <v>11.25</v>
      </c>
      <c r="Q3699" s="15" t="s">
        <v>66</v>
      </c>
      <c r="R3699" s="15" t="s">
        <v>66</v>
      </c>
      <c r="S3699" s="15" t="s">
        <v>66</v>
      </c>
      <c r="T3699" s="17">
        <v>100</v>
      </c>
    </row>
    <row r="3700" spans="3:20" ht="25.2" x14ac:dyDescent="0.25">
      <c r="C3700" s="112"/>
      <c r="D3700" s="109"/>
      <c r="E3700" s="9" t="s">
        <v>37</v>
      </c>
      <c r="F3700" s="12"/>
      <c r="G3700" s="13">
        <v>49</v>
      </c>
      <c r="H3700" s="30">
        <v>38.775510204082003</v>
      </c>
      <c r="I3700" s="6">
        <v>14.285714285714</v>
      </c>
      <c r="J3700" s="6">
        <v>93.877551020408006</v>
      </c>
      <c r="K3700" s="6">
        <v>73.469387755102005</v>
      </c>
      <c r="L3700" s="6">
        <v>4.0816326530609999</v>
      </c>
      <c r="M3700" s="6">
        <v>89.795918367346999</v>
      </c>
      <c r="N3700" s="6">
        <v>42.857142857143003</v>
      </c>
      <c r="O3700" s="6">
        <v>67.346938775509997</v>
      </c>
      <c r="P3700" s="6">
        <v>12.244897959184</v>
      </c>
      <c r="Q3700" s="6">
        <v>4.0816326530609999</v>
      </c>
      <c r="R3700" s="7" t="s">
        <v>66</v>
      </c>
      <c r="S3700" s="7" t="s">
        <v>66</v>
      </c>
      <c r="T3700" s="33">
        <v>100</v>
      </c>
    </row>
    <row r="3701" spans="3:20" x14ac:dyDescent="0.25">
      <c r="C3701" s="112"/>
      <c r="D3701" s="109"/>
      <c r="E3701" s="9" t="s">
        <v>38</v>
      </c>
      <c r="F3701" s="12"/>
      <c r="G3701" s="13">
        <v>1</v>
      </c>
      <c r="H3701" s="39" t="s">
        <v>66</v>
      </c>
      <c r="I3701" s="7" t="s">
        <v>66</v>
      </c>
      <c r="J3701" s="7" t="s">
        <v>66</v>
      </c>
      <c r="K3701" s="7" t="s">
        <v>66</v>
      </c>
      <c r="L3701" s="7" t="s">
        <v>66</v>
      </c>
      <c r="M3701" s="6">
        <v>100</v>
      </c>
      <c r="N3701" s="6">
        <v>100</v>
      </c>
      <c r="O3701" s="6">
        <v>100</v>
      </c>
      <c r="P3701" s="7" t="s">
        <v>66</v>
      </c>
      <c r="Q3701" s="7" t="s">
        <v>66</v>
      </c>
      <c r="R3701" s="7" t="s">
        <v>66</v>
      </c>
      <c r="S3701" s="7" t="s">
        <v>66</v>
      </c>
      <c r="T3701" s="33">
        <v>100</v>
      </c>
    </row>
    <row r="3702" spans="3:20" ht="25.2" x14ac:dyDescent="0.25">
      <c r="C3702" s="112"/>
      <c r="D3702" s="108" t="s">
        <v>23</v>
      </c>
      <c r="E3702" s="10" t="s">
        <v>34</v>
      </c>
      <c r="F3702" s="11"/>
      <c r="G3702" s="40">
        <v>45</v>
      </c>
      <c r="H3702" s="58">
        <v>44.444444444444002</v>
      </c>
      <c r="I3702" s="23">
        <v>4.4444444444439997</v>
      </c>
      <c r="J3702" s="23">
        <v>93.333333333333002</v>
      </c>
      <c r="K3702" s="23">
        <v>62.222222222222001</v>
      </c>
      <c r="L3702" s="23">
        <v>15.555555555555999</v>
      </c>
      <c r="M3702" s="23">
        <v>75.555555555555998</v>
      </c>
      <c r="N3702" s="23">
        <v>57.777777777777999</v>
      </c>
      <c r="O3702" s="23">
        <v>46.666666666666998</v>
      </c>
      <c r="P3702" s="23">
        <v>8.8888888888889994</v>
      </c>
      <c r="Q3702" s="23">
        <v>4.4444444444439997</v>
      </c>
      <c r="R3702" s="41" t="s">
        <v>66</v>
      </c>
      <c r="S3702" s="41" t="s">
        <v>66</v>
      </c>
      <c r="T3702" s="63">
        <v>100</v>
      </c>
    </row>
    <row r="3703" spans="3:20" ht="25.2" x14ac:dyDescent="0.25">
      <c r="C3703" s="112"/>
      <c r="D3703" s="109"/>
      <c r="E3703" s="9" t="s">
        <v>35</v>
      </c>
      <c r="F3703" s="12"/>
      <c r="G3703" s="8">
        <v>258</v>
      </c>
      <c r="H3703" s="20">
        <v>39.534883720929997</v>
      </c>
      <c r="I3703" s="2">
        <v>12.403100775194</v>
      </c>
      <c r="J3703" s="2">
        <v>93.410852713178002</v>
      </c>
      <c r="K3703" s="2">
        <v>70.542635658915003</v>
      </c>
      <c r="L3703" s="2">
        <v>6.5891472868219996</v>
      </c>
      <c r="M3703" s="2">
        <v>93.023255813953</v>
      </c>
      <c r="N3703" s="2">
        <v>68.992248062016003</v>
      </c>
      <c r="O3703" s="2">
        <v>73.255813953488001</v>
      </c>
      <c r="P3703" s="2">
        <v>11.627906976744001</v>
      </c>
      <c r="Q3703" s="2">
        <v>2.7131782945739999</v>
      </c>
      <c r="R3703" s="15" t="s">
        <v>66</v>
      </c>
      <c r="S3703" s="2">
        <v>1.1627906976739999</v>
      </c>
      <c r="T3703" s="17">
        <v>98.837209302326002</v>
      </c>
    </row>
    <row r="3704" spans="3:20" ht="25.2" x14ac:dyDescent="0.25">
      <c r="C3704" s="112"/>
      <c r="D3704" s="109"/>
      <c r="E3704" s="9" t="s">
        <v>36</v>
      </c>
      <c r="F3704" s="12"/>
      <c r="G3704" s="8">
        <v>127</v>
      </c>
      <c r="H3704" s="20">
        <v>31.496062992125999</v>
      </c>
      <c r="I3704" s="2">
        <v>6.299212598425</v>
      </c>
      <c r="J3704" s="2">
        <v>92.125984251969001</v>
      </c>
      <c r="K3704" s="2">
        <v>54.330708661416999</v>
      </c>
      <c r="L3704" s="2">
        <v>7.0866141732279999</v>
      </c>
      <c r="M3704" s="2">
        <v>89.763779527558995</v>
      </c>
      <c r="N3704" s="2">
        <v>51.181102362205003</v>
      </c>
      <c r="O3704" s="2">
        <v>54.330708661416999</v>
      </c>
      <c r="P3704" s="2">
        <v>5.5118110236220001</v>
      </c>
      <c r="Q3704" s="15" t="s">
        <v>66</v>
      </c>
      <c r="R3704" s="2">
        <v>0.78740157480299999</v>
      </c>
      <c r="S3704" s="2">
        <v>0.78740157480299999</v>
      </c>
      <c r="T3704" s="17">
        <v>98.425196850394002</v>
      </c>
    </row>
    <row r="3705" spans="3:20" ht="25.2" x14ac:dyDescent="0.25">
      <c r="C3705" s="112"/>
      <c r="D3705" s="109"/>
      <c r="E3705" s="9" t="s">
        <v>37</v>
      </c>
      <c r="F3705" s="12"/>
      <c r="G3705" s="8">
        <v>129</v>
      </c>
      <c r="H3705" s="20">
        <v>44.186046511628</v>
      </c>
      <c r="I3705" s="2">
        <v>6.2015503875969999</v>
      </c>
      <c r="J3705" s="2">
        <v>95.348837209302005</v>
      </c>
      <c r="K3705" s="2">
        <v>61.240310077518998</v>
      </c>
      <c r="L3705" s="2">
        <v>13.953488372093</v>
      </c>
      <c r="M3705" s="2">
        <v>86.821705426356999</v>
      </c>
      <c r="N3705" s="2">
        <v>66.666666666666998</v>
      </c>
      <c r="O3705" s="2">
        <v>55.038759689922003</v>
      </c>
      <c r="P3705" s="2">
        <v>7.7519379844960001</v>
      </c>
      <c r="Q3705" s="2">
        <v>0.77519379845000003</v>
      </c>
      <c r="R3705" s="2">
        <v>1.550387596899</v>
      </c>
      <c r="S3705" s="15" t="s">
        <v>66</v>
      </c>
      <c r="T3705" s="17">
        <v>98.449612403101</v>
      </c>
    </row>
    <row r="3706" spans="3:20" x14ac:dyDescent="0.25">
      <c r="C3706" s="112"/>
      <c r="D3706" s="109"/>
      <c r="E3706" s="9" t="s">
        <v>38</v>
      </c>
      <c r="F3706" s="12"/>
      <c r="G3706" s="13">
        <v>2</v>
      </c>
      <c r="H3706" s="39" t="s">
        <v>66</v>
      </c>
      <c r="I3706" s="7" t="s">
        <v>66</v>
      </c>
      <c r="J3706" s="6">
        <v>50</v>
      </c>
      <c r="K3706" s="6">
        <v>50</v>
      </c>
      <c r="L3706" s="7" t="s">
        <v>66</v>
      </c>
      <c r="M3706" s="6">
        <v>50</v>
      </c>
      <c r="N3706" s="6">
        <v>50</v>
      </c>
      <c r="O3706" s="6">
        <v>50</v>
      </c>
      <c r="P3706" s="7" t="s">
        <v>66</v>
      </c>
      <c r="Q3706" s="7" t="s">
        <v>66</v>
      </c>
      <c r="R3706" s="7" t="s">
        <v>66</v>
      </c>
      <c r="S3706" s="7" t="s">
        <v>66</v>
      </c>
      <c r="T3706" s="33">
        <v>100</v>
      </c>
    </row>
    <row r="3707" spans="3:20" ht="25.2" x14ac:dyDescent="0.25">
      <c r="C3707" s="108" t="s">
        <v>39</v>
      </c>
      <c r="D3707" s="108" t="s">
        <v>25</v>
      </c>
      <c r="E3707" s="10" t="s">
        <v>40</v>
      </c>
      <c r="F3707" s="11"/>
      <c r="G3707" s="14">
        <v>320</v>
      </c>
      <c r="H3707" s="28">
        <v>37.8125</v>
      </c>
      <c r="I3707" s="5">
        <v>5.3125</v>
      </c>
      <c r="J3707" s="5">
        <v>94.0625</v>
      </c>
      <c r="K3707" s="5">
        <v>62.5</v>
      </c>
      <c r="L3707" s="5">
        <v>10.9375</v>
      </c>
      <c r="M3707" s="5">
        <v>85.9375</v>
      </c>
      <c r="N3707" s="5">
        <v>49.0625</v>
      </c>
      <c r="O3707" s="5">
        <v>59.6875</v>
      </c>
      <c r="P3707" s="5">
        <v>5.625</v>
      </c>
      <c r="Q3707" s="5">
        <v>1.5625</v>
      </c>
      <c r="R3707" s="5">
        <v>0.3125</v>
      </c>
      <c r="S3707" s="34" t="s">
        <v>66</v>
      </c>
      <c r="T3707" s="29">
        <v>99.6875</v>
      </c>
    </row>
    <row r="3708" spans="3:20" ht="25.2" x14ac:dyDescent="0.25">
      <c r="C3708" s="112"/>
      <c r="D3708" s="109"/>
      <c r="E3708" s="9" t="s">
        <v>41</v>
      </c>
      <c r="F3708" s="12"/>
      <c r="G3708" s="8">
        <v>604</v>
      </c>
      <c r="H3708" s="20">
        <v>38.576158940397001</v>
      </c>
      <c r="I3708" s="2">
        <v>11.258278145695</v>
      </c>
      <c r="J3708" s="2">
        <v>93.046357615893996</v>
      </c>
      <c r="K3708" s="2">
        <v>73.509933774833996</v>
      </c>
      <c r="L3708" s="2">
        <v>5.629139072848</v>
      </c>
      <c r="M3708" s="2">
        <v>94.039735099338003</v>
      </c>
      <c r="N3708" s="2">
        <v>67.052980132450003</v>
      </c>
      <c r="O3708" s="2">
        <v>78.642384105960005</v>
      </c>
      <c r="P3708" s="2">
        <v>11.092715231788</v>
      </c>
      <c r="Q3708" s="2">
        <v>2.3178807947019999</v>
      </c>
      <c r="R3708" s="15" t="s">
        <v>66</v>
      </c>
      <c r="S3708" s="2">
        <v>0.496688741722</v>
      </c>
      <c r="T3708" s="17">
        <v>99.503311258278003</v>
      </c>
    </row>
    <row r="3709" spans="3:20" x14ac:dyDescent="0.25">
      <c r="C3709" s="112"/>
      <c r="D3709" s="109"/>
      <c r="E3709" s="9" t="s">
        <v>42</v>
      </c>
      <c r="F3709" s="12"/>
      <c r="G3709" s="13">
        <v>20</v>
      </c>
      <c r="H3709" s="30">
        <v>40</v>
      </c>
      <c r="I3709" s="6">
        <v>10</v>
      </c>
      <c r="J3709" s="6">
        <v>90</v>
      </c>
      <c r="K3709" s="6">
        <v>80</v>
      </c>
      <c r="L3709" s="7" t="s">
        <v>66</v>
      </c>
      <c r="M3709" s="6">
        <v>90</v>
      </c>
      <c r="N3709" s="6">
        <v>65</v>
      </c>
      <c r="O3709" s="6">
        <v>60</v>
      </c>
      <c r="P3709" s="6">
        <v>5</v>
      </c>
      <c r="Q3709" s="7" t="s">
        <v>66</v>
      </c>
      <c r="R3709" s="6">
        <v>5</v>
      </c>
      <c r="S3709" s="7" t="s">
        <v>66</v>
      </c>
      <c r="T3709" s="33">
        <v>95</v>
      </c>
    </row>
    <row r="3710" spans="3:20" x14ac:dyDescent="0.25">
      <c r="C3710" s="112"/>
      <c r="D3710" s="109"/>
      <c r="E3710" s="9" t="s">
        <v>43</v>
      </c>
      <c r="F3710" s="12"/>
      <c r="G3710" s="8">
        <v>162</v>
      </c>
      <c r="H3710" s="20">
        <v>38.888888888888999</v>
      </c>
      <c r="I3710" s="2">
        <v>12.962962962962999</v>
      </c>
      <c r="J3710" s="2">
        <v>92.592592592592993</v>
      </c>
      <c r="K3710" s="2">
        <v>64.197530864198001</v>
      </c>
      <c r="L3710" s="2">
        <v>8.0246913580250006</v>
      </c>
      <c r="M3710" s="2">
        <v>91.975308641975005</v>
      </c>
      <c r="N3710" s="2">
        <v>64.197530864198001</v>
      </c>
      <c r="O3710" s="2">
        <v>69.753086419753004</v>
      </c>
      <c r="P3710" s="2">
        <v>18.518518518518999</v>
      </c>
      <c r="Q3710" s="2">
        <v>2.4691358024690002</v>
      </c>
      <c r="R3710" s="2">
        <v>0.61728395061700003</v>
      </c>
      <c r="S3710" s="2">
        <v>0.61728395061700003</v>
      </c>
      <c r="T3710" s="17">
        <v>98.765432098765004</v>
      </c>
    </row>
    <row r="3711" spans="3:20" x14ac:dyDescent="0.25">
      <c r="C3711" s="112"/>
      <c r="D3711" s="109"/>
      <c r="E3711" s="9" t="s">
        <v>44</v>
      </c>
      <c r="F3711" s="12"/>
      <c r="G3711" s="8">
        <v>50</v>
      </c>
      <c r="H3711" s="20">
        <v>40</v>
      </c>
      <c r="I3711" s="2">
        <v>10</v>
      </c>
      <c r="J3711" s="2">
        <v>92</v>
      </c>
      <c r="K3711" s="2">
        <v>50</v>
      </c>
      <c r="L3711" s="2">
        <v>12</v>
      </c>
      <c r="M3711" s="2">
        <v>94</v>
      </c>
      <c r="N3711" s="2">
        <v>58</v>
      </c>
      <c r="O3711" s="2">
        <v>70</v>
      </c>
      <c r="P3711" s="2">
        <v>30</v>
      </c>
      <c r="Q3711" s="2">
        <v>4</v>
      </c>
      <c r="R3711" s="15" t="s">
        <v>66</v>
      </c>
      <c r="S3711" s="15" t="s">
        <v>66</v>
      </c>
      <c r="T3711" s="17">
        <v>100</v>
      </c>
    </row>
    <row r="3712" spans="3:20" ht="25.2" x14ac:dyDescent="0.25">
      <c r="C3712" s="112"/>
      <c r="D3712" s="109"/>
      <c r="E3712" s="9" t="s">
        <v>45</v>
      </c>
      <c r="F3712" s="12"/>
      <c r="G3712" s="8">
        <v>53</v>
      </c>
      <c r="H3712" s="20">
        <v>37.735849056604003</v>
      </c>
      <c r="I3712" s="2">
        <v>3.7735849056599999</v>
      </c>
      <c r="J3712" s="2">
        <v>90.566037735848994</v>
      </c>
      <c r="K3712" s="2">
        <v>56.603773584906001</v>
      </c>
      <c r="L3712" s="2">
        <v>3.7735849056599999</v>
      </c>
      <c r="M3712" s="2">
        <v>86.792452830189006</v>
      </c>
      <c r="N3712" s="2">
        <v>58.490566037736002</v>
      </c>
      <c r="O3712" s="2">
        <v>56.603773584906001</v>
      </c>
      <c r="P3712" s="2">
        <v>11.320754716981</v>
      </c>
      <c r="Q3712" s="2">
        <v>1.88679245283</v>
      </c>
      <c r="R3712" s="15" t="s">
        <v>66</v>
      </c>
      <c r="S3712" s="15" t="s">
        <v>66</v>
      </c>
      <c r="T3712" s="17">
        <v>100</v>
      </c>
    </row>
    <row r="3713" spans="3:20" x14ac:dyDescent="0.25">
      <c r="C3713" s="112"/>
      <c r="D3713" s="109"/>
      <c r="E3713" s="9" t="s">
        <v>38</v>
      </c>
      <c r="F3713" s="12"/>
      <c r="G3713" s="13">
        <v>37</v>
      </c>
      <c r="H3713" s="30">
        <v>35.135135135135002</v>
      </c>
      <c r="I3713" s="6">
        <v>8.1081081081080004</v>
      </c>
      <c r="J3713" s="6">
        <v>78.378378378378002</v>
      </c>
      <c r="K3713" s="6">
        <v>64.864864864864998</v>
      </c>
      <c r="L3713" s="6">
        <v>8.1081081081080004</v>
      </c>
      <c r="M3713" s="6">
        <v>94.594594594594994</v>
      </c>
      <c r="N3713" s="6">
        <v>72.972972972972997</v>
      </c>
      <c r="O3713" s="6">
        <v>62.162162162161998</v>
      </c>
      <c r="P3713" s="6">
        <v>24.324324324323999</v>
      </c>
      <c r="Q3713" s="7" t="s">
        <v>66</v>
      </c>
      <c r="R3713" s="7" t="s">
        <v>66</v>
      </c>
      <c r="S3713" s="7" t="s">
        <v>66</v>
      </c>
      <c r="T3713" s="33">
        <v>100</v>
      </c>
    </row>
    <row r="3714" spans="3:20" ht="25.2" x14ac:dyDescent="0.25">
      <c r="C3714" s="112"/>
      <c r="D3714" s="108" t="s">
        <v>22</v>
      </c>
      <c r="E3714" s="10" t="s">
        <v>40</v>
      </c>
      <c r="F3714" s="11"/>
      <c r="G3714" s="14">
        <v>118</v>
      </c>
      <c r="H3714" s="28">
        <v>35.593220338983002</v>
      </c>
      <c r="I3714" s="5">
        <v>5.9322033898309998</v>
      </c>
      <c r="J3714" s="5">
        <v>90.677966101695006</v>
      </c>
      <c r="K3714" s="5">
        <v>69.491525423729001</v>
      </c>
      <c r="L3714" s="5">
        <v>9.3220338983049995</v>
      </c>
      <c r="M3714" s="5">
        <v>84.745762711864003</v>
      </c>
      <c r="N3714" s="5">
        <v>35.593220338983002</v>
      </c>
      <c r="O3714" s="5">
        <v>67.796610169491998</v>
      </c>
      <c r="P3714" s="5">
        <v>5.9322033898309998</v>
      </c>
      <c r="Q3714" s="5">
        <v>3.3898305084749998</v>
      </c>
      <c r="R3714" s="34" t="s">
        <v>66</v>
      </c>
      <c r="S3714" s="34" t="s">
        <v>66</v>
      </c>
      <c r="T3714" s="29">
        <v>100</v>
      </c>
    </row>
    <row r="3715" spans="3:20" ht="25.2" x14ac:dyDescent="0.25">
      <c r="C3715" s="112"/>
      <c r="D3715" s="109"/>
      <c r="E3715" s="9" t="s">
        <v>41</v>
      </c>
      <c r="F3715" s="12"/>
      <c r="G3715" s="8">
        <v>351</v>
      </c>
      <c r="H3715" s="20">
        <v>38.461538461537998</v>
      </c>
      <c r="I3715" s="2">
        <v>10.541310541311001</v>
      </c>
      <c r="J3715" s="2">
        <v>92.592592592592993</v>
      </c>
      <c r="K3715" s="2">
        <v>75.498575498574994</v>
      </c>
      <c r="L3715" s="2">
        <v>4.5584045584049999</v>
      </c>
      <c r="M3715" s="2">
        <v>94.871794871795004</v>
      </c>
      <c r="N3715" s="2">
        <v>65.811965811966004</v>
      </c>
      <c r="O3715" s="2">
        <v>82.336182336182006</v>
      </c>
      <c r="P3715" s="2">
        <v>11.111111111111001</v>
      </c>
      <c r="Q3715" s="2">
        <v>1.9943019943019999</v>
      </c>
      <c r="R3715" s="15" t="s">
        <v>66</v>
      </c>
      <c r="S3715" s="15" t="s">
        <v>66</v>
      </c>
      <c r="T3715" s="17">
        <v>100</v>
      </c>
    </row>
    <row r="3716" spans="3:20" x14ac:dyDescent="0.25">
      <c r="C3716" s="112"/>
      <c r="D3716" s="109"/>
      <c r="E3716" s="9" t="s">
        <v>42</v>
      </c>
      <c r="F3716" s="12"/>
      <c r="G3716" s="13">
        <v>9</v>
      </c>
      <c r="H3716" s="30">
        <v>33.333333333333002</v>
      </c>
      <c r="I3716" s="7" t="s">
        <v>66</v>
      </c>
      <c r="J3716" s="6">
        <v>100</v>
      </c>
      <c r="K3716" s="6">
        <v>100</v>
      </c>
      <c r="L3716" s="7" t="s">
        <v>66</v>
      </c>
      <c r="M3716" s="6">
        <v>100</v>
      </c>
      <c r="N3716" s="6">
        <v>66.666666666666998</v>
      </c>
      <c r="O3716" s="6">
        <v>66.666666666666998</v>
      </c>
      <c r="P3716" s="7" t="s">
        <v>66</v>
      </c>
      <c r="Q3716" s="7" t="s">
        <v>66</v>
      </c>
      <c r="R3716" s="7" t="s">
        <v>66</v>
      </c>
      <c r="S3716" s="7" t="s">
        <v>66</v>
      </c>
      <c r="T3716" s="33">
        <v>100</v>
      </c>
    </row>
    <row r="3717" spans="3:20" x14ac:dyDescent="0.25">
      <c r="C3717" s="112"/>
      <c r="D3717" s="109"/>
      <c r="E3717" s="9" t="s">
        <v>43</v>
      </c>
      <c r="F3717" s="12"/>
      <c r="G3717" s="8">
        <v>64</v>
      </c>
      <c r="H3717" s="20">
        <v>39.0625</v>
      </c>
      <c r="I3717" s="2">
        <v>12.5</v>
      </c>
      <c r="J3717" s="2">
        <v>92.1875</v>
      </c>
      <c r="K3717" s="2">
        <v>68.75</v>
      </c>
      <c r="L3717" s="2">
        <v>9.375</v>
      </c>
      <c r="M3717" s="2">
        <v>93.75</v>
      </c>
      <c r="N3717" s="2">
        <v>59.375</v>
      </c>
      <c r="O3717" s="2">
        <v>76.5625</v>
      </c>
      <c r="P3717" s="2">
        <v>21.875</v>
      </c>
      <c r="Q3717" s="2">
        <v>3.125</v>
      </c>
      <c r="R3717" s="15" t="s">
        <v>66</v>
      </c>
      <c r="S3717" s="15" t="s">
        <v>66</v>
      </c>
      <c r="T3717" s="17">
        <v>100</v>
      </c>
    </row>
    <row r="3718" spans="3:20" x14ac:dyDescent="0.25">
      <c r="C3718" s="112"/>
      <c r="D3718" s="109"/>
      <c r="E3718" s="9" t="s">
        <v>44</v>
      </c>
      <c r="F3718" s="12"/>
      <c r="G3718" s="13">
        <v>19</v>
      </c>
      <c r="H3718" s="30">
        <v>47.368421052632002</v>
      </c>
      <c r="I3718" s="6">
        <v>5.2631578947369997</v>
      </c>
      <c r="J3718" s="6">
        <v>94.736842105262994</v>
      </c>
      <c r="K3718" s="6">
        <v>47.368421052632002</v>
      </c>
      <c r="L3718" s="6">
        <v>10.526315789473999</v>
      </c>
      <c r="M3718" s="6">
        <v>94.736842105262994</v>
      </c>
      <c r="N3718" s="6">
        <v>52.631578947367998</v>
      </c>
      <c r="O3718" s="6">
        <v>84.210526315788996</v>
      </c>
      <c r="P3718" s="6">
        <v>36.842105263157997</v>
      </c>
      <c r="Q3718" s="6">
        <v>5.2631578947369997</v>
      </c>
      <c r="R3718" s="7" t="s">
        <v>66</v>
      </c>
      <c r="S3718" s="7" t="s">
        <v>66</v>
      </c>
      <c r="T3718" s="33">
        <v>100</v>
      </c>
    </row>
    <row r="3719" spans="3:20" ht="25.2" x14ac:dyDescent="0.25">
      <c r="C3719" s="112"/>
      <c r="D3719" s="109"/>
      <c r="E3719" s="9" t="s">
        <v>45</v>
      </c>
      <c r="F3719" s="12"/>
      <c r="G3719" s="13">
        <v>30</v>
      </c>
      <c r="H3719" s="30">
        <v>40</v>
      </c>
      <c r="I3719" s="7" t="s">
        <v>66</v>
      </c>
      <c r="J3719" s="6">
        <v>90</v>
      </c>
      <c r="K3719" s="6">
        <v>56.666666666666998</v>
      </c>
      <c r="L3719" s="6">
        <v>6.666666666667</v>
      </c>
      <c r="M3719" s="6">
        <v>86.666666666666998</v>
      </c>
      <c r="N3719" s="6">
        <v>60</v>
      </c>
      <c r="O3719" s="6">
        <v>63.333333333333002</v>
      </c>
      <c r="P3719" s="6">
        <v>13.333333333333</v>
      </c>
      <c r="Q3719" s="7" t="s">
        <v>66</v>
      </c>
      <c r="R3719" s="7" t="s">
        <v>66</v>
      </c>
      <c r="S3719" s="7" t="s">
        <v>66</v>
      </c>
      <c r="T3719" s="33">
        <v>100</v>
      </c>
    </row>
    <row r="3720" spans="3:20" x14ac:dyDescent="0.25">
      <c r="C3720" s="112"/>
      <c r="D3720" s="109"/>
      <c r="E3720" s="9" t="s">
        <v>38</v>
      </c>
      <c r="F3720" s="12"/>
      <c r="G3720" s="13">
        <v>23</v>
      </c>
      <c r="H3720" s="30">
        <v>30.434782608696</v>
      </c>
      <c r="I3720" s="6">
        <v>13.04347826087</v>
      </c>
      <c r="J3720" s="6">
        <v>73.913043478261002</v>
      </c>
      <c r="K3720" s="6">
        <v>73.913043478261002</v>
      </c>
      <c r="L3720" s="6">
        <v>8.6956521739130004</v>
      </c>
      <c r="M3720" s="6">
        <v>95.652173913043001</v>
      </c>
      <c r="N3720" s="6">
        <v>69.565217391304003</v>
      </c>
      <c r="O3720" s="6">
        <v>65.217391304347998</v>
      </c>
      <c r="P3720" s="6">
        <v>26.086956521739001</v>
      </c>
      <c r="Q3720" s="7" t="s">
        <v>66</v>
      </c>
      <c r="R3720" s="7" t="s">
        <v>66</v>
      </c>
      <c r="S3720" s="7" t="s">
        <v>66</v>
      </c>
      <c r="T3720" s="33">
        <v>100</v>
      </c>
    </row>
    <row r="3721" spans="3:20" ht="25.2" x14ac:dyDescent="0.25">
      <c r="C3721" s="112"/>
      <c r="D3721" s="108" t="s">
        <v>23</v>
      </c>
      <c r="E3721" s="10" t="s">
        <v>40</v>
      </c>
      <c r="F3721" s="11"/>
      <c r="G3721" s="14">
        <v>202</v>
      </c>
      <c r="H3721" s="28">
        <v>39.108910891089003</v>
      </c>
      <c r="I3721" s="5">
        <v>4.9504950495050002</v>
      </c>
      <c r="J3721" s="5">
        <v>96.039603960395993</v>
      </c>
      <c r="K3721" s="5">
        <v>58.415841584158002</v>
      </c>
      <c r="L3721" s="5">
        <v>11.881188118812</v>
      </c>
      <c r="M3721" s="5">
        <v>86.633663366337004</v>
      </c>
      <c r="N3721" s="5">
        <v>56.930693069306997</v>
      </c>
      <c r="O3721" s="5">
        <v>54.950495049505001</v>
      </c>
      <c r="P3721" s="5">
        <v>5.4455445544550001</v>
      </c>
      <c r="Q3721" s="5">
        <v>0.49504950495</v>
      </c>
      <c r="R3721" s="5">
        <v>0.49504950495</v>
      </c>
      <c r="S3721" s="34" t="s">
        <v>66</v>
      </c>
      <c r="T3721" s="29">
        <v>99.504950495049997</v>
      </c>
    </row>
    <row r="3722" spans="3:20" ht="25.2" x14ac:dyDescent="0.25">
      <c r="C3722" s="112"/>
      <c r="D3722" s="109"/>
      <c r="E3722" s="9" t="s">
        <v>41</v>
      </c>
      <c r="F3722" s="12"/>
      <c r="G3722" s="8">
        <v>253</v>
      </c>
      <c r="H3722" s="20">
        <v>38.735177865612997</v>
      </c>
      <c r="I3722" s="2">
        <v>12.252964426877</v>
      </c>
      <c r="J3722" s="2">
        <v>93.675889328062993</v>
      </c>
      <c r="K3722" s="2">
        <v>70.750988142292002</v>
      </c>
      <c r="L3722" s="2">
        <v>7.1146245059290001</v>
      </c>
      <c r="M3722" s="2">
        <v>92.885375494070999</v>
      </c>
      <c r="N3722" s="2">
        <v>68.774703557311994</v>
      </c>
      <c r="O3722" s="2">
        <v>73.517786561264998</v>
      </c>
      <c r="P3722" s="2">
        <v>11.067193675888999</v>
      </c>
      <c r="Q3722" s="2">
        <v>2.7667984189719999</v>
      </c>
      <c r="R3722" s="15" t="s">
        <v>66</v>
      </c>
      <c r="S3722" s="2">
        <v>1.185770750988</v>
      </c>
      <c r="T3722" s="17">
        <v>98.814229249012001</v>
      </c>
    </row>
    <row r="3723" spans="3:20" x14ac:dyDescent="0.25">
      <c r="C3723" s="112"/>
      <c r="D3723" s="109"/>
      <c r="E3723" s="9" t="s">
        <v>42</v>
      </c>
      <c r="F3723" s="12"/>
      <c r="G3723" s="13">
        <v>11</v>
      </c>
      <c r="H3723" s="30">
        <v>45.454545454544999</v>
      </c>
      <c r="I3723" s="6">
        <v>18.181818181817999</v>
      </c>
      <c r="J3723" s="6">
        <v>81.818181818181998</v>
      </c>
      <c r="K3723" s="6">
        <v>63.636363636364003</v>
      </c>
      <c r="L3723" s="7" t="s">
        <v>66</v>
      </c>
      <c r="M3723" s="6">
        <v>81.818181818181998</v>
      </c>
      <c r="N3723" s="6">
        <v>63.636363636364003</v>
      </c>
      <c r="O3723" s="6">
        <v>54.545454545455001</v>
      </c>
      <c r="P3723" s="6">
        <v>9.0909090909089993</v>
      </c>
      <c r="Q3723" s="7" t="s">
        <v>66</v>
      </c>
      <c r="R3723" s="6">
        <v>9.0909090909089993</v>
      </c>
      <c r="S3723" s="7" t="s">
        <v>66</v>
      </c>
      <c r="T3723" s="33">
        <v>90.909090909091006</v>
      </c>
    </row>
    <row r="3724" spans="3:20" x14ac:dyDescent="0.25">
      <c r="C3724" s="112"/>
      <c r="D3724" s="109"/>
      <c r="E3724" s="9" t="s">
        <v>43</v>
      </c>
      <c r="F3724" s="12"/>
      <c r="G3724" s="8">
        <v>98</v>
      </c>
      <c r="H3724" s="20">
        <v>38.775510204082003</v>
      </c>
      <c r="I3724" s="2">
        <v>13.265306122448999</v>
      </c>
      <c r="J3724" s="2">
        <v>92.857142857143003</v>
      </c>
      <c r="K3724" s="2">
        <v>61.224489795917997</v>
      </c>
      <c r="L3724" s="2">
        <v>7.1428571428570002</v>
      </c>
      <c r="M3724" s="2">
        <v>90.816326530612002</v>
      </c>
      <c r="N3724" s="2">
        <v>67.346938775509997</v>
      </c>
      <c r="O3724" s="2">
        <v>65.306122448980005</v>
      </c>
      <c r="P3724" s="2">
        <v>16.326530612245001</v>
      </c>
      <c r="Q3724" s="2">
        <v>2.040816326531</v>
      </c>
      <c r="R3724" s="2">
        <v>1.0204081632649999</v>
      </c>
      <c r="S3724" s="2">
        <v>1.0204081632649999</v>
      </c>
      <c r="T3724" s="17">
        <v>97.959183673468999</v>
      </c>
    </row>
    <row r="3725" spans="3:20" x14ac:dyDescent="0.25">
      <c r="C3725" s="112"/>
      <c r="D3725" s="109"/>
      <c r="E3725" s="9" t="s">
        <v>44</v>
      </c>
      <c r="F3725" s="12"/>
      <c r="G3725" s="13">
        <v>31</v>
      </c>
      <c r="H3725" s="30">
        <v>35.483870967742</v>
      </c>
      <c r="I3725" s="6">
        <v>12.903225806451999</v>
      </c>
      <c r="J3725" s="6">
        <v>90.322580645160997</v>
      </c>
      <c r="K3725" s="6">
        <v>51.612903225806001</v>
      </c>
      <c r="L3725" s="6">
        <v>12.903225806451999</v>
      </c>
      <c r="M3725" s="6">
        <v>93.548387096773993</v>
      </c>
      <c r="N3725" s="6">
        <v>61.290322580644997</v>
      </c>
      <c r="O3725" s="6">
        <v>61.290322580644997</v>
      </c>
      <c r="P3725" s="6">
        <v>25.806451612903</v>
      </c>
      <c r="Q3725" s="6">
        <v>3.2258064516129998</v>
      </c>
      <c r="R3725" s="7" t="s">
        <v>66</v>
      </c>
      <c r="S3725" s="7" t="s">
        <v>66</v>
      </c>
      <c r="T3725" s="33">
        <v>100</v>
      </c>
    </row>
    <row r="3726" spans="3:20" ht="25.2" x14ac:dyDescent="0.25">
      <c r="C3726" s="112"/>
      <c r="D3726" s="109"/>
      <c r="E3726" s="9" t="s">
        <v>45</v>
      </c>
      <c r="F3726" s="12"/>
      <c r="G3726" s="13">
        <v>23</v>
      </c>
      <c r="H3726" s="30">
        <v>34.782608695652002</v>
      </c>
      <c r="I3726" s="6">
        <v>8.6956521739130004</v>
      </c>
      <c r="J3726" s="6">
        <v>91.304347826086996</v>
      </c>
      <c r="K3726" s="6">
        <v>56.521739130435002</v>
      </c>
      <c r="L3726" s="7" t="s">
        <v>66</v>
      </c>
      <c r="M3726" s="6">
        <v>86.956521739129997</v>
      </c>
      <c r="N3726" s="6">
        <v>56.521739130435002</v>
      </c>
      <c r="O3726" s="6">
        <v>47.826086956521998</v>
      </c>
      <c r="P3726" s="6">
        <v>8.6956521739130004</v>
      </c>
      <c r="Q3726" s="6">
        <v>4.3478260869570002</v>
      </c>
      <c r="R3726" s="7" t="s">
        <v>66</v>
      </c>
      <c r="S3726" s="7" t="s">
        <v>66</v>
      </c>
      <c r="T3726" s="33">
        <v>100</v>
      </c>
    </row>
    <row r="3727" spans="3:20" x14ac:dyDescent="0.25">
      <c r="C3727" s="112"/>
      <c r="D3727" s="109"/>
      <c r="E3727" s="9" t="s">
        <v>38</v>
      </c>
      <c r="F3727" s="12"/>
      <c r="G3727" s="13">
        <v>14</v>
      </c>
      <c r="H3727" s="30">
        <v>42.857142857143003</v>
      </c>
      <c r="I3727" s="7" t="s">
        <v>66</v>
      </c>
      <c r="J3727" s="6">
        <v>85.714285714286007</v>
      </c>
      <c r="K3727" s="6">
        <v>50</v>
      </c>
      <c r="L3727" s="6">
        <v>7.1428571428570002</v>
      </c>
      <c r="M3727" s="6">
        <v>92.857142857143003</v>
      </c>
      <c r="N3727" s="6">
        <v>78.571428571428996</v>
      </c>
      <c r="O3727" s="6">
        <v>57.142857142856997</v>
      </c>
      <c r="P3727" s="6">
        <v>21.428571428571001</v>
      </c>
      <c r="Q3727" s="7" t="s">
        <v>66</v>
      </c>
      <c r="R3727" s="7" t="s">
        <v>66</v>
      </c>
      <c r="S3727" s="7" t="s">
        <v>66</v>
      </c>
      <c r="T3727" s="33">
        <v>100</v>
      </c>
    </row>
    <row r="3728" spans="3:20" x14ac:dyDescent="0.25">
      <c r="C3728" s="108" t="s">
        <v>46</v>
      </c>
      <c r="D3728" s="106" t="s">
        <v>21</v>
      </c>
      <c r="E3728" s="10" t="s">
        <v>47</v>
      </c>
      <c r="F3728" s="11"/>
      <c r="G3728" s="14">
        <v>815</v>
      </c>
      <c r="H3728" s="28">
        <v>41.717791411043002</v>
      </c>
      <c r="I3728" s="5">
        <v>10.306748466258</v>
      </c>
      <c r="J3728" s="5">
        <v>92.515337423312999</v>
      </c>
      <c r="K3728" s="5">
        <v>72.638036809816001</v>
      </c>
      <c r="L3728" s="5">
        <v>7.116564417178</v>
      </c>
      <c r="M3728" s="5">
        <v>91.288343558281994</v>
      </c>
      <c r="N3728" s="5">
        <v>63.067484662577002</v>
      </c>
      <c r="O3728" s="5">
        <v>72.638036809816001</v>
      </c>
      <c r="P3728" s="5">
        <v>10.306748466258</v>
      </c>
      <c r="Q3728" s="5">
        <v>1.963190184049</v>
      </c>
      <c r="R3728" s="5">
        <v>0.24539877300599999</v>
      </c>
      <c r="S3728" s="5">
        <v>0.36809815950899999</v>
      </c>
      <c r="T3728" s="29">
        <v>99.386503067484995</v>
      </c>
    </row>
    <row r="3729" spans="3:20" ht="25.2" x14ac:dyDescent="0.25">
      <c r="C3729" s="112"/>
      <c r="D3729" s="107"/>
      <c r="E3729" s="9" t="s">
        <v>48</v>
      </c>
      <c r="F3729" s="12"/>
      <c r="G3729" s="8">
        <v>86</v>
      </c>
      <c r="H3729" s="20">
        <v>38.372093023255999</v>
      </c>
      <c r="I3729" s="2">
        <v>6.9767441860470001</v>
      </c>
      <c r="J3729" s="2">
        <v>95.348837209302005</v>
      </c>
      <c r="K3729" s="2">
        <v>60.465116279070003</v>
      </c>
      <c r="L3729" s="2">
        <v>5.8139534883720003</v>
      </c>
      <c r="M3729" s="2">
        <v>93.023255813953</v>
      </c>
      <c r="N3729" s="2">
        <v>53.488372093023003</v>
      </c>
      <c r="O3729" s="2">
        <v>77.906976744185997</v>
      </c>
      <c r="P3729" s="2">
        <v>9.3023255813949994</v>
      </c>
      <c r="Q3729" s="2">
        <v>3.488372093023</v>
      </c>
      <c r="R3729" s="15" t="s">
        <v>66</v>
      </c>
      <c r="S3729" s="15" t="s">
        <v>66</v>
      </c>
      <c r="T3729" s="17">
        <v>100</v>
      </c>
    </row>
    <row r="3730" spans="3:20" x14ac:dyDescent="0.25">
      <c r="C3730" s="112"/>
      <c r="D3730" s="107"/>
      <c r="E3730" s="9" t="s">
        <v>49</v>
      </c>
      <c r="F3730" s="12"/>
      <c r="G3730" s="13">
        <v>46</v>
      </c>
      <c r="H3730" s="30">
        <v>19.565217391304</v>
      </c>
      <c r="I3730" s="6">
        <v>8.6956521739130004</v>
      </c>
      <c r="J3730" s="6">
        <v>80.434782608695997</v>
      </c>
      <c r="K3730" s="6">
        <v>58.695652173912997</v>
      </c>
      <c r="L3730" s="6">
        <v>4.3478260869570002</v>
      </c>
      <c r="M3730" s="6">
        <v>89.130434782609001</v>
      </c>
      <c r="N3730" s="6">
        <v>56.521739130435002</v>
      </c>
      <c r="O3730" s="6">
        <v>54.347826086956999</v>
      </c>
      <c r="P3730" s="6">
        <v>15.217391304348</v>
      </c>
      <c r="Q3730" s="6">
        <v>2.1739130434780001</v>
      </c>
      <c r="R3730" s="7" t="s">
        <v>66</v>
      </c>
      <c r="S3730" s="6">
        <v>2.1739130434780001</v>
      </c>
      <c r="T3730" s="33">
        <v>97.826086956522005</v>
      </c>
    </row>
    <row r="3731" spans="3:20" ht="25.2" x14ac:dyDescent="0.25">
      <c r="C3731" s="112"/>
      <c r="D3731" s="107"/>
      <c r="E3731" s="9" t="s">
        <v>50</v>
      </c>
      <c r="F3731" s="12"/>
      <c r="G3731" s="8">
        <v>95</v>
      </c>
      <c r="H3731" s="20">
        <v>23.157894736842</v>
      </c>
      <c r="I3731" s="2">
        <v>3.1578947368420001</v>
      </c>
      <c r="J3731" s="2">
        <v>92.631578947367998</v>
      </c>
      <c r="K3731" s="2">
        <v>54.736842105263001</v>
      </c>
      <c r="L3731" s="2">
        <v>10.526315789473999</v>
      </c>
      <c r="M3731" s="2">
        <v>87.368421052632002</v>
      </c>
      <c r="N3731" s="2">
        <v>55.789473684211004</v>
      </c>
      <c r="O3731" s="2">
        <v>58.947368421053</v>
      </c>
      <c r="P3731" s="2">
        <v>8.4210526315790002</v>
      </c>
      <c r="Q3731" s="15" t="s">
        <v>66</v>
      </c>
      <c r="R3731" s="2">
        <v>1.052631578947</v>
      </c>
      <c r="S3731" s="15" t="s">
        <v>66</v>
      </c>
      <c r="T3731" s="17">
        <v>98.947368421053</v>
      </c>
    </row>
    <row r="3732" spans="3:20" ht="25.2" x14ac:dyDescent="0.25">
      <c r="C3732" s="112"/>
      <c r="D3732" s="107"/>
      <c r="E3732" s="9" t="s">
        <v>51</v>
      </c>
      <c r="F3732" s="12"/>
      <c r="G3732" s="13">
        <v>30</v>
      </c>
      <c r="H3732" s="30">
        <v>26.666666666666998</v>
      </c>
      <c r="I3732" s="7" t="s">
        <v>66</v>
      </c>
      <c r="J3732" s="6">
        <v>93.333333333333002</v>
      </c>
      <c r="K3732" s="6">
        <v>40</v>
      </c>
      <c r="L3732" s="6">
        <v>13.333333333333</v>
      </c>
      <c r="M3732" s="6">
        <v>83.333333333333002</v>
      </c>
      <c r="N3732" s="6">
        <v>53.333333333333002</v>
      </c>
      <c r="O3732" s="6">
        <v>36.666666666666998</v>
      </c>
      <c r="P3732" s="6">
        <v>10</v>
      </c>
      <c r="Q3732" s="7" t="s">
        <v>66</v>
      </c>
      <c r="R3732" s="7" t="s">
        <v>66</v>
      </c>
      <c r="S3732" s="7" t="s">
        <v>66</v>
      </c>
      <c r="T3732" s="33">
        <v>100</v>
      </c>
    </row>
    <row r="3733" spans="3:20" x14ac:dyDescent="0.25">
      <c r="C3733" s="112"/>
      <c r="D3733" s="107"/>
      <c r="E3733" s="9" t="s">
        <v>52</v>
      </c>
      <c r="F3733" s="12"/>
      <c r="G3733" s="13">
        <v>8</v>
      </c>
      <c r="H3733" s="30">
        <v>50</v>
      </c>
      <c r="I3733" s="7" t="s">
        <v>66</v>
      </c>
      <c r="J3733" s="6">
        <v>100</v>
      </c>
      <c r="K3733" s="6">
        <v>50</v>
      </c>
      <c r="L3733" s="6">
        <v>37.5</v>
      </c>
      <c r="M3733" s="6">
        <v>62.5</v>
      </c>
      <c r="N3733" s="6">
        <v>50</v>
      </c>
      <c r="O3733" s="6">
        <v>37.5</v>
      </c>
      <c r="P3733" s="7" t="s">
        <v>66</v>
      </c>
      <c r="Q3733" s="7" t="s">
        <v>66</v>
      </c>
      <c r="R3733" s="7" t="s">
        <v>66</v>
      </c>
      <c r="S3733" s="7" t="s">
        <v>66</v>
      </c>
      <c r="T3733" s="33">
        <v>100</v>
      </c>
    </row>
    <row r="3734" spans="3:20" x14ac:dyDescent="0.25">
      <c r="C3734" s="112"/>
      <c r="D3734" s="107"/>
      <c r="E3734" s="9" t="s">
        <v>53</v>
      </c>
      <c r="F3734" s="12"/>
      <c r="G3734" s="13">
        <v>23</v>
      </c>
      <c r="H3734" s="30">
        <v>26.086956521739001</v>
      </c>
      <c r="I3734" s="6">
        <v>8.6956521739130004</v>
      </c>
      <c r="J3734" s="6">
        <v>91.304347826086996</v>
      </c>
      <c r="K3734" s="6">
        <v>65.217391304347998</v>
      </c>
      <c r="L3734" s="6">
        <v>8.6956521739130004</v>
      </c>
      <c r="M3734" s="6">
        <v>91.304347826086996</v>
      </c>
      <c r="N3734" s="6">
        <v>43.478260869564998</v>
      </c>
      <c r="O3734" s="6">
        <v>65.217391304347998</v>
      </c>
      <c r="P3734" s="6">
        <v>4.3478260869570002</v>
      </c>
      <c r="Q3734" s="6">
        <v>4.3478260869570002</v>
      </c>
      <c r="R3734" s="7" t="s">
        <v>66</v>
      </c>
      <c r="S3734" s="7" t="s">
        <v>66</v>
      </c>
      <c r="T3734" s="33">
        <v>100</v>
      </c>
    </row>
    <row r="3735" spans="3:20" x14ac:dyDescent="0.25">
      <c r="C3735" s="112"/>
      <c r="D3735" s="107"/>
      <c r="E3735" s="9" t="s">
        <v>38</v>
      </c>
      <c r="F3735" s="12"/>
      <c r="G3735" s="13">
        <v>1</v>
      </c>
      <c r="H3735" s="39" t="s">
        <v>66</v>
      </c>
      <c r="I3735" s="7" t="s">
        <v>66</v>
      </c>
      <c r="J3735" s="6">
        <v>100</v>
      </c>
      <c r="K3735" s="7" t="s">
        <v>66</v>
      </c>
      <c r="L3735" s="7" t="s">
        <v>66</v>
      </c>
      <c r="M3735" s="6">
        <v>100</v>
      </c>
      <c r="N3735" s="6">
        <v>100</v>
      </c>
      <c r="O3735" s="6">
        <v>100</v>
      </c>
      <c r="P3735" s="7" t="s">
        <v>66</v>
      </c>
      <c r="Q3735" s="7" t="s">
        <v>66</v>
      </c>
      <c r="R3735" s="7" t="s">
        <v>66</v>
      </c>
      <c r="S3735" s="7" t="s">
        <v>66</v>
      </c>
      <c r="T3735" s="33">
        <v>100</v>
      </c>
    </row>
    <row r="3736" spans="3:20" x14ac:dyDescent="0.25">
      <c r="C3736" s="112"/>
      <c r="D3736" s="107"/>
      <c r="E3736" s="9" t="s">
        <v>54</v>
      </c>
      <c r="F3736" s="12"/>
      <c r="G3736" s="8">
        <v>901</v>
      </c>
      <c r="H3736" s="20">
        <v>41.398446170920998</v>
      </c>
      <c r="I3736" s="2">
        <v>9.9889012208659995</v>
      </c>
      <c r="J3736" s="2">
        <v>92.785793562707994</v>
      </c>
      <c r="K3736" s="2">
        <v>71.476137624860996</v>
      </c>
      <c r="L3736" s="2">
        <v>6.9922308546060004</v>
      </c>
      <c r="M3736" s="2">
        <v>91.453940066593006</v>
      </c>
      <c r="N3736" s="2">
        <v>62.153163152052997</v>
      </c>
      <c r="O3736" s="2">
        <v>73.140954495006</v>
      </c>
      <c r="P3736" s="2">
        <v>10.210876803552001</v>
      </c>
      <c r="Q3736" s="2">
        <v>2.1087680355159999</v>
      </c>
      <c r="R3736" s="2">
        <v>0.22197558268600001</v>
      </c>
      <c r="S3736" s="2">
        <v>0.332963374029</v>
      </c>
      <c r="T3736" s="17">
        <v>99.445061043284994</v>
      </c>
    </row>
    <row r="3737" spans="3:20" x14ac:dyDescent="0.25">
      <c r="C3737" s="112"/>
      <c r="D3737" s="107"/>
      <c r="E3737" s="9" t="s">
        <v>55</v>
      </c>
      <c r="F3737" s="12"/>
      <c r="G3737" s="8">
        <v>171</v>
      </c>
      <c r="H3737" s="20">
        <v>22.807017543859999</v>
      </c>
      <c r="I3737" s="2">
        <v>4.0935672514619998</v>
      </c>
      <c r="J3737" s="2">
        <v>89.473684210526002</v>
      </c>
      <c r="K3737" s="2">
        <v>53.216374269006003</v>
      </c>
      <c r="L3737" s="2">
        <v>9.3567251461990004</v>
      </c>
      <c r="M3737" s="2">
        <v>87.134502923976996</v>
      </c>
      <c r="N3737" s="2">
        <v>55.555555555555998</v>
      </c>
      <c r="O3737" s="2">
        <v>53.801169590642999</v>
      </c>
      <c r="P3737" s="2">
        <v>10.526315789473999</v>
      </c>
      <c r="Q3737" s="2">
        <v>0.58479532163699999</v>
      </c>
      <c r="R3737" s="2">
        <v>0.58479532163699999</v>
      </c>
      <c r="S3737" s="2">
        <v>0.58479532163699999</v>
      </c>
      <c r="T3737" s="17">
        <v>98.830409356724999</v>
      </c>
    </row>
    <row r="3738" spans="3:20" x14ac:dyDescent="0.25">
      <c r="C3738" s="108" t="s">
        <v>56</v>
      </c>
      <c r="D3738" s="106" t="s">
        <v>21</v>
      </c>
      <c r="E3738" s="10" t="s">
        <v>57</v>
      </c>
      <c r="F3738" s="11"/>
      <c r="G3738" s="14">
        <v>465</v>
      </c>
      <c r="H3738" s="28">
        <v>43.010752688171998</v>
      </c>
      <c r="I3738" s="5">
        <v>13.763440860215001</v>
      </c>
      <c r="J3738" s="5">
        <v>92.903225806451999</v>
      </c>
      <c r="K3738" s="5">
        <v>70.107526881720005</v>
      </c>
      <c r="L3738" s="5">
        <v>8.1720430107530007</v>
      </c>
      <c r="M3738" s="5">
        <v>90.107526881720005</v>
      </c>
      <c r="N3738" s="5">
        <v>61.935483870968</v>
      </c>
      <c r="O3738" s="5">
        <v>69.677419354839003</v>
      </c>
      <c r="P3738" s="5">
        <v>12.043010752688</v>
      </c>
      <c r="Q3738" s="5">
        <v>2.5806451612900001</v>
      </c>
      <c r="R3738" s="5">
        <v>0.43010752688199999</v>
      </c>
      <c r="S3738" s="5">
        <v>0.215053763441</v>
      </c>
      <c r="T3738" s="29">
        <v>99.354838709676997</v>
      </c>
    </row>
    <row r="3739" spans="3:20" x14ac:dyDescent="0.25">
      <c r="C3739" s="112"/>
      <c r="D3739" s="107"/>
      <c r="E3739" s="9" t="s">
        <v>58</v>
      </c>
      <c r="F3739" s="12"/>
      <c r="G3739" s="8">
        <v>396</v>
      </c>
      <c r="H3739" s="20">
        <v>33.585858585859</v>
      </c>
      <c r="I3739" s="2">
        <v>5.8080808080809998</v>
      </c>
      <c r="J3739" s="2">
        <v>93.181818181818002</v>
      </c>
      <c r="K3739" s="2">
        <v>67.424242424241996</v>
      </c>
      <c r="L3739" s="2">
        <v>6.5656565656570001</v>
      </c>
      <c r="M3739" s="2">
        <v>92.676767676767994</v>
      </c>
      <c r="N3739" s="2">
        <v>60.101010101009997</v>
      </c>
      <c r="O3739" s="2">
        <v>71.464646464645995</v>
      </c>
      <c r="P3739" s="2">
        <v>8.0808080808079996</v>
      </c>
      <c r="Q3739" s="2">
        <v>1.2626262626260001</v>
      </c>
      <c r="R3739" s="15" t="s">
        <v>66</v>
      </c>
      <c r="S3739" s="2">
        <v>0.25252525252500002</v>
      </c>
      <c r="T3739" s="17">
        <v>99.747474747474996</v>
      </c>
    </row>
    <row r="3740" spans="3:20" x14ac:dyDescent="0.25">
      <c r="C3740" s="112"/>
      <c r="D3740" s="107"/>
      <c r="E3740" s="9" t="s">
        <v>59</v>
      </c>
      <c r="F3740" s="12"/>
      <c r="G3740" s="8">
        <v>90</v>
      </c>
      <c r="H3740" s="20">
        <v>30</v>
      </c>
      <c r="I3740" s="2">
        <v>2.2222222222219998</v>
      </c>
      <c r="J3740" s="2">
        <v>93.333333333333002</v>
      </c>
      <c r="K3740" s="2">
        <v>58.888888888888999</v>
      </c>
      <c r="L3740" s="2">
        <v>8.8888888888889994</v>
      </c>
      <c r="M3740" s="2">
        <v>87.777777777777999</v>
      </c>
      <c r="N3740" s="2">
        <v>63.333333333333002</v>
      </c>
      <c r="O3740" s="2">
        <v>64.444444444444002</v>
      </c>
      <c r="P3740" s="2">
        <v>8.8888888888889994</v>
      </c>
      <c r="Q3740" s="2">
        <v>1.1111111111109999</v>
      </c>
      <c r="R3740" s="2">
        <v>1.1111111111109999</v>
      </c>
      <c r="S3740" s="2">
        <v>1.1111111111109999</v>
      </c>
      <c r="T3740" s="17">
        <v>97.777777777777999</v>
      </c>
    </row>
    <row r="3741" spans="3:20" x14ac:dyDescent="0.25">
      <c r="C3741" s="112"/>
      <c r="D3741" s="107"/>
      <c r="E3741" s="9" t="s">
        <v>60</v>
      </c>
      <c r="F3741" s="12"/>
      <c r="G3741" s="8">
        <v>153</v>
      </c>
      <c r="H3741" s="20">
        <v>40.522875816993</v>
      </c>
      <c r="I3741" s="2">
        <v>6.5359477124180003</v>
      </c>
      <c r="J3741" s="2">
        <v>87.581699346405003</v>
      </c>
      <c r="K3741" s="2">
        <v>70.588235294117993</v>
      </c>
      <c r="L3741" s="2">
        <v>7.8431372549020004</v>
      </c>
      <c r="M3741" s="2">
        <v>88.235294117647001</v>
      </c>
      <c r="N3741" s="2">
        <v>56.862745098038999</v>
      </c>
      <c r="O3741" s="2">
        <v>68.627450980391998</v>
      </c>
      <c r="P3741" s="2">
        <v>9.8039215686270005</v>
      </c>
      <c r="Q3741" s="2">
        <v>1.9607843137250001</v>
      </c>
      <c r="R3741" s="15" t="s">
        <v>66</v>
      </c>
      <c r="S3741" s="2">
        <v>0.65359477124200005</v>
      </c>
      <c r="T3741" s="17">
        <v>99.346405228758002</v>
      </c>
    </row>
    <row r="3742" spans="3:20" x14ac:dyDescent="0.25">
      <c r="C3742" s="108" t="s">
        <v>61</v>
      </c>
      <c r="D3742" s="106" t="s">
        <v>21</v>
      </c>
      <c r="E3742" s="10" t="s">
        <v>62</v>
      </c>
      <c r="F3742" s="11"/>
      <c r="G3742" s="14">
        <v>205</v>
      </c>
      <c r="H3742" s="28">
        <v>55.121951219511999</v>
      </c>
      <c r="I3742" s="5">
        <v>10.243902439024</v>
      </c>
      <c r="J3742" s="5">
        <v>94.634146341462994</v>
      </c>
      <c r="K3742" s="5">
        <v>68.292682926829002</v>
      </c>
      <c r="L3742" s="5">
        <v>11.707317073171</v>
      </c>
      <c r="M3742" s="5">
        <v>86.341463414634006</v>
      </c>
      <c r="N3742" s="5">
        <v>58.536585365854002</v>
      </c>
      <c r="O3742" s="5">
        <v>66.341463414634006</v>
      </c>
      <c r="P3742" s="5">
        <v>9.7560975609760003</v>
      </c>
      <c r="Q3742" s="5">
        <v>2.4390243902440001</v>
      </c>
      <c r="R3742" s="34" t="s">
        <v>66</v>
      </c>
      <c r="S3742" s="5">
        <v>0.48780487804900002</v>
      </c>
      <c r="T3742" s="29">
        <v>99.512195121950995</v>
      </c>
    </row>
    <row r="3743" spans="3:20" x14ac:dyDescent="0.25">
      <c r="C3743" s="109"/>
      <c r="D3743" s="107"/>
      <c r="E3743" s="9" t="s">
        <v>63</v>
      </c>
      <c r="F3743" s="12"/>
      <c r="G3743" s="8">
        <v>256</v>
      </c>
      <c r="H3743" s="20">
        <v>35.9375</v>
      </c>
      <c r="I3743" s="2">
        <v>8.203125</v>
      </c>
      <c r="J3743" s="2">
        <v>95.703125</v>
      </c>
      <c r="K3743" s="2">
        <v>74.21875</v>
      </c>
      <c r="L3743" s="2">
        <v>7.8125</v>
      </c>
      <c r="M3743" s="2">
        <v>91.796875</v>
      </c>
      <c r="N3743" s="2">
        <v>59.765625</v>
      </c>
      <c r="O3743" s="2">
        <v>72.265625</v>
      </c>
      <c r="P3743" s="2">
        <v>6.640625</v>
      </c>
      <c r="Q3743" s="2">
        <v>2.34375</v>
      </c>
      <c r="R3743" s="15" t="s">
        <v>66</v>
      </c>
      <c r="S3743" s="15" t="s">
        <v>66</v>
      </c>
      <c r="T3743" s="17">
        <v>100</v>
      </c>
    </row>
    <row r="3744" spans="3:20" x14ac:dyDescent="0.25">
      <c r="C3744" s="109"/>
      <c r="D3744" s="107"/>
      <c r="E3744" s="9" t="s">
        <v>64</v>
      </c>
      <c r="F3744" s="12"/>
      <c r="G3744" s="8">
        <v>404</v>
      </c>
      <c r="H3744" s="20">
        <v>32.425742574257001</v>
      </c>
      <c r="I3744" s="2">
        <v>6.683168316832</v>
      </c>
      <c r="J3744" s="2">
        <v>90.099009900989998</v>
      </c>
      <c r="K3744" s="2">
        <v>64.356435643563998</v>
      </c>
      <c r="L3744" s="2">
        <v>4.9504950495050002</v>
      </c>
      <c r="M3744" s="2">
        <v>91.584158415841998</v>
      </c>
      <c r="N3744" s="2">
        <v>60.643564356436002</v>
      </c>
      <c r="O3744" s="2">
        <v>66.584158415841998</v>
      </c>
      <c r="P3744" s="2">
        <v>10.39603960396</v>
      </c>
      <c r="Q3744" s="2">
        <v>1.485148514851</v>
      </c>
      <c r="R3744" s="2">
        <v>0.49504950495</v>
      </c>
      <c r="S3744" s="2">
        <v>0.49504950495</v>
      </c>
      <c r="T3744" s="17">
        <v>99.009900990098998</v>
      </c>
    </row>
    <row r="3745" spans="2:20" x14ac:dyDescent="0.25">
      <c r="C3745" s="113"/>
      <c r="D3745" s="110"/>
      <c r="E3745" s="56" t="s">
        <v>65</v>
      </c>
      <c r="F3745" s="48"/>
      <c r="G3745" s="61">
        <v>239</v>
      </c>
      <c r="H3745" s="69">
        <v>35.983263598325998</v>
      </c>
      <c r="I3745" s="36">
        <v>12.552301255230001</v>
      </c>
      <c r="J3745" s="36">
        <v>90.376569037657006</v>
      </c>
      <c r="K3745" s="36">
        <v>68.619246861925006</v>
      </c>
      <c r="L3745" s="36">
        <v>8.3682008368199998</v>
      </c>
      <c r="M3745" s="36">
        <v>91.213389121339006</v>
      </c>
      <c r="N3745" s="36">
        <v>63.598326359833003</v>
      </c>
      <c r="O3745" s="36">
        <v>75.313807531381002</v>
      </c>
      <c r="P3745" s="36">
        <v>13.389121338912</v>
      </c>
      <c r="Q3745" s="36">
        <v>1.673640167364</v>
      </c>
      <c r="R3745" s="36">
        <v>0.418410041841</v>
      </c>
      <c r="S3745" s="36">
        <v>0.418410041841</v>
      </c>
      <c r="T3745" s="68">
        <v>99.163179916318001</v>
      </c>
    </row>
    <row r="3747" spans="2:20" x14ac:dyDescent="0.25">
      <c r="B3747" s="54" t="str">
        <f xml:space="preserve"> HYPERLINK("#'目次'!B51", "[45]")</f>
        <v>[45]</v>
      </c>
      <c r="C3747" s="42" t="s">
        <v>564</v>
      </c>
    </row>
    <row r="3750" spans="2:20" x14ac:dyDescent="0.25">
      <c r="C3750" s="42" t="s">
        <v>14</v>
      </c>
    </row>
    <row r="3751" spans="2:20" ht="50.4" x14ac:dyDescent="0.25">
      <c r="C3751" s="102"/>
      <c r="D3751" s="103"/>
      <c r="E3751" s="103"/>
      <c r="F3751" s="103"/>
      <c r="G3751" s="53" t="s">
        <v>15</v>
      </c>
      <c r="H3751" s="50" t="s">
        <v>551</v>
      </c>
      <c r="I3751" s="21" t="s">
        <v>552</v>
      </c>
      <c r="J3751" s="21" t="s">
        <v>553</v>
      </c>
      <c r="K3751" s="21" t="s">
        <v>554</v>
      </c>
      <c r="L3751" s="21" t="s">
        <v>555</v>
      </c>
      <c r="M3751" s="21" t="s">
        <v>556</v>
      </c>
      <c r="N3751" s="21" t="s">
        <v>557</v>
      </c>
      <c r="O3751" s="21" t="s">
        <v>558</v>
      </c>
      <c r="P3751" s="21" t="s">
        <v>559</v>
      </c>
      <c r="Q3751" s="21" t="s">
        <v>53</v>
      </c>
      <c r="R3751" s="21" t="s">
        <v>565</v>
      </c>
      <c r="S3751" s="21" t="s">
        <v>38</v>
      </c>
      <c r="T3751" s="57" t="s">
        <v>566</v>
      </c>
    </row>
    <row r="3752" spans="2:20" x14ac:dyDescent="0.25">
      <c r="C3752" s="104"/>
      <c r="D3752" s="105"/>
      <c r="E3752" s="105"/>
      <c r="F3752" s="105"/>
      <c r="G3752" s="47"/>
      <c r="H3752" s="60"/>
      <c r="I3752" s="22"/>
      <c r="J3752" s="22"/>
      <c r="K3752" s="22"/>
      <c r="L3752" s="22"/>
      <c r="M3752" s="22"/>
      <c r="N3752" s="22"/>
      <c r="O3752" s="22"/>
      <c r="P3752" s="22"/>
      <c r="Q3752" s="22"/>
      <c r="R3752" s="22"/>
      <c r="S3752" s="22"/>
      <c r="T3752" s="55"/>
    </row>
    <row r="3753" spans="2:20" x14ac:dyDescent="0.25">
      <c r="C3753" s="52"/>
      <c r="D3753" s="49"/>
      <c r="E3753" s="46" t="s">
        <v>15</v>
      </c>
      <c r="F3753" s="51"/>
      <c r="G3753" s="59">
        <v>1104</v>
      </c>
      <c r="H3753" s="32">
        <v>27.173913043477999</v>
      </c>
      <c r="I3753" s="32">
        <v>2.898550724638</v>
      </c>
      <c r="J3753" s="32">
        <v>76.358695652174006</v>
      </c>
      <c r="K3753" s="32">
        <v>43.75</v>
      </c>
      <c r="L3753" s="32">
        <v>5.7971014492749999</v>
      </c>
      <c r="M3753" s="32">
        <v>87.5</v>
      </c>
      <c r="N3753" s="32">
        <v>45.561594202899002</v>
      </c>
      <c r="O3753" s="32">
        <v>58.514492753623003</v>
      </c>
      <c r="P3753" s="32">
        <v>3.2608695652169999</v>
      </c>
      <c r="Q3753" s="32">
        <v>1.3586956521739999</v>
      </c>
      <c r="R3753" s="32">
        <v>0.45289855072500002</v>
      </c>
      <c r="S3753" s="32">
        <v>0.90579710144900005</v>
      </c>
      <c r="T3753" s="64">
        <v>98.641304347825994</v>
      </c>
    </row>
    <row r="3754" spans="2:20" x14ac:dyDescent="0.25">
      <c r="C3754" s="111" t="s">
        <v>20</v>
      </c>
      <c r="D3754" s="106" t="s">
        <v>21</v>
      </c>
      <c r="E3754" s="10" t="s">
        <v>22</v>
      </c>
      <c r="F3754" s="11"/>
      <c r="G3754" s="14">
        <v>543</v>
      </c>
      <c r="H3754" s="28">
        <v>26.887661141805001</v>
      </c>
      <c r="I3754" s="5">
        <v>2.9465930018419999</v>
      </c>
      <c r="J3754" s="5">
        <v>78.084714548803007</v>
      </c>
      <c r="K3754" s="5">
        <v>48.066298342541003</v>
      </c>
      <c r="L3754" s="5">
        <v>4.4198895027620004</v>
      </c>
      <c r="M3754" s="5">
        <v>87.661141804788002</v>
      </c>
      <c r="N3754" s="5">
        <v>42.173112338857997</v>
      </c>
      <c r="O3754" s="5">
        <v>66.666666666666998</v>
      </c>
      <c r="P3754" s="5">
        <v>3.4990791896869999</v>
      </c>
      <c r="Q3754" s="5">
        <v>1.2891344383059999</v>
      </c>
      <c r="R3754" s="34" t="s">
        <v>66</v>
      </c>
      <c r="S3754" s="5">
        <v>0.73664825046000004</v>
      </c>
      <c r="T3754" s="29">
        <v>99.263351749540007</v>
      </c>
    </row>
    <row r="3755" spans="2:20" x14ac:dyDescent="0.25">
      <c r="C3755" s="112"/>
      <c r="D3755" s="107"/>
      <c r="E3755" s="9" t="s">
        <v>23</v>
      </c>
      <c r="F3755" s="12"/>
      <c r="G3755" s="8">
        <v>561</v>
      </c>
      <c r="H3755" s="20">
        <v>27.450980392157</v>
      </c>
      <c r="I3755" s="2">
        <v>2.8520499108730002</v>
      </c>
      <c r="J3755" s="2">
        <v>74.688057040998004</v>
      </c>
      <c r="K3755" s="2">
        <v>39.572192513368996</v>
      </c>
      <c r="L3755" s="2">
        <v>7.1301247771840002</v>
      </c>
      <c r="M3755" s="2">
        <v>87.344028520498995</v>
      </c>
      <c r="N3755" s="2">
        <v>48.841354723708001</v>
      </c>
      <c r="O3755" s="2">
        <v>50.623885918004</v>
      </c>
      <c r="P3755" s="2">
        <v>3.0303030303030001</v>
      </c>
      <c r="Q3755" s="2">
        <v>1.4260249554369999</v>
      </c>
      <c r="R3755" s="2">
        <v>0.89126559714800002</v>
      </c>
      <c r="S3755" s="2">
        <v>1.069518716578</v>
      </c>
      <c r="T3755" s="17">
        <v>98.039215686275</v>
      </c>
    </row>
    <row r="3756" spans="2:20" x14ac:dyDescent="0.25">
      <c r="C3756" s="108" t="s">
        <v>24</v>
      </c>
      <c r="D3756" s="108" t="s">
        <v>25</v>
      </c>
      <c r="E3756" s="10" t="s">
        <v>26</v>
      </c>
      <c r="F3756" s="11"/>
      <c r="G3756" s="14">
        <v>261</v>
      </c>
      <c r="H3756" s="28">
        <v>17.624521072796998</v>
      </c>
      <c r="I3756" s="5">
        <v>3.065134099617</v>
      </c>
      <c r="J3756" s="5">
        <v>71.264367816092005</v>
      </c>
      <c r="K3756" s="5">
        <v>39.846743295019003</v>
      </c>
      <c r="L3756" s="5">
        <v>3.8314176245209999</v>
      </c>
      <c r="M3756" s="5">
        <v>92.337164750957996</v>
      </c>
      <c r="N3756" s="5">
        <v>45.977011494252999</v>
      </c>
      <c r="O3756" s="5">
        <v>52.107279693487001</v>
      </c>
      <c r="P3756" s="5">
        <v>6.8965517241379999</v>
      </c>
      <c r="Q3756" s="5">
        <v>1.532567049808</v>
      </c>
      <c r="R3756" s="5">
        <v>0.38314176245199999</v>
      </c>
      <c r="S3756" s="5">
        <v>0.38314176245199999</v>
      </c>
      <c r="T3756" s="29">
        <v>99.233716475096003</v>
      </c>
    </row>
    <row r="3757" spans="2:20" x14ac:dyDescent="0.25">
      <c r="C3757" s="112"/>
      <c r="D3757" s="109"/>
      <c r="E3757" s="9" t="s">
        <v>27</v>
      </c>
      <c r="F3757" s="12"/>
      <c r="G3757" s="8">
        <v>267</v>
      </c>
      <c r="H3757" s="20">
        <v>23.595505617977999</v>
      </c>
      <c r="I3757" s="2">
        <v>0.74906367041199995</v>
      </c>
      <c r="J3757" s="2">
        <v>71.910112359550993</v>
      </c>
      <c r="K3757" s="2">
        <v>44.194756554306998</v>
      </c>
      <c r="L3757" s="2">
        <v>4.1198501872659996</v>
      </c>
      <c r="M3757" s="2">
        <v>89.138576779025996</v>
      </c>
      <c r="N3757" s="2">
        <v>43.820224719100999</v>
      </c>
      <c r="O3757" s="2">
        <v>59.550561797752998</v>
      </c>
      <c r="P3757" s="2">
        <v>2.6217228464420002</v>
      </c>
      <c r="Q3757" s="2">
        <v>1.123595505618</v>
      </c>
      <c r="R3757" s="2">
        <v>0.37453183520599997</v>
      </c>
      <c r="S3757" s="2">
        <v>1.123595505618</v>
      </c>
      <c r="T3757" s="17">
        <v>98.501872659176001</v>
      </c>
    </row>
    <row r="3758" spans="2:20" x14ac:dyDescent="0.25">
      <c r="C3758" s="112"/>
      <c r="D3758" s="109"/>
      <c r="E3758" s="9" t="s">
        <v>28</v>
      </c>
      <c r="F3758" s="12"/>
      <c r="G3758" s="8">
        <v>261</v>
      </c>
      <c r="H3758" s="20">
        <v>32.183908045976999</v>
      </c>
      <c r="I3758" s="2">
        <v>4.5977011494250002</v>
      </c>
      <c r="J3758" s="2">
        <v>79.693486590038006</v>
      </c>
      <c r="K3758" s="2">
        <v>46.360153256704997</v>
      </c>
      <c r="L3758" s="2">
        <v>6.5134099616860004</v>
      </c>
      <c r="M3758" s="2">
        <v>88.505747126437001</v>
      </c>
      <c r="N3758" s="2">
        <v>43.678160919539998</v>
      </c>
      <c r="O3758" s="2">
        <v>57.088122605363999</v>
      </c>
      <c r="P3758" s="2">
        <v>1.149425287356</v>
      </c>
      <c r="Q3758" s="2">
        <v>1.532567049808</v>
      </c>
      <c r="R3758" s="2">
        <v>0.38314176245199999</v>
      </c>
      <c r="S3758" s="2">
        <v>1.149425287356</v>
      </c>
      <c r="T3758" s="17">
        <v>98.467432950192006</v>
      </c>
    </row>
    <row r="3759" spans="2:20" x14ac:dyDescent="0.25">
      <c r="C3759" s="112"/>
      <c r="D3759" s="109"/>
      <c r="E3759" s="9" t="s">
        <v>29</v>
      </c>
      <c r="F3759" s="12"/>
      <c r="G3759" s="8">
        <v>195</v>
      </c>
      <c r="H3759" s="20">
        <v>31.794871794872002</v>
      </c>
      <c r="I3759" s="2">
        <v>2.564102564103</v>
      </c>
      <c r="J3759" s="2">
        <v>80.512820512820994</v>
      </c>
      <c r="K3759" s="2">
        <v>46.153846153845997</v>
      </c>
      <c r="L3759" s="2">
        <v>5.1282051282049999</v>
      </c>
      <c r="M3759" s="2">
        <v>85.641025641026005</v>
      </c>
      <c r="N3759" s="2">
        <v>51.282051282051</v>
      </c>
      <c r="O3759" s="2">
        <v>65.641025641026005</v>
      </c>
      <c r="P3759" s="2">
        <v>2.051282051282</v>
      </c>
      <c r="Q3759" s="2">
        <v>2.051282051282</v>
      </c>
      <c r="R3759" s="2">
        <v>0.51282051282100005</v>
      </c>
      <c r="S3759" s="2">
        <v>0.51282051282100005</v>
      </c>
      <c r="T3759" s="17">
        <v>98.974358974359006</v>
      </c>
    </row>
    <row r="3760" spans="2:20" x14ac:dyDescent="0.25">
      <c r="C3760" s="112"/>
      <c r="D3760" s="109"/>
      <c r="E3760" s="9" t="s">
        <v>30</v>
      </c>
      <c r="F3760" s="12"/>
      <c r="G3760" s="8">
        <v>120</v>
      </c>
      <c r="H3760" s="20">
        <v>37.5</v>
      </c>
      <c r="I3760" s="2">
        <v>4.166666666667</v>
      </c>
      <c r="J3760" s="2">
        <v>83.333333333333002</v>
      </c>
      <c r="K3760" s="2">
        <v>41.666666666666998</v>
      </c>
      <c r="L3760" s="2">
        <v>13.333333333333</v>
      </c>
      <c r="M3760" s="2">
        <v>74.166666666666998</v>
      </c>
      <c r="N3760" s="2">
        <v>43.333333333333002</v>
      </c>
      <c r="O3760" s="2">
        <v>61.666666666666998</v>
      </c>
      <c r="P3760" s="2">
        <v>3.333333333333</v>
      </c>
      <c r="Q3760" s="15" t="s">
        <v>66</v>
      </c>
      <c r="R3760" s="2">
        <v>0.83333333333299997</v>
      </c>
      <c r="S3760" s="2">
        <v>1.666666666667</v>
      </c>
      <c r="T3760" s="17">
        <v>97.5</v>
      </c>
    </row>
    <row r="3761" spans="3:20" x14ac:dyDescent="0.25">
      <c r="C3761" s="112"/>
      <c r="D3761" s="109"/>
      <c r="E3761" s="9" t="s">
        <v>31</v>
      </c>
      <c r="F3761" s="12"/>
      <c r="G3761" s="8">
        <v>843</v>
      </c>
      <c r="H3761" s="20">
        <v>30.130486358243999</v>
      </c>
      <c r="I3761" s="2">
        <v>2.8469750889680001</v>
      </c>
      <c r="J3761" s="2">
        <v>77.935943060498005</v>
      </c>
      <c r="K3761" s="2">
        <v>44.958481613285997</v>
      </c>
      <c r="L3761" s="2">
        <v>6.4056939501779997</v>
      </c>
      <c r="M3761" s="2">
        <v>86.002372479241004</v>
      </c>
      <c r="N3761" s="2">
        <v>45.432977461447003</v>
      </c>
      <c r="O3761" s="2">
        <v>60.498220640569002</v>
      </c>
      <c r="P3761" s="2">
        <v>2.1352313167260002</v>
      </c>
      <c r="Q3761" s="2">
        <v>1.304863582444</v>
      </c>
      <c r="R3761" s="2">
        <v>0.47449584816099999</v>
      </c>
      <c r="S3761" s="2">
        <v>1.0676156583630001</v>
      </c>
      <c r="T3761" s="17">
        <v>98.457888493476005</v>
      </c>
    </row>
    <row r="3762" spans="3:20" x14ac:dyDescent="0.25">
      <c r="C3762" s="112"/>
      <c r="D3762" s="109"/>
      <c r="E3762" s="9" t="s">
        <v>32</v>
      </c>
      <c r="F3762" s="12"/>
      <c r="G3762" s="8">
        <v>315</v>
      </c>
      <c r="H3762" s="20">
        <v>33.968253968253997</v>
      </c>
      <c r="I3762" s="2">
        <v>3.1746031746029999</v>
      </c>
      <c r="J3762" s="2">
        <v>81.587301587301994</v>
      </c>
      <c r="K3762" s="2">
        <v>44.444444444444002</v>
      </c>
      <c r="L3762" s="2">
        <v>8.2539682539680008</v>
      </c>
      <c r="M3762" s="2">
        <v>81.269841269840995</v>
      </c>
      <c r="N3762" s="2">
        <v>48.253968253967997</v>
      </c>
      <c r="O3762" s="2">
        <v>64.126984126983999</v>
      </c>
      <c r="P3762" s="2">
        <v>2.5396825396830001</v>
      </c>
      <c r="Q3762" s="2">
        <v>1.269841269841</v>
      </c>
      <c r="R3762" s="2">
        <v>0.63492063492100004</v>
      </c>
      <c r="S3762" s="2">
        <v>0.95238095238099996</v>
      </c>
      <c r="T3762" s="17">
        <v>98.412698412698006</v>
      </c>
    </row>
    <row r="3763" spans="3:20" x14ac:dyDescent="0.25">
      <c r="C3763" s="112"/>
      <c r="D3763" s="108" t="s">
        <v>22</v>
      </c>
      <c r="E3763" s="10" t="s">
        <v>26</v>
      </c>
      <c r="F3763" s="11"/>
      <c r="G3763" s="14">
        <v>120</v>
      </c>
      <c r="H3763" s="28">
        <v>16.666666666666998</v>
      </c>
      <c r="I3763" s="5">
        <v>2.5</v>
      </c>
      <c r="J3763" s="5">
        <v>70.833333333333002</v>
      </c>
      <c r="K3763" s="5">
        <v>40.833333333333002</v>
      </c>
      <c r="L3763" s="5">
        <v>1.666666666667</v>
      </c>
      <c r="M3763" s="5">
        <v>96.666666666666998</v>
      </c>
      <c r="N3763" s="5">
        <v>46.666666666666998</v>
      </c>
      <c r="O3763" s="5">
        <v>67.5</v>
      </c>
      <c r="P3763" s="5">
        <v>7.5</v>
      </c>
      <c r="Q3763" s="5">
        <v>0.83333333333299997</v>
      </c>
      <c r="R3763" s="34" t="s">
        <v>66</v>
      </c>
      <c r="S3763" s="34" t="s">
        <v>66</v>
      </c>
      <c r="T3763" s="29">
        <v>100</v>
      </c>
    </row>
    <row r="3764" spans="3:20" x14ac:dyDescent="0.25">
      <c r="C3764" s="112"/>
      <c r="D3764" s="109"/>
      <c r="E3764" s="9" t="s">
        <v>27</v>
      </c>
      <c r="F3764" s="12"/>
      <c r="G3764" s="8">
        <v>159</v>
      </c>
      <c r="H3764" s="20">
        <v>27.044025157233001</v>
      </c>
      <c r="I3764" s="2">
        <v>0.62893081761000003</v>
      </c>
      <c r="J3764" s="2">
        <v>77.358490566038</v>
      </c>
      <c r="K3764" s="2">
        <v>47.798742138365</v>
      </c>
      <c r="L3764" s="2">
        <v>3.7735849056599999</v>
      </c>
      <c r="M3764" s="2">
        <v>87.421383647799004</v>
      </c>
      <c r="N3764" s="2">
        <v>39.622641509433997</v>
      </c>
      <c r="O3764" s="2">
        <v>64.779874213835996</v>
      </c>
      <c r="P3764" s="2">
        <v>2.5157232704400001</v>
      </c>
      <c r="Q3764" s="2">
        <v>0.62893081761000003</v>
      </c>
      <c r="R3764" s="15" t="s">
        <v>66</v>
      </c>
      <c r="S3764" s="2">
        <v>1.2578616352200001</v>
      </c>
      <c r="T3764" s="17">
        <v>98.742138364780004</v>
      </c>
    </row>
    <row r="3765" spans="3:20" x14ac:dyDescent="0.25">
      <c r="C3765" s="112"/>
      <c r="D3765" s="109"/>
      <c r="E3765" s="9" t="s">
        <v>28</v>
      </c>
      <c r="F3765" s="12"/>
      <c r="G3765" s="8">
        <v>113</v>
      </c>
      <c r="H3765" s="20">
        <v>33.628318584071003</v>
      </c>
      <c r="I3765" s="2">
        <v>4.424778761062</v>
      </c>
      <c r="J3765" s="2">
        <v>73.451327433627995</v>
      </c>
      <c r="K3765" s="2">
        <v>50.442477876105997</v>
      </c>
      <c r="L3765" s="2">
        <v>8.8495575221239999</v>
      </c>
      <c r="M3765" s="2">
        <v>84.070796460176993</v>
      </c>
      <c r="N3765" s="2">
        <v>33.628318584071003</v>
      </c>
      <c r="O3765" s="2">
        <v>61.946902654867003</v>
      </c>
      <c r="P3765" s="2">
        <v>0.88495575221199996</v>
      </c>
      <c r="Q3765" s="2">
        <v>1.769911504425</v>
      </c>
      <c r="R3765" s="15" t="s">
        <v>66</v>
      </c>
      <c r="S3765" s="2">
        <v>0.88495575221199996</v>
      </c>
      <c r="T3765" s="17">
        <v>99.115044247788006</v>
      </c>
    </row>
    <row r="3766" spans="3:20" x14ac:dyDescent="0.25">
      <c r="C3766" s="112"/>
      <c r="D3766" s="109"/>
      <c r="E3766" s="9" t="s">
        <v>29</v>
      </c>
      <c r="F3766" s="12"/>
      <c r="G3766" s="8">
        <v>94</v>
      </c>
      <c r="H3766" s="20">
        <v>31.914893617021001</v>
      </c>
      <c r="I3766" s="2">
        <v>4.2553191489359996</v>
      </c>
      <c r="J3766" s="2">
        <v>88.297872340425997</v>
      </c>
      <c r="K3766" s="2">
        <v>60.638297872339997</v>
      </c>
      <c r="L3766" s="2">
        <v>3.1914893617020001</v>
      </c>
      <c r="M3766" s="2">
        <v>84.042553191489006</v>
      </c>
      <c r="N3766" s="2">
        <v>47.872340425532002</v>
      </c>
      <c r="O3766" s="2">
        <v>70.212765957447004</v>
      </c>
      <c r="P3766" s="2">
        <v>2.1276595744679998</v>
      </c>
      <c r="Q3766" s="2">
        <v>3.1914893617020001</v>
      </c>
      <c r="R3766" s="15" t="s">
        <v>66</v>
      </c>
      <c r="S3766" s="2">
        <v>1.0638297872339999</v>
      </c>
      <c r="T3766" s="17">
        <v>98.936170212766001</v>
      </c>
    </row>
    <row r="3767" spans="3:20" x14ac:dyDescent="0.25">
      <c r="C3767" s="112"/>
      <c r="D3767" s="109"/>
      <c r="E3767" s="9" t="s">
        <v>30</v>
      </c>
      <c r="F3767" s="12"/>
      <c r="G3767" s="8">
        <v>57</v>
      </c>
      <c r="H3767" s="20">
        <v>26.315789473683999</v>
      </c>
      <c r="I3767" s="2">
        <v>5.2631578947369997</v>
      </c>
      <c r="J3767" s="2">
        <v>87.719298245613999</v>
      </c>
      <c r="K3767" s="2">
        <v>38.596491228070001</v>
      </c>
      <c r="L3767" s="2">
        <v>5.2631578947369997</v>
      </c>
      <c r="M3767" s="2">
        <v>82.456140350877007</v>
      </c>
      <c r="N3767" s="2">
        <v>47.368421052632002</v>
      </c>
      <c r="O3767" s="2">
        <v>73.684210526315994</v>
      </c>
      <c r="P3767" s="2">
        <v>5.2631578947369997</v>
      </c>
      <c r="Q3767" s="15" t="s">
        <v>66</v>
      </c>
      <c r="R3767" s="15" t="s">
        <v>66</v>
      </c>
      <c r="S3767" s="15" t="s">
        <v>66</v>
      </c>
      <c r="T3767" s="17">
        <v>100</v>
      </c>
    </row>
    <row r="3768" spans="3:20" x14ac:dyDescent="0.25">
      <c r="C3768" s="112"/>
      <c r="D3768" s="109"/>
      <c r="E3768" s="9" t="s">
        <v>31</v>
      </c>
      <c r="F3768" s="12"/>
      <c r="G3768" s="8">
        <v>423</v>
      </c>
      <c r="H3768" s="20">
        <v>29.787234042552999</v>
      </c>
      <c r="I3768" s="2">
        <v>3.0732860520090002</v>
      </c>
      <c r="J3768" s="2">
        <v>80.141843971631005</v>
      </c>
      <c r="K3768" s="2">
        <v>50.118203309693001</v>
      </c>
      <c r="L3768" s="2">
        <v>5.2009456264780001</v>
      </c>
      <c r="M3768" s="2">
        <v>85.106382978723005</v>
      </c>
      <c r="N3768" s="2">
        <v>40.898345153664003</v>
      </c>
      <c r="O3768" s="2">
        <v>66.430260047280996</v>
      </c>
      <c r="P3768" s="2">
        <v>2.3640661938530001</v>
      </c>
      <c r="Q3768" s="2">
        <v>1.4184397163119999</v>
      </c>
      <c r="R3768" s="15" t="s">
        <v>66</v>
      </c>
      <c r="S3768" s="2">
        <v>0.94562647754100004</v>
      </c>
      <c r="T3768" s="17">
        <v>99.054373522459002</v>
      </c>
    </row>
    <row r="3769" spans="3:20" x14ac:dyDescent="0.25">
      <c r="C3769" s="112"/>
      <c r="D3769" s="109"/>
      <c r="E3769" s="9" t="s">
        <v>32</v>
      </c>
      <c r="F3769" s="12"/>
      <c r="G3769" s="8">
        <v>151</v>
      </c>
      <c r="H3769" s="20">
        <v>29.801324503311001</v>
      </c>
      <c r="I3769" s="2">
        <v>4.6357615894039998</v>
      </c>
      <c r="J3769" s="2">
        <v>88.079470198674997</v>
      </c>
      <c r="K3769" s="2">
        <v>52.317880794701999</v>
      </c>
      <c r="L3769" s="2">
        <v>3.9735099337749999</v>
      </c>
      <c r="M3769" s="2">
        <v>83.443708609271994</v>
      </c>
      <c r="N3769" s="2">
        <v>47.682119205298001</v>
      </c>
      <c r="O3769" s="2">
        <v>71.523178807947005</v>
      </c>
      <c r="P3769" s="2">
        <v>3.311258278146</v>
      </c>
      <c r="Q3769" s="2">
        <v>1.9867549668869999</v>
      </c>
      <c r="R3769" s="15" t="s">
        <v>66</v>
      </c>
      <c r="S3769" s="2">
        <v>0.66225165562900001</v>
      </c>
      <c r="T3769" s="17">
        <v>99.337748344370993</v>
      </c>
    </row>
    <row r="3770" spans="3:20" x14ac:dyDescent="0.25">
      <c r="C3770" s="112"/>
      <c r="D3770" s="108" t="s">
        <v>23</v>
      </c>
      <c r="E3770" s="10" t="s">
        <v>26</v>
      </c>
      <c r="F3770" s="11"/>
      <c r="G3770" s="14">
        <v>141</v>
      </c>
      <c r="H3770" s="28">
        <v>18.439716312057001</v>
      </c>
      <c r="I3770" s="5">
        <v>3.54609929078</v>
      </c>
      <c r="J3770" s="5">
        <v>71.631205673758998</v>
      </c>
      <c r="K3770" s="5">
        <v>39.007092198582001</v>
      </c>
      <c r="L3770" s="5">
        <v>5.6737588652479998</v>
      </c>
      <c r="M3770" s="5">
        <v>88.652482269504006</v>
      </c>
      <c r="N3770" s="5">
        <v>45.390070921986002</v>
      </c>
      <c r="O3770" s="5">
        <v>39.007092198582001</v>
      </c>
      <c r="P3770" s="5">
        <v>6.3829787234040003</v>
      </c>
      <c r="Q3770" s="5">
        <v>2.1276595744679998</v>
      </c>
      <c r="R3770" s="5">
        <v>0.70921985815599997</v>
      </c>
      <c r="S3770" s="5">
        <v>0.70921985815599997</v>
      </c>
      <c r="T3770" s="29">
        <v>98.581560283688006</v>
      </c>
    </row>
    <row r="3771" spans="3:20" x14ac:dyDescent="0.25">
      <c r="C3771" s="112"/>
      <c r="D3771" s="109"/>
      <c r="E3771" s="9" t="s">
        <v>27</v>
      </c>
      <c r="F3771" s="12"/>
      <c r="G3771" s="8">
        <v>108</v>
      </c>
      <c r="H3771" s="20">
        <v>18.518518518518999</v>
      </c>
      <c r="I3771" s="2">
        <v>0.92592592592599998</v>
      </c>
      <c r="J3771" s="2">
        <v>63.888888888888999</v>
      </c>
      <c r="K3771" s="2">
        <v>38.888888888888999</v>
      </c>
      <c r="L3771" s="2">
        <v>4.6296296296300001</v>
      </c>
      <c r="M3771" s="2">
        <v>91.666666666666998</v>
      </c>
      <c r="N3771" s="2">
        <v>50</v>
      </c>
      <c r="O3771" s="2">
        <v>51.851851851851997</v>
      </c>
      <c r="P3771" s="2">
        <v>2.7777777777780002</v>
      </c>
      <c r="Q3771" s="2">
        <v>1.851851851852</v>
      </c>
      <c r="R3771" s="2">
        <v>0.92592592592599998</v>
      </c>
      <c r="S3771" s="2">
        <v>0.92592592592599998</v>
      </c>
      <c r="T3771" s="17">
        <v>98.148148148147996</v>
      </c>
    </row>
    <row r="3772" spans="3:20" x14ac:dyDescent="0.25">
      <c r="C3772" s="112"/>
      <c r="D3772" s="109"/>
      <c r="E3772" s="9" t="s">
        <v>28</v>
      </c>
      <c r="F3772" s="12"/>
      <c r="G3772" s="8">
        <v>148</v>
      </c>
      <c r="H3772" s="20">
        <v>31.081081081080999</v>
      </c>
      <c r="I3772" s="2">
        <v>4.7297297297299998</v>
      </c>
      <c r="J3772" s="2">
        <v>84.459459459458998</v>
      </c>
      <c r="K3772" s="2">
        <v>43.243243243243001</v>
      </c>
      <c r="L3772" s="2">
        <v>4.7297297297299998</v>
      </c>
      <c r="M3772" s="2">
        <v>91.891891891892001</v>
      </c>
      <c r="N3772" s="2">
        <v>51.351351351350999</v>
      </c>
      <c r="O3772" s="2">
        <v>53.378378378378002</v>
      </c>
      <c r="P3772" s="2">
        <v>1.351351351351</v>
      </c>
      <c r="Q3772" s="2">
        <v>1.351351351351</v>
      </c>
      <c r="R3772" s="2">
        <v>0.67567567567599995</v>
      </c>
      <c r="S3772" s="2">
        <v>1.351351351351</v>
      </c>
      <c r="T3772" s="17">
        <v>97.972972972972997</v>
      </c>
    </row>
    <row r="3773" spans="3:20" x14ac:dyDescent="0.25">
      <c r="C3773" s="112"/>
      <c r="D3773" s="109"/>
      <c r="E3773" s="9" t="s">
        <v>29</v>
      </c>
      <c r="F3773" s="12"/>
      <c r="G3773" s="8">
        <v>101</v>
      </c>
      <c r="H3773" s="20">
        <v>31.683168316831999</v>
      </c>
      <c r="I3773" s="2">
        <v>0.99009900990099997</v>
      </c>
      <c r="J3773" s="2">
        <v>73.267326732672998</v>
      </c>
      <c r="K3773" s="2">
        <v>32.673267326732997</v>
      </c>
      <c r="L3773" s="2">
        <v>6.9306930693069999</v>
      </c>
      <c r="M3773" s="2">
        <v>87.128712871286993</v>
      </c>
      <c r="N3773" s="2">
        <v>54.455445544554003</v>
      </c>
      <c r="O3773" s="2">
        <v>61.386138613861</v>
      </c>
      <c r="P3773" s="2">
        <v>1.9801980198019999</v>
      </c>
      <c r="Q3773" s="2">
        <v>0.99009900990099997</v>
      </c>
      <c r="R3773" s="2">
        <v>0.99009900990099997</v>
      </c>
      <c r="S3773" s="15" t="s">
        <v>66</v>
      </c>
      <c r="T3773" s="17">
        <v>99.009900990098998</v>
      </c>
    </row>
    <row r="3774" spans="3:20" x14ac:dyDescent="0.25">
      <c r="C3774" s="112"/>
      <c r="D3774" s="109"/>
      <c r="E3774" s="9" t="s">
        <v>30</v>
      </c>
      <c r="F3774" s="12"/>
      <c r="G3774" s="8">
        <v>63</v>
      </c>
      <c r="H3774" s="20">
        <v>47.619047619047997</v>
      </c>
      <c r="I3774" s="2">
        <v>3.1746031746029999</v>
      </c>
      <c r="J3774" s="2">
        <v>79.365079365078998</v>
      </c>
      <c r="K3774" s="2">
        <v>44.444444444444002</v>
      </c>
      <c r="L3774" s="2">
        <v>20.634920634920999</v>
      </c>
      <c r="M3774" s="2">
        <v>66.666666666666998</v>
      </c>
      <c r="N3774" s="2">
        <v>39.682539682540003</v>
      </c>
      <c r="O3774" s="2">
        <v>50.793650793650997</v>
      </c>
      <c r="P3774" s="2">
        <v>1.587301587302</v>
      </c>
      <c r="Q3774" s="15" t="s">
        <v>66</v>
      </c>
      <c r="R3774" s="2">
        <v>1.587301587302</v>
      </c>
      <c r="S3774" s="2">
        <v>3.1746031746029999</v>
      </c>
      <c r="T3774" s="17">
        <v>95.238095238094999</v>
      </c>
    </row>
    <row r="3775" spans="3:20" x14ac:dyDescent="0.25">
      <c r="C3775" s="112"/>
      <c r="D3775" s="109"/>
      <c r="E3775" s="9" t="s">
        <v>31</v>
      </c>
      <c r="F3775" s="12"/>
      <c r="G3775" s="8">
        <v>420</v>
      </c>
      <c r="H3775" s="20">
        <v>30.476190476189998</v>
      </c>
      <c r="I3775" s="2">
        <v>2.6190476190480001</v>
      </c>
      <c r="J3775" s="2">
        <v>75.714285714286007</v>
      </c>
      <c r="K3775" s="2">
        <v>39.761904761905001</v>
      </c>
      <c r="L3775" s="2">
        <v>7.6190476190479997</v>
      </c>
      <c r="M3775" s="2">
        <v>86.904761904761997</v>
      </c>
      <c r="N3775" s="2">
        <v>50</v>
      </c>
      <c r="O3775" s="2">
        <v>54.523809523810002</v>
      </c>
      <c r="P3775" s="2">
        <v>1.9047619047619999</v>
      </c>
      <c r="Q3775" s="2">
        <v>1.190476190476</v>
      </c>
      <c r="R3775" s="2">
        <v>0.95238095238099996</v>
      </c>
      <c r="S3775" s="2">
        <v>1.190476190476</v>
      </c>
      <c r="T3775" s="17">
        <v>97.857142857143003</v>
      </c>
    </row>
    <row r="3776" spans="3:20" x14ac:dyDescent="0.25">
      <c r="C3776" s="112"/>
      <c r="D3776" s="109"/>
      <c r="E3776" s="9" t="s">
        <v>32</v>
      </c>
      <c r="F3776" s="12"/>
      <c r="G3776" s="8">
        <v>164</v>
      </c>
      <c r="H3776" s="20">
        <v>37.804878048779997</v>
      </c>
      <c r="I3776" s="2">
        <v>1.829268292683</v>
      </c>
      <c r="J3776" s="2">
        <v>75.609756097561004</v>
      </c>
      <c r="K3776" s="2">
        <v>37.195121951220003</v>
      </c>
      <c r="L3776" s="2">
        <v>12.195121951220001</v>
      </c>
      <c r="M3776" s="2">
        <v>79.268292682926997</v>
      </c>
      <c r="N3776" s="2">
        <v>48.780487804878</v>
      </c>
      <c r="O3776" s="2">
        <v>57.317073170732002</v>
      </c>
      <c r="P3776" s="2">
        <v>1.829268292683</v>
      </c>
      <c r="Q3776" s="2">
        <v>0.60975609756100002</v>
      </c>
      <c r="R3776" s="2">
        <v>1.219512195122</v>
      </c>
      <c r="S3776" s="2">
        <v>1.219512195122</v>
      </c>
      <c r="T3776" s="17">
        <v>97.560975609755999</v>
      </c>
    </row>
    <row r="3777" spans="3:20" ht="25.2" x14ac:dyDescent="0.25">
      <c r="C3777" s="108" t="s">
        <v>33</v>
      </c>
      <c r="D3777" s="108" t="s">
        <v>25</v>
      </c>
      <c r="E3777" s="10" t="s">
        <v>34</v>
      </c>
      <c r="F3777" s="11"/>
      <c r="G3777" s="14">
        <v>93</v>
      </c>
      <c r="H3777" s="28">
        <v>35.483870967742</v>
      </c>
      <c r="I3777" s="5">
        <v>1.0752688172039999</v>
      </c>
      <c r="J3777" s="5">
        <v>78.494623655913998</v>
      </c>
      <c r="K3777" s="5">
        <v>50.537634408602003</v>
      </c>
      <c r="L3777" s="5">
        <v>18.279569892472999</v>
      </c>
      <c r="M3777" s="5">
        <v>74.193548387096996</v>
      </c>
      <c r="N3777" s="5">
        <v>35.483870967742</v>
      </c>
      <c r="O3777" s="5">
        <v>55.913978494623997</v>
      </c>
      <c r="P3777" s="5">
        <v>3.2258064516129998</v>
      </c>
      <c r="Q3777" s="5">
        <v>3.2258064516129998</v>
      </c>
      <c r="R3777" s="34" t="s">
        <v>66</v>
      </c>
      <c r="S3777" s="34" t="s">
        <v>66</v>
      </c>
      <c r="T3777" s="29">
        <v>100</v>
      </c>
    </row>
    <row r="3778" spans="3:20" ht="25.2" x14ac:dyDescent="0.25">
      <c r="C3778" s="112"/>
      <c r="D3778" s="109"/>
      <c r="E3778" s="9" t="s">
        <v>35</v>
      </c>
      <c r="F3778" s="12"/>
      <c r="G3778" s="8">
        <v>623</v>
      </c>
      <c r="H3778" s="20">
        <v>26.966292134831001</v>
      </c>
      <c r="I3778" s="2">
        <v>3.3707865168539999</v>
      </c>
      <c r="J3778" s="2">
        <v>76.886035313001997</v>
      </c>
      <c r="K3778" s="2">
        <v>45.906902086677</v>
      </c>
      <c r="L3778" s="2">
        <v>4.4943820224720001</v>
      </c>
      <c r="M3778" s="2">
        <v>90.369181380417004</v>
      </c>
      <c r="N3778" s="2">
        <v>52.006420545746003</v>
      </c>
      <c r="O3778" s="2">
        <v>64.847512038523007</v>
      </c>
      <c r="P3778" s="2">
        <v>3.3707865168539999</v>
      </c>
      <c r="Q3778" s="2">
        <v>1.2841091492779999</v>
      </c>
      <c r="R3778" s="2">
        <v>0.16051364366000001</v>
      </c>
      <c r="S3778" s="2">
        <v>0.96308186195800005</v>
      </c>
      <c r="T3778" s="17">
        <v>98.876404494382001</v>
      </c>
    </row>
    <row r="3779" spans="3:20" ht="25.2" x14ac:dyDescent="0.25">
      <c r="C3779" s="112"/>
      <c r="D3779" s="109"/>
      <c r="E3779" s="9" t="s">
        <v>36</v>
      </c>
      <c r="F3779" s="12"/>
      <c r="G3779" s="8">
        <v>207</v>
      </c>
      <c r="H3779" s="20">
        <v>19.323671497585</v>
      </c>
      <c r="I3779" s="2">
        <v>2.4154589371980002</v>
      </c>
      <c r="J3779" s="2">
        <v>72.463768115942003</v>
      </c>
      <c r="K3779" s="2">
        <v>41.545893719806998</v>
      </c>
      <c r="L3779" s="2">
        <v>3.3816425120770002</v>
      </c>
      <c r="M3779" s="2">
        <v>89.855072463767996</v>
      </c>
      <c r="N3779" s="2">
        <v>32.850241545894001</v>
      </c>
      <c r="O3779" s="2">
        <v>50.241545893720001</v>
      </c>
      <c r="P3779" s="2">
        <v>3.864734299517</v>
      </c>
      <c r="Q3779" s="2">
        <v>0.48309178743999998</v>
      </c>
      <c r="R3779" s="2">
        <v>0.48309178743999998</v>
      </c>
      <c r="S3779" s="2">
        <v>0.96618357487899997</v>
      </c>
      <c r="T3779" s="17">
        <v>98.550724637681</v>
      </c>
    </row>
    <row r="3780" spans="3:20" ht="25.2" x14ac:dyDescent="0.25">
      <c r="C3780" s="112"/>
      <c r="D3780" s="109"/>
      <c r="E3780" s="9" t="s">
        <v>37</v>
      </c>
      <c r="F3780" s="12"/>
      <c r="G3780" s="8">
        <v>178</v>
      </c>
      <c r="H3780" s="20">
        <v>33.146067415730002</v>
      </c>
      <c r="I3780" s="2">
        <v>2.808988764045</v>
      </c>
      <c r="J3780" s="2">
        <v>78.651685393258006</v>
      </c>
      <c r="K3780" s="2">
        <v>35.955056179774999</v>
      </c>
      <c r="L3780" s="2">
        <v>6.7415730337079998</v>
      </c>
      <c r="M3780" s="2">
        <v>81.460674157303004</v>
      </c>
      <c r="N3780" s="2">
        <v>43.820224719100999</v>
      </c>
      <c r="O3780" s="2">
        <v>47.752808988764002</v>
      </c>
      <c r="P3780" s="2">
        <v>2.2471910112360001</v>
      </c>
      <c r="Q3780" s="2">
        <v>1.6853932584269999</v>
      </c>
      <c r="R3780" s="2">
        <v>1.6853932584269999</v>
      </c>
      <c r="S3780" s="2">
        <v>1.123595505618</v>
      </c>
      <c r="T3780" s="17">
        <v>97.191011235955003</v>
      </c>
    </row>
    <row r="3781" spans="3:20" x14ac:dyDescent="0.25">
      <c r="C3781" s="112"/>
      <c r="D3781" s="109"/>
      <c r="E3781" s="9" t="s">
        <v>38</v>
      </c>
      <c r="F3781" s="12"/>
      <c r="G3781" s="13">
        <v>3</v>
      </c>
      <c r="H3781" s="39" t="s">
        <v>66</v>
      </c>
      <c r="I3781" s="7" t="s">
        <v>66</v>
      </c>
      <c r="J3781" s="6">
        <v>33.333333333333002</v>
      </c>
      <c r="K3781" s="7" t="s">
        <v>66</v>
      </c>
      <c r="L3781" s="7" t="s">
        <v>66</v>
      </c>
      <c r="M3781" s="6">
        <v>100</v>
      </c>
      <c r="N3781" s="7" t="s">
        <v>66</v>
      </c>
      <c r="O3781" s="6">
        <v>33.333333333333002</v>
      </c>
      <c r="P3781" s="7" t="s">
        <v>66</v>
      </c>
      <c r="Q3781" s="7" t="s">
        <v>66</v>
      </c>
      <c r="R3781" s="7" t="s">
        <v>66</v>
      </c>
      <c r="S3781" s="7" t="s">
        <v>66</v>
      </c>
      <c r="T3781" s="33">
        <v>100</v>
      </c>
    </row>
    <row r="3782" spans="3:20" ht="25.2" x14ac:dyDescent="0.25">
      <c r="C3782" s="112"/>
      <c r="D3782" s="108" t="s">
        <v>22</v>
      </c>
      <c r="E3782" s="10" t="s">
        <v>34</v>
      </c>
      <c r="F3782" s="11"/>
      <c r="G3782" s="40">
        <v>48</v>
      </c>
      <c r="H3782" s="58">
        <v>33.333333333333002</v>
      </c>
      <c r="I3782" s="41" t="s">
        <v>66</v>
      </c>
      <c r="J3782" s="23">
        <v>75</v>
      </c>
      <c r="K3782" s="23">
        <v>54.166666666666998</v>
      </c>
      <c r="L3782" s="23">
        <v>18.75</v>
      </c>
      <c r="M3782" s="23">
        <v>75</v>
      </c>
      <c r="N3782" s="23">
        <v>25</v>
      </c>
      <c r="O3782" s="23">
        <v>62.5</v>
      </c>
      <c r="P3782" s="23">
        <v>2.083333333333</v>
      </c>
      <c r="Q3782" s="23">
        <v>2.083333333333</v>
      </c>
      <c r="R3782" s="41" t="s">
        <v>66</v>
      </c>
      <c r="S3782" s="41" t="s">
        <v>66</v>
      </c>
      <c r="T3782" s="63">
        <v>100</v>
      </c>
    </row>
    <row r="3783" spans="3:20" ht="25.2" x14ac:dyDescent="0.25">
      <c r="C3783" s="112"/>
      <c r="D3783" s="109"/>
      <c r="E3783" s="9" t="s">
        <v>35</v>
      </c>
      <c r="F3783" s="12"/>
      <c r="G3783" s="8">
        <v>365</v>
      </c>
      <c r="H3783" s="20">
        <v>28.767123287671001</v>
      </c>
      <c r="I3783" s="2">
        <v>3.2876712328769999</v>
      </c>
      <c r="J3783" s="2">
        <v>79.178082191781002</v>
      </c>
      <c r="K3783" s="2">
        <v>49.041095890411</v>
      </c>
      <c r="L3783" s="2">
        <v>3.5616438356160001</v>
      </c>
      <c r="M3783" s="2">
        <v>89.589041095889996</v>
      </c>
      <c r="N3783" s="2">
        <v>50.684931506848997</v>
      </c>
      <c r="O3783" s="2">
        <v>70.136986301370001</v>
      </c>
      <c r="P3783" s="2">
        <v>3.8356164383559999</v>
      </c>
      <c r="Q3783" s="2">
        <v>0.82191780821899996</v>
      </c>
      <c r="R3783" s="15" t="s">
        <v>66</v>
      </c>
      <c r="S3783" s="2">
        <v>0.82191780821899996</v>
      </c>
      <c r="T3783" s="17">
        <v>99.178082191781002</v>
      </c>
    </row>
    <row r="3784" spans="3:20" ht="25.2" x14ac:dyDescent="0.25">
      <c r="C3784" s="112"/>
      <c r="D3784" s="109"/>
      <c r="E3784" s="9" t="s">
        <v>36</v>
      </c>
      <c r="F3784" s="12"/>
      <c r="G3784" s="8">
        <v>80</v>
      </c>
      <c r="H3784" s="20">
        <v>13.75</v>
      </c>
      <c r="I3784" s="2">
        <v>1.25</v>
      </c>
      <c r="J3784" s="2">
        <v>73.75</v>
      </c>
      <c r="K3784" s="2">
        <v>46.25</v>
      </c>
      <c r="L3784" s="2">
        <v>1.25</v>
      </c>
      <c r="M3784" s="2">
        <v>90</v>
      </c>
      <c r="N3784" s="2">
        <v>21.25</v>
      </c>
      <c r="O3784" s="2">
        <v>58.75</v>
      </c>
      <c r="P3784" s="2">
        <v>3.75</v>
      </c>
      <c r="Q3784" s="2">
        <v>1.25</v>
      </c>
      <c r="R3784" s="15" t="s">
        <v>66</v>
      </c>
      <c r="S3784" s="2">
        <v>1.25</v>
      </c>
      <c r="T3784" s="17">
        <v>98.75</v>
      </c>
    </row>
    <row r="3785" spans="3:20" ht="25.2" x14ac:dyDescent="0.25">
      <c r="C3785" s="112"/>
      <c r="D3785" s="109"/>
      <c r="E3785" s="9" t="s">
        <v>37</v>
      </c>
      <c r="F3785" s="12"/>
      <c r="G3785" s="13">
        <v>49</v>
      </c>
      <c r="H3785" s="30">
        <v>28.571428571428999</v>
      </c>
      <c r="I3785" s="6">
        <v>6.1224489795919999</v>
      </c>
      <c r="J3785" s="6">
        <v>81.632653061224005</v>
      </c>
      <c r="K3785" s="6">
        <v>38.775510204082003</v>
      </c>
      <c r="L3785" s="6">
        <v>2.040816326531</v>
      </c>
      <c r="M3785" s="6">
        <v>81.632653061224005</v>
      </c>
      <c r="N3785" s="6">
        <v>30.612244897958998</v>
      </c>
      <c r="O3785" s="6">
        <v>57.142857142856997</v>
      </c>
      <c r="P3785" s="6">
        <v>2.040816326531</v>
      </c>
      <c r="Q3785" s="6">
        <v>4.0816326530609999</v>
      </c>
      <c r="R3785" s="7" t="s">
        <v>66</v>
      </c>
      <c r="S3785" s="7" t="s">
        <v>66</v>
      </c>
      <c r="T3785" s="33">
        <v>100</v>
      </c>
    </row>
    <row r="3786" spans="3:20" x14ac:dyDescent="0.25">
      <c r="C3786" s="112"/>
      <c r="D3786" s="109"/>
      <c r="E3786" s="9" t="s">
        <v>38</v>
      </c>
      <c r="F3786" s="12"/>
      <c r="G3786" s="13">
        <v>1</v>
      </c>
      <c r="H3786" s="39" t="s">
        <v>66</v>
      </c>
      <c r="I3786" s="7" t="s">
        <v>66</v>
      </c>
      <c r="J3786" s="7" t="s">
        <v>66</v>
      </c>
      <c r="K3786" s="7" t="s">
        <v>66</v>
      </c>
      <c r="L3786" s="7" t="s">
        <v>66</v>
      </c>
      <c r="M3786" s="6">
        <v>100</v>
      </c>
      <c r="N3786" s="7" t="s">
        <v>66</v>
      </c>
      <c r="O3786" s="6">
        <v>100</v>
      </c>
      <c r="P3786" s="7" t="s">
        <v>66</v>
      </c>
      <c r="Q3786" s="7" t="s">
        <v>66</v>
      </c>
      <c r="R3786" s="7" t="s">
        <v>66</v>
      </c>
      <c r="S3786" s="7" t="s">
        <v>66</v>
      </c>
      <c r="T3786" s="33">
        <v>100</v>
      </c>
    </row>
    <row r="3787" spans="3:20" ht="25.2" x14ac:dyDescent="0.25">
      <c r="C3787" s="112"/>
      <c r="D3787" s="108" t="s">
        <v>23</v>
      </c>
      <c r="E3787" s="10" t="s">
        <v>34</v>
      </c>
      <c r="F3787" s="11"/>
      <c r="G3787" s="40">
        <v>45</v>
      </c>
      <c r="H3787" s="58">
        <v>37.777777777777999</v>
      </c>
      <c r="I3787" s="23">
        <v>2.2222222222219998</v>
      </c>
      <c r="J3787" s="23">
        <v>82.222222222222001</v>
      </c>
      <c r="K3787" s="23">
        <v>46.666666666666998</v>
      </c>
      <c r="L3787" s="23">
        <v>17.777777777777999</v>
      </c>
      <c r="M3787" s="23">
        <v>73.333333333333002</v>
      </c>
      <c r="N3787" s="23">
        <v>46.666666666666998</v>
      </c>
      <c r="O3787" s="23">
        <v>48.888888888888999</v>
      </c>
      <c r="P3787" s="23">
        <v>4.4444444444439997</v>
      </c>
      <c r="Q3787" s="23">
        <v>4.4444444444439997</v>
      </c>
      <c r="R3787" s="41" t="s">
        <v>66</v>
      </c>
      <c r="S3787" s="41" t="s">
        <v>66</v>
      </c>
      <c r="T3787" s="63">
        <v>100</v>
      </c>
    </row>
    <row r="3788" spans="3:20" ht="25.2" x14ac:dyDescent="0.25">
      <c r="C3788" s="112"/>
      <c r="D3788" s="109"/>
      <c r="E3788" s="9" t="s">
        <v>35</v>
      </c>
      <c r="F3788" s="12"/>
      <c r="G3788" s="8">
        <v>258</v>
      </c>
      <c r="H3788" s="20">
        <v>24.418604651163001</v>
      </c>
      <c r="I3788" s="2">
        <v>3.488372093023</v>
      </c>
      <c r="J3788" s="2">
        <v>73.643410852713004</v>
      </c>
      <c r="K3788" s="2">
        <v>41.472868217054</v>
      </c>
      <c r="L3788" s="2">
        <v>5.8139534883720003</v>
      </c>
      <c r="M3788" s="2">
        <v>91.472868217054</v>
      </c>
      <c r="N3788" s="2">
        <v>53.875968992247998</v>
      </c>
      <c r="O3788" s="2">
        <v>57.364341085271001</v>
      </c>
      <c r="P3788" s="2">
        <v>2.7131782945739999</v>
      </c>
      <c r="Q3788" s="2">
        <v>1.937984496124</v>
      </c>
      <c r="R3788" s="2">
        <v>0.38759689922500001</v>
      </c>
      <c r="S3788" s="2">
        <v>1.1627906976739999</v>
      </c>
      <c r="T3788" s="17">
        <v>98.449612403101</v>
      </c>
    </row>
    <row r="3789" spans="3:20" ht="25.2" x14ac:dyDescent="0.25">
      <c r="C3789" s="112"/>
      <c r="D3789" s="109"/>
      <c r="E3789" s="9" t="s">
        <v>36</v>
      </c>
      <c r="F3789" s="12"/>
      <c r="G3789" s="8">
        <v>127</v>
      </c>
      <c r="H3789" s="20">
        <v>22.834645669291</v>
      </c>
      <c r="I3789" s="2">
        <v>3.1496062992130001</v>
      </c>
      <c r="J3789" s="2">
        <v>71.653543307087006</v>
      </c>
      <c r="K3789" s="2">
        <v>38.582677165353999</v>
      </c>
      <c r="L3789" s="2">
        <v>4.7244094488190003</v>
      </c>
      <c r="M3789" s="2">
        <v>89.763779527558995</v>
      </c>
      <c r="N3789" s="2">
        <v>40.157480314960999</v>
      </c>
      <c r="O3789" s="2">
        <v>44.881889763780002</v>
      </c>
      <c r="P3789" s="2">
        <v>3.9370078740159999</v>
      </c>
      <c r="Q3789" s="15" t="s">
        <v>66</v>
      </c>
      <c r="R3789" s="2">
        <v>0.78740157480299999</v>
      </c>
      <c r="S3789" s="2">
        <v>0.78740157480299999</v>
      </c>
      <c r="T3789" s="17">
        <v>98.425196850394002</v>
      </c>
    </row>
    <row r="3790" spans="3:20" ht="25.2" x14ac:dyDescent="0.25">
      <c r="C3790" s="112"/>
      <c r="D3790" s="109"/>
      <c r="E3790" s="9" t="s">
        <v>37</v>
      </c>
      <c r="F3790" s="12"/>
      <c r="G3790" s="8">
        <v>129</v>
      </c>
      <c r="H3790" s="20">
        <v>34.883720930232997</v>
      </c>
      <c r="I3790" s="2">
        <v>1.550387596899</v>
      </c>
      <c r="J3790" s="2">
        <v>77.519379844960994</v>
      </c>
      <c r="K3790" s="2">
        <v>34.883720930232997</v>
      </c>
      <c r="L3790" s="2">
        <v>8.5271317829460003</v>
      </c>
      <c r="M3790" s="2">
        <v>81.395348837208999</v>
      </c>
      <c r="N3790" s="2">
        <v>48.837209302326002</v>
      </c>
      <c r="O3790" s="2">
        <v>44.186046511628</v>
      </c>
      <c r="P3790" s="2">
        <v>2.3255813953489999</v>
      </c>
      <c r="Q3790" s="2">
        <v>0.77519379845000003</v>
      </c>
      <c r="R3790" s="2">
        <v>2.3255813953489999</v>
      </c>
      <c r="S3790" s="2">
        <v>1.550387596899</v>
      </c>
      <c r="T3790" s="17">
        <v>96.124031007751995</v>
      </c>
    </row>
    <row r="3791" spans="3:20" x14ac:dyDescent="0.25">
      <c r="C3791" s="112"/>
      <c r="D3791" s="109"/>
      <c r="E3791" s="9" t="s">
        <v>38</v>
      </c>
      <c r="F3791" s="12"/>
      <c r="G3791" s="13">
        <v>2</v>
      </c>
      <c r="H3791" s="39" t="s">
        <v>66</v>
      </c>
      <c r="I3791" s="7" t="s">
        <v>66</v>
      </c>
      <c r="J3791" s="6">
        <v>50</v>
      </c>
      <c r="K3791" s="7" t="s">
        <v>66</v>
      </c>
      <c r="L3791" s="7" t="s">
        <v>66</v>
      </c>
      <c r="M3791" s="6">
        <v>100</v>
      </c>
      <c r="N3791" s="7" t="s">
        <v>66</v>
      </c>
      <c r="O3791" s="7" t="s">
        <v>66</v>
      </c>
      <c r="P3791" s="7" t="s">
        <v>66</v>
      </c>
      <c r="Q3791" s="7" t="s">
        <v>66</v>
      </c>
      <c r="R3791" s="7" t="s">
        <v>66</v>
      </c>
      <c r="S3791" s="7" t="s">
        <v>66</v>
      </c>
      <c r="T3791" s="33">
        <v>100</v>
      </c>
    </row>
    <row r="3792" spans="3:20" ht="25.2" x14ac:dyDescent="0.25">
      <c r="C3792" s="108" t="s">
        <v>39</v>
      </c>
      <c r="D3792" s="108" t="s">
        <v>25</v>
      </c>
      <c r="E3792" s="10" t="s">
        <v>40</v>
      </c>
      <c r="F3792" s="11"/>
      <c r="G3792" s="14">
        <v>320</v>
      </c>
      <c r="H3792" s="28">
        <v>28.75</v>
      </c>
      <c r="I3792" s="5">
        <v>1.25</v>
      </c>
      <c r="J3792" s="5">
        <v>75.3125</v>
      </c>
      <c r="K3792" s="5">
        <v>40.625</v>
      </c>
      <c r="L3792" s="5">
        <v>8.125</v>
      </c>
      <c r="M3792" s="5">
        <v>83.75</v>
      </c>
      <c r="N3792" s="5">
        <v>35.625</v>
      </c>
      <c r="O3792" s="5">
        <v>52.1875</v>
      </c>
      <c r="P3792" s="5">
        <v>1.875</v>
      </c>
      <c r="Q3792" s="5">
        <v>1.875</v>
      </c>
      <c r="R3792" s="5">
        <v>0.625</v>
      </c>
      <c r="S3792" s="5">
        <v>0.3125</v>
      </c>
      <c r="T3792" s="29">
        <v>99.0625</v>
      </c>
    </row>
    <row r="3793" spans="3:20" ht="25.2" x14ac:dyDescent="0.25">
      <c r="C3793" s="112"/>
      <c r="D3793" s="109"/>
      <c r="E3793" s="9" t="s">
        <v>41</v>
      </c>
      <c r="F3793" s="12"/>
      <c r="G3793" s="8">
        <v>604</v>
      </c>
      <c r="H3793" s="20">
        <v>25.993377483444</v>
      </c>
      <c r="I3793" s="2">
        <v>3.4768211920529999</v>
      </c>
      <c r="J3793" s="2">
        <v>78.145695364237994</v>
      </c>
      <c r="K3793" s="2">
        <v>46.523178807946998</v>
      </c>
      <c r="L3793" s="2">
        <v>4.3046357615890001</v>
      </c>
      <c r="M3793" s="2">
        <v>90.562913907284994</v>
      </c>
      <c r="N3793" s="2">
        <v>51.490066225165997</v>
      </c>
      <c r="O3793" s="2">
        <v>64.900662251656001</v>
      </c>
      <c r="P3793" s="2">
        <v>3.4768211920529999</v>
      </c>
      <c r="Q3793" s="2">
        <v>1.324503311258</v>
      </c>
      <c r="R3793" s="2">
        <v>0.16556291390700001</v>
      </c>
      <c r="S3793" s="2">
        <v>0.99337748344400001</v>
      </c>
      <c r="T3793" s="17">
        <v>98.841059602648997</v>
      </c>
    </row>
    <row r="3794" spans="3:20" x14ac:dyDescent="0.25">
      <c r="C3794" s="112"/>
      <c r="D3794" s="109"/>
      <c r="E3794" s="9" t="s">
        <v>42</v>
      </c>
      <c r="F3794" s="12"/>
      <c r="G3794" s="13">
        <v>20</v>
      </c>
      <c r="H3794" s="30">
        <v>40</v>
      </c>
      <c r="I3794" s="7" t="s">
        <v>66</v>
      </c>
      <c r="J3794" s="6">
        <v>70</v>
      </c>
      <c r="K3794" s="6">
        <v>45</v>
      </c>
      <c r="L3794" s="6">
        <v>5</v>
      </c>
      <c r="M3794" s="6">
        <v>85</v>
      </c>
      <c r="N3794" s="6">
        <v>55</v>
      </c>
      <c r="O3794" s="6">
        <v>65</v>
      </c>
      <c r="P3794" s="6">
        <v>5</v>
      </c>
      <c r="Q3794" s="7" t="s">
        <v>66</v>
      </c>
      <c r="R3794" s="6">
        <v>5</v>
      </c>
      <c r="S3794" s="7" t="s">
        <v>66</v>
      </c>
      <c r="T3794" s="33">
        <v>95</v>
      </c>
    </row>
    <row r="3795" spans="3:20" x14ac:dyDescent="0.25">
      <c r="C3795" s="112"/>
      <c r="D3795" s="109"/>
      <c r="E3795" s="9" t="s">
        <v>43</v>
      </c>
      <c r="F3795" s="12"/>
      <c r="G3795" s="8">
        <v>162</v>
      </c>
      <c r="H3795" s="20">
        <v>27.777777777777999</v>
      </c>
      <c r="I3795" s="2">
        <v>6.1728395061730001</v>
      </c>
      <c r="J3795" s="2">
        <v>77.160493827159996</v>
      </c>
      <c r="K3795" s="2">
        <v>45.061728395061998</v>
      </c>
      <c r="L3795" s="2">
        <v>6.1728395061730001</v>
      </c>
      <c r="M3795" s="2">
        <v>88.271604938272006</v>
      </c>
      <c r="N3795" s="2">
        <v>48.765432098764997</v>
      </c>
      <c r="O3795" s="2">
        <v>54.320987654321002</v>
      </c>
      <c r="P3795" s="2">
        <v>7.4074074074069998</v>
      </c>
      <c r="Q3795" s="2">
        <v>1.2345679012349999</v>
      </c>
      <c r="R3795" s="2">
        <v>0.61728395061700003</v>
      </c>
      <c r="S3795" s="2">
        <v>1.851851851852</v>
      </c>
      <c r="T3795" s="17">
        <v>97.530864197531002</v>
      </c>
    </row>
    <row r="3796" spans="3:20" x14ac:dyDescent="0.25">
      <c r="C3796" s="112"/>
      <c r="D3796" s="109"/>
      <c r="E3796" s="9" t="s">
        <v>44</v>
      </c>
      <c r="F3796" s="12"/>
      <c r="G3796" s="8">
        <v>50</v>
      </c>
      <c r="H3796" s="20">
        <v>32</v>
      </c>
      <c r="I3796" s="2">
        <v>6</v>
      </c>
      <c r="J3796" s="2">
        <v>68</v>
      </c>
      <c r="K3796" s="2">
        <v>24</v>
      </c>
      <c r="L3796" s="2">
        <v>10</v>
      </c>
      <c r="M3796" s="2">
        <v>90</v>
      </c>
      <c r="N3796" s="2">
        <v>34</v>
      </c>
      <c r="O3796" s="2">
        <v>50</v>
      </c>
      <c r="P3796" s="2">
        <v>10</v>
      </c>
      <c r="Q3796" s="15" t="s">
        <v>66</v>
      </c>
      <c r="R3796" s="15" t="s">
        <v>66</v>
      </c>
      <c r="S3796" s="2">
        <v>2</v>
      </c>
      <c r="T3796" s="17">
        <v>98</v>
      </c>
    </row>
    <row r="3797" spans="3:20" ht="25.2" x14ac:dyDescent="0.25">
      <c r="C3797" s="112"/>
      <c r="D3797" s="109"/>
      <c r="E3797" s="9" t="s">
        <v>45</v>
      </c>
      <c r="F3797" s="12"/>
      <c r="G3797" s="8">
        <v>53</v>
      </c>
      <c r="H3797" s="20">
        <v>24.528301886792001</v>
      </c>
      <c r="I3797" s="2">
        <v>1.88679245283</v>
      </c>
      <c r="J3797" s="2">
        <v>77.358490566038</v>
      </c>
      <c r="K3797" s="2">
        <v>45.283018867925001</v>
      </c>
      <c r="L3797" s="15" t="s">
        <v>66</v>
      </c>
      <c r="M3797" s="2">
        <v>86.792452830189006</v>
      </c>
      <c r="N3797" s="2">
        <v>37.735849056604003</v>
      </c>
      <c r="O3797" s="2">
        <v>52.830188679244998</v>
      </c>
      <c r="P3797" s="15" t="s">
        <v>66</v>
      </c>
      <c r="Q3797" s="2">
        <v>1.88679245283</v>
      </c>
      <c r="R3797" s="15" t="s">
        <v>66</v>
      </c>
      <c r="S3797" s="2">
        <v>1.88679245283</v>
      </c>
      <c r="T3797" s="17">
        <v>98.113207547170006</v>
      </c>
    </row>
    <row r="3798" spans="3:20" x14ac:dyDescent="0.25">
      <c r="C3798" s="112"/>
      <c r="D3798" s="109"/>
      <c r="E3798" s="9" t="s">
        <v>38</v>
      </c>
      <c r="F3798" s="12"/>
      <c r="G3798" s="13">
        <v>37</v>
      </c>
      <c r="H3798" s="30">
        <v>32.432432432432002</v>
      </c>
      <c r="I3798" s="6">
        <v>5.4054054054050003</v>
      </c>
      <c r="J3798" s="6">
        <v>67.567567567568005</v>
      </c>
      <c r="K3798" s="6">
        <v>35.135135135135002</v>
      </c>
      <c r="L3798" s="6">
        <v>10.810810810811001</v>
      </c>
      <c r="M3798" s="6">
        <v>86.486486486486001</v>
      </c>
      <c r="N3798" s="6">
        <v>48.648648648649001</v>
      </c>
      <c r="O3798" s="6">
        <v>54.054054054053999</v>
      </c>
      <c r="P3798" s="6">
        <v>8.1081081081080004</v>
      </c>
      <c r="Q3798" s="7" t="s">
        <v>66</v>
      </c>
      <c r="R3798" s="7" t="s">
        <v>66</v>
      </c>
      <c r="S3798" s="7" t="s">
        <v>66</v>
      </c>
      <c r="T3798" s="33">
        <v>100</v>
      </c>
    </row>
    <row r="3799" spans="3:20" ht="25.2" x14ac:dyDescent="0.25">
      <c r="C3799" s="112"/>
      <c r="D3799" s="108" t="s">
        <v>22</v>
      </c>
      <c r="E3799" s="10" t="s">
        <v>40</v>
      </c>
      <c r="F3799" s="11"/>
      <c r="G3799" s="14">
        <v>118</v>
      </c>
      <c r="H3799" s="28">
        <v>23.728813559321999</v>
      </c>
      <c r="I3799" s="5">
        <v>0.84745762711899997</v>
      </c>
      <c r="J3799" s="5">
        <v>73.728813559322006</v>
      </c>
      <c r="K3799" s="5">
        <v>44.915254237288003</v>
      </c>
      <c r="L3799" s="5">
        <v>7.6271186440680001</v>
      </c>
      <c r="M3799" s="5">
        <v>83.050847457627</v>
      </c>
      <c r="N3799" s="5">
        <v>24.576271186441002</v>
      </c>
      <c r="O3799" s="5">
        <v>60.169491525424</v>
      </c>
      <c r="P3799" s="5">
        <v>2.542372881356</v>
      </c>
      <c r="Q3799" s="5">
        <v>2.542372881356</v>
      </c>
      <c r="R3799" s="34" t="s">
        <v>66</v>
      </c>
      <c r="S3799" s="34" t="s">
        <v>66</v>
      </c>
      <c r="T3799" s="29">
        <v>100</v>
      </c>
    </row>
    <row r="3800" spans="3:20" ht="25.2" x14ac:dyDescent="0.25">
      <c r="C3800" s="112"/>
      <c r="D3800" s="109"/>
      <c r="E3800" s="9" t="s">
        <v>41</v>
      </c>
      <c r="F3800" s="12"/>
      <c r="G3800" s="8">
        <v>351</v>
      </c>
      <c r="H3800" s="20">
        <v>27.635327635328</v>
      </c>
      <c r="I3800" s="2">
        <v>3.4188034188029999</v>
      </c>
      <c r="J3800" s="2">
        <v>80.626780626780999</v>
      </c>
      <c r="K3800" s="2">
        <v>49.857549857549998</v>
      </c>
      <c r="L3800" s="2">
        <v>2.8490028490029999</v>
      </c>
      <c r="M3800" s="2">
        <v>90.028490028489998</v>
      </c>
      <c r="N3800" s="2">
        <v>50.142450142450002</v>
      </c>
      <c r="O3800" s="2">
        <v>71.225071225071005</v>
      </c>
      <c r="P3800" s="2">
        <v>3.9886039886039999</v>
      </c>
      <c r="Q3800" s="2">
        <v>0.85470085470099999</v>
      </c>
      <c r="R3800" s="15" t="s">
        <v>66</v>
      </c>
      <c r="S3800" s="2">
        <v>0.85470085470099999</v>
      </c>
      <c r="T3800" s="17">
        <v>99.145299145299006</v>
      </c>
    </row>
    <row r="3801" spans="3:20" x14ac:dyDescent="0.25">
      <c r="C3801" s="112"/>
      <c r="D3801" s="109"/>
      <c r="E3801" s="9" t="s">
        <v>42</v>
      </c>
      <c r="F3801" s="12"/>
      <c r="G3801" s="13">
        <v>9</v>
      </c>
      <c r="H3801" s="30">
        <v>33.333333333333002</v>
      </c>
      <c r="I3801" s="7" t="s">
        <v>66</v>
      </c>
      <c r="J3801" s="6">
        <v>88.888888888888999</v>
      </c>
      <c r="K3801" s="6">
        <v>55.555555555555998</v>
      </c>
      <c r="L3801" s="7" t="s">
        <v>66</v>
      </c>
      <c r="M3801" s="6">
        <v>88.888888888888999</v>
      </c>
      <c r="N3801" s="6">
        <v>44.444444444444002</v>
      </c>
      <c r="O3801" s="6">
        <v>66.666666666666998</v>
      </c>
      <c r="P3801" s="7" t="s">
        <v>66</v>
      </c>
      <c r="Q3801" s="7" t="s">
        <v>66</v>
      </c>
      <c r="R3801" s="7" t="s">
        <v>66</v>
      </c>
      <c r="S3801" s="7" t="s">
        <v>66</v>
      </c>
      <c r="T3801" s="33">
        <v>100</v>
      </c>
    </row>
    <row r="3802" spans="3:20" x14ac:dyDescent="0.25">
      <c r="C3802" s="112"/>
      <c r="D3802" s="109"/>
      <c r="E3802" s="9" t="s">
        <v>43</v>
      </c>
      <c r="F3802" s="12"/>
      <c r="G3802" s="8">
        <v>64</v>
      </c>
      <c r="H3802" s="20">
        <v>32.8125</v>
      </c>
      <c r="I3802" s="2">
        <v>6.25</v>
      </c>
      <c r="J3802" s="2">
        <v>75</v>
      </c>
      <c r="K3802" s="2">
        <v>45.3125</v>
      </c>
      <c r="L3802" s="2">
        <v>6.25</v>
      </c>
      <c r="M3802" s="2">
        <v>84.375</v>
      </c>
      <c r="N3802" s="2">
        <v>40.625</v>
      </c>
      <c r="O3802" s="2">
        <v>60.9375</v>
      </c>
      <c r="P3802" s="2">
        <v>6.25</v>
      </c>
      <c r="Q3802" s="2">
        <v>3.125</v>
      </c>
      <c r="R3802" s="15" t="s">
        <v>66</v>
      </c>
      <c r="S3802" s="2">
        <v>3.125</v>
      </c>
      <c r="T3802" s="17">
        <v>96.875</v>
      </c>
    </row>
    <row r="3803" spans="3:20" x14ac:dyDescent="0.25">
      <c r="C3803" s="112"/>
      <c r="D3803" s="109"/>
      <c r="E3803" s="9" t="s">
        <v>44</v>
      </c>
      <c r="F3803" s="12"/>
      <c r="G3803" s="13">
        <v>19</v>
      </c>
      <c r="H3803" s="30">
        <v>47.368421052632002</v>
      </c>
      <c r="I3803" s="7" t="s">
        <v>66</v>
      </c>
      <c r="J3803" s="6">
        <v>78.947368421053</v>
      </c>
      <c r="K3803" s="6">
        <v>31.578947368421002</v>
      </c>
      <c r="L3803" s="6">
        <v>10.526315789473999</v>
      </c>
      <c r="M3803" s="6">
        <v>84.210526315788996</v>
      </c>
      <c r="N3803" s="6">
        <v>26.315789473683999</v>
      </c>
      <c r="O3803" s="6">
        <v>68.421052631579002</v>
      </c>
      <c r="P3803" s="6">
        <v>10.526315789473999</v>
      </c>
      <c r="Q3803" s="7" t="s">
        <v>66</v>
      </c>
      <c r="R3803" s="7" t="s">
        <v>66</v>
      </c>
      <c r="S3803" s="6">
        <v>5.2631578947369997</v>
      </c>
      <c r="T3803" s="33">
        <v>94.736842105262994</v>
      </c>
    </row>
    <row r="3804" spans="3:20" ht="25.2" x14ac:dyDescent="0.25">
      <c r="C3804" s="112"/>
      <c r="D3804" s="109"/>
      <c r="E3804" s="9" t="s">
        <v>45</v>
      </c>
      <c r="F3804" s="12"/>
      <c r="G3804" s="13">
        <v>30</v>
      </c>
      <c r="H3804" s="30">
        <v>26.666666666666998</v>
      </c>
      <c r="I3804" s="7" t="s">
        <v>66</v>
      </c>
      <c r="J3804" s="6">
        <v>83.333333333333002</v>
      </c>
      <c r="K3804" s="6">
        <v>53.333333333333002</v>
      </c>
      <c r="L3804" s="7" t="s">
        <v>66</v>
      </c>
      <c r="M3804" s="6">
        <v>86.666666666666998</v>
      </c>
      <c r="N3804" s="6">
        <v>33.333333333333002</v>
      </c>
      <c r="O3804" s="6">
        <v>56.666666666666998</v>
      </c>
      <c r="P3804" s="7" t="s">
        <v>66</v>
      </c>
      <c r="Q3804" s="7" t="s">
        <v>66</v>
      </c>
      <c r="R3804" s="7" t="s">
        <v>66</v>
      </c>
      <c r="S3804" s="7" t="s">
        <v>66</v>
      </c>
      <c r="T3804" s="33">
        <v>100</v>
      </c>
    </row>
    <row r="3805" spans="3:20" x14ac:dyDescent="0.25">
      <c r="C3805" s="112"/>
      <c r="D3805" s="109"/>
      <c r="E3805" s="9" t="s">
        <v>38</v>
      </c>
      <c r="F3805" s="12"/>
      <c r="G3805" s="13">
        <v>23</v>
      </c>
      <c r="H3805" s="30">
        <v>34.782608695652002</v>
      </c>
      <c r="I3805" s="6">
        <v>8.6956521739130004</v>
      </c>
      <c r="J3805" s="6">
        <v>60.869565217390999</v>
      </c>
      <c r="K3805" s="6">
        <v>43.478260869564998</v>
      </c>
      <c r="L3805" s="6">
        <v>13.04347826087</v>
      </c>
      <c r="M3805" s="6">
        <v>91.304347826086996</v>
      </c>
      <c r="N3805" s="6">
        <v>47.826086956521998</v>
      </c>
      <c r="O3805" s="6">
        <v>60.869565217390999</v>
      </c>
      <c r="P3805" s="6">
        <v>8.6956521739130004</v>
      </c>
      <c r="Q3805" s="7" t="s">
        <v>66</v>
      </c>
      <c r="R3805" s="7" t="s">
        <v>66</v>
      </c>
      <c r="S3805" s="7" t="s">
        <v>66</v>
      </c>
      <c r="T3805" s="33">
        <v>100</v>
      </c>
    </row>
    <row r="3806" spans="3:20" ht="25.2" x14ac:dyDescent="0.25">
      <c r="C3806" s="112"/>
      <c r="D3806" s="108" t="s">
        <v>23</v>
      </c>
      <c r="E3806" s="10" t="s">
        <v>40</v>
      </c>
      <c r="F3806" s="11"/>
      <c r="G3806" s="14">
        <v>202</v>
      </c>
      <c r="H3806" s="28">
        <v>31.683168316831999</v>
      </c>
      <c r="I3806" s="5">
        <v>1.485148514851</v>
      </c>
      <c r="J3806" s="5">
        <v>76.237623762376003</v>
      </c>
      <c r="K3806" s="5">
        <v>38.118811881188002</v>
      </c>
      <c r="L3806" s="5">
        <v>8.4158415841580005</v>
      </c>
      <c r="M3806" s="5">
        <v>84.158415841584002</v>
      </c>
      <c r="N3806" s="5">
        <v>42.079207920792001</v>
      </c>
      <c r="O3806" s="5">
        <v>47.524752475248</v>
      </c>
      <c r="P3806" s="5">
        <v>1.485148514851</v>
      </c>
      <c r="Q3806" s="5">
        <v>1.485148514851</v>
      </c>
      <c r="R3806" s="5">
        <v>0.99009900990099997</v>
      </c>
      <c r="S3806" s="5">
        <v>0.49504950495</v>
      </c>
      <c r="T3806" s="29">
        <v>98.514851485148995</v>
      </c>
    </row>
    <row r="3807" spans="3:20" ht="25.2" x14ac:dyDescent="0.25">
      <c r="C3807" s="112"/>
      <c r="D3807" s="109"/>
      <c r="E3807" s="9" t="s">
        <v>41</v>
      </c>
      <c r="F3807" s="12"/>
      <c r="G3807" s="8">
        <v>253</v>
      </c>
      <c r="H3807" s="20">
        <v>23.715415019763</v>
      </c>
      <c r="I3807" s="2">
        <v>3.557312252964</v>
      </c>
      <c r="J3807" s="2">
        <v>74.703557312252997</v>
      </c>
      <c r="K3807" s="2">
        <v>41.897233201581003</v>
      </c>
      <c r="L3807" s="2">
        <v>6.3241106719370004</v>
      </c>
      <c r="M3807" s="2">
        <v>91.304347826086996</v>
      </c>
      <c r="N3807" s="2">
        <v>53.359683794466001</v>
      </c>
      <c r="O3807" s="2">
        <v>56.126482213438997</v>
      </c>
      <c r="P3807" s="2">
        <v>2.7667984189719999</v>
      </c>
      <c r="Q3807" s="2">
        <v>1.9762845849799999</v>
      </c>
      <c r="R3807" s="2">
        <v>0.39525691699600002</v>
      </c>
      <c r="S3807" s="2">
        <v>1.185770750988</v>
      </c>
      <c r="T3807" s="17">
        <v>98.418972332015997</v>
      </c>
    </row>
    <row r="3808" spans="3:20" x14ac:dyDescent="0.25">
      <c r="C3808" s="112"/>
      <c r="D3808" s="109"/>
      <c r="E3808" s="9" t="s">
        <v>42</v>
      </c>
      <c r="F3808" s="12"/>
      <c r="G3808" s="13">
        <v>11</v>
      </c>
      <c r="H3808" s="30">
        <v>45.454545454544999</v>
      </c>
      <c r="I3808" s="7" t="s">
        <v>66</v>
      </c>
      <c r="J3808" s="6">
        <v>54.545454545455001</v>
      </c>
      <c r="K3808" s="6">
        <v>36.363636363635997</v>
      </c>
      <c r="L3808" s="6">
        <v>9.0909090909089993</v>
      </c>
      <c r="M3808" s="6">
        <v>81.818181818181998</v>
      </c>
      <c r="N3808" s="6">
        <v>63.636363636364003</v>
      </c>
      <c r="O3808" s="6">
        <v>63.636363636364003</v>
      </c>
      <c r="P3808" s="6">
        <v>9.0909090909089993</v>
      </c>
      <c r="Q3808" s="7" t="s">
        <v>66</v>
      </c>
      <c r="R3808" s="6">
        <v>9.0909090909089993</v>
      </c>
      <c r="S3808" s="7" t="s">
        <v>66</v>
      </c>
      <c r="T3808" s="33">
        <v>90.909090909091006</v>
      </c>
    </row>
    <row r="3809" spans="3:20" x14ac:dyDescent="0.25">
      <c r="C3809" s="112"/>
      <c r="D3809" s="109"/>
      <c r="E3809" s="9" t="s">
        <v>43</v>
      </c>
      <c r="F3809" s="12"/>
      <c r="G3809" s="8">
        <v>98</v>
      </c>
      <c r="H3809" s="20">
        <v>24.489795918367001</v>
      </c>
      <c r="I3809" s="2">
        <v>6.1224489795919999</v>
      </c>
      <c r="J3809" s="2">
        <v>78.571428571428996</v>
      </c>
      <c r="K3809" s="2">
        <v>44.897959183673002</v>
      </c>
      <c r="L3809" s="2">
        <v>6.1224489795919999</v>
      </c>
      <c r="M3809" s="2">
        <v>90.816326530612002</v>
      </c>
      <c r="N3809" s="2">
        <v>54.081632653061</v>
      </c>
      <c r="O3809" s="2">
        <v>50</v>
      </c>
      <c r="P3809" s="2">
        <v>8.1632653061219997</v>
      </c>
      <c r="Q3809" s="15" t="s">
        <v>66</v>
      </c>
      <c r="R3809" s="2">
        <v>1.0204081632649999</v>
      </c>
      <c r="S3809" s="2">
        <v>1.0204081632649999</v>
      </c>
      <c r="T3809" s="17">
        <v>97.959183673468999</v>
      </c>
    </row>
    <row r="3810" spans="3:20" x14ac:dyDescent="0.25">
      <c r="C3810" s="112"/>
      <c r="D3810" s="109"/>
      <c r="E3810" s="9" t="s">
        <v>44</v>
      </c>
      <c r="F3810" s="12"/>
      <c r="G3810" s="13">
        <v>31</v>
      </c>
      <c r="H3810" s="30">
        <v>22.580645161290001</v>
      </c>
      <c r="I3810" s="6">
        <v>9.6774193548389995</v>
      </c>
      <c r="J3810" s="6">
        <v>61.290322580644997</v>
      </c>
      <c r="K3810" s="6">
        <v>19.354838709677001</v>
      </c>
      <c r="L3810" s="6">
        <v>9.6774193548389995</v>
      </c>
      <c r="M3810" s="6">
        <v>93.548387096773993</v>
      </c>
      <c r="N3810" s="6">
        <v>38.709677419355003</v>
      </c>
      <c r="O3810" s="6">
        <v>38.709677419355003</v>
      </c>
      <c r="P3810" s="6">
        <v>9.6774193548389995</v>
      </c>
      <c r="Q3810" s="7" t="s">
        <v>66</v>
      </c>
      <c r="R3810" s="7" t="s">
        <v>66</v>
      </c>
      <c r="S3810" s="7" t="s">
        <v>66</v>
      </c>
      <c r="T3810" s="33">
        <v>100</v>
      </c>
    </row>
    <row r="3811" spans="3:20" ht="25.2" x14ac:dyDescent="0.25">
      <c r="C3811" s="112"/>
      <c r="D3811" s="109"/>
      <c r="E3811" s="9" t="s">
        <v>45</v>
      </c>
      <c r="F3811" s="12"/>
      <c r="G3811" s="13">
        <v>23</v>
      </c>
      <c r="H3811" s="30">
        <v>21.739130434783</v>
      </c>
      <c r="I3811" s="6">
        <v>4.3478260869570002</v>
      </c>
      <c r="J3811" s="6">
        <v>69.565217391304003</v>
      </c>
      <c r="K3811" s="6">
        <v>34.782608695652002</v>
      </c>
      <c r="L3811" s="7" t="s">
        <v>66</v>
      </c>
      <c r="M3811" s="6">
        <v>86.956521739129997</v>
      </c>
      <c r="N3811" s="6">
        <v>43.478260869564998</v>
      </c>
      <c r="O3811" s="6">
        <v>47.826086956521998</v>
      </c>
      <c r="P3811" s="7" t="s">
        <v>66</v>
      </c>
      <c r="Q3811" s="6">
        <v>4.3478260869570002</v>
      </c>
      <c r="R3811" s="7" t="s">
        <v>66</v>
      </c>
      <c r="S3811" s="6">
        <v>4.3478260869570002</v>
      </c>
      <c r="T3811" s="33">
        <v>95.652173913043001</v>
      </c>
    </row>
    <row r="3812" spans="3:20" x14ac:dyDescent="0.25">
      <c r="C3812" s="112"/>
      <c r="D3812" s="109"/>
      <c r="E3812" s="9" t="s">
        <v>38</v>
      </c>
      <c r="F3812" s="12"/>
      <c r="G3812" s="13">
        <v>14</v>
      </c>
      <c r="H3812" s="30">
        <v>28.571428571428999</v>
      </c>
      <c r="I3812" s="7" t="s">
        <v>66</v>
      </c>
      <c r="J3812" s="6">
        <v>78.571428571428996</v>
      </c>
      <c r="K3812" s="6">
        <v>21.428571428571001</v>
      </c>
      <c r="L3812" s="6">
        <v>7.1428571428570002</v>
      </c>
      <c r="M3812" s="6">
        <v>78.571428571428996</v>
      </c>
      <c r="N3812" s="6">
        <v>50</v>
      </c>
      <c r="O3812" s="6">
        <v>42.857142857143003</v>
      </c>
      <c r="P3812" s="6">
        <v>7.1428571428570002</v>
      </c>
      <c r="Q3812" s="7" t="s">
        <v>66</v>
      </c>
      <c r="R3812" s="7" t="s">
        <v>66</v>
      </c>
      <c r="S3812" s="7" t="s">
        <v>66</v>
      </c>
      <c r="T3812" s="33">
        <v>100</v>
      </c>
    </row>
    <row r="3813" spans="3:20" x14ac:dyDescent="0.25">
      <c r="C3813" s="108" t="s">
        <v>46</v>
      </c>
      <c r="D3813" s="106" t="s">
        <v>21</v>
      </c>
      <c r="E3813" s="10" t="s">
        <v>47</v>
      </c>
      <c r="F3813" s="11"/>
      <c r="G3813" s="14">
        <v>815</v>
      </c>
      <c r="H3813" s="28">
        <v>29.938650306747999</v>
      </c>
      <c r="I3813" s="5">
        <v>2.8220858895709999</v>
      </c>
      <c r="J3813" s="5">
        <v>75.950920245399004</v>
      </c>
      <c r="K3813" s="5">
        <v>45.766871165643998</v>
      </c>
      <c r="L3813" s="5">
        <v>5.153374233129</v>
      </c>
      <c r="M3813" s="5">
        <v>87.975460122699005</v>
      </c>
      <c r="N3813" s="5">
        <v>46.625766871166</v>
      </c>
      <c r="O3813" s="5">
        <v>60.736196319017999</v>
      </c>
      <c r="P3813" s="5">
        <v>2.8220858895709999</v>
      </c>
      <c r="Q3813" s="5">
        <v>1.104294478528</v>
      </c>
      <c r="R3813" s="5">
        <v>0.36809815950899999</v>
      </c>
      <c r="S3813" s="5">
        <v>0.85889570552100003</v>
      </c>
      <c r="T3813" s="29">
        <v>98.773006134968995</v>
      </c>
    </row>
    <row r="3814" spans="3:20" ht="25.2" x14ac:dyDescent="0.25">
      <c r="C3814" s="112"/>
      <c r="D3814" s="107"/>
      <c r="E3814" s="9" t="s">
        <v>48</v>
      </c>
      <c r="F3814" s="12"/>
      <c r="G3814" s="8">
        <v>86</v>
      </c>
      <c r="H3814" s="20">
        <v>25.581395348836999</v>
      </c>
      <c r="I3814" s="2">
        <v>3.488372093023</v>
      </c>
      <c r="J3814" s="2">
        <v>76.744186046511999</v>
      </c>
      <c r="K3814" s="2">
        <v>41.860465116279002</v>
      </c>
      <c r="L3814" s="2">
        <v>4.6511627906979998</v>
      </c>
      <c r="M3814" s="2">
        <v>93.023255813953</v>
      </c>
      <c r="N3814" s="2">
        <v>40.697674418604997</v>
      </c>
      <c r="O3814" s="2">
        <v>67.441860465115994</v>
      </c>
      <c r="P3814" s="2">
        <v>3.488372093023</v>
      </c>
      <c r="Q3814" s="2">
        <v>2.3255813953489999</v>
      </c>
      <c r="R3814" s="2">
        <v>1.1627906976739999</v>
      </c>
      <c r="S3814" s="2">
        <v>1.1627906976739999</v>
      </c>
      <c r="T3814" s="17">
        <v>97.674418604650995</v>
      </c>
    </row>
    <row r="3815" spans="3:20" x14ac:dyDescent="0.25">
      <c r="C3815" s="112"/>
      <c r="D3815" s="107"/>
      <c r="E3815" s="9" t="s">
        <v>49</v>
      </c>
      <c r="F3815" s="12"/>
      <c r="G3815" s="13">
        <v>46</v>
      </c>
      <c r="H3815" s="30">
        <v>15.217391304348</v>
      </c>
      <c r="I3815" s="6">
        <v>4.3478260869570002</v>
      </c>
      <c r="J3815" s="6">
        <v>80.434782608695997</v>
      </c>
      <c r="K3815" s="6">
        <v>43.478260869564998</v>
      </c>
      <c r="L3815" s="6">
        <v>2.1739130434780001</v>
      </c>
      <c r="M3815" s="6">
        <v>86.956521739129997</v>
      </c>
      <c r="N3815" s="6">
        <v>45.652173913043001</v>
      </c>
      <c r="O3815" s="6">
        <v>47.826086956521998</v>
      </c>
      <c r="P3815" s="6">
        <v>8.6956521739130004</v>
      </c>
      <c r="Q3815" s="7" t="s">
        <v>66</v>
      </c>
      <c r="R3815" s="7" t="s">
        <v>66</v>
      </c>
      <c r="S3815" s="7" t="s">
        <v>66</v>
      </c>
      <c r="T3815" s="33">
        <v>100</v>
      </c>
    </row>
    <row r="3816" spans="3:20" ht="25.2" x14ac:dyDescent="0.25">
      <c r="C3816" s="112"/>
      <c r="D3816" s="107"/>
      <c r="E3816" s="9" t="s">
        <v>50</v>
      </c>
      <c r="F3816" s="12"/>
      <c r="G3816" s="8">
        <v>95</v>
      </c>
      <c r="H3816" s="20">
        <v>14.736842105262999</v>
      </c>
      <c r="I3816" s="2">
        <v>2.1052631578950001</v>
      </c>
      <c r="J3816" s="2">
        <v>75.789473684211004</v>
      </c>
      <c r="K3816" s="2">
        <v>37.894736842104997</v>
      </c>
      <c r="L3816" s="2">
        <v>8.4210526315790002</v>
      </c>
      <c r="M3816" s="2">
        <v>83.157894736841996</v>
      </c>
      <c r="N3816" s="2">
        <v>42.105263157895003</v>
      </c>
      <c r="O3816" s="2">
        <v>50.526315789473998</v>
      </c>
      <c r="P3816" s="2">
        <v>5.2631578947369997</v>
      </c>
      <c r="Q3816" s="2">
        <v>2.1052631578950001</v>
      </c>
      <c r="R3816" s="2">
        <v>1.052631578947</v>
      </c>
      <c r="S3816" s="2">
        <v>1.052631578947</v>
      </c>
      <c r="T3816" s="17">
        <v>97.894736842105004</v>
      </c>
    </row>
    <row r="3817" spans="3:20" ht="25.2" x14ac:dyDescent="0.25">
      <c r="C3817" s="112"/>
      <c r="D3817" s="107"/>
      <c r="E3817" s="9" t="s">
        <v>51</v>
      </c>
      <c r="F3817" s="12"/>
      <c r="G3817" s="13">
        <v>30</v>
      </c>
      <c r="H3817" s="30">
        <v>20</v>
      </c>
      <c r="I3817" s="7" t="s">
        <v>66</v>
      </c>
      <c r="J3817" s="6">
        <v>86.666666666666998</v>
      </c>
      <c r="K3817" s="6">
        <v>30</v>
      </c>
      <c r="L3817" s="6">
        <v>13.333333333333</v>
      </c>
      <c r="M3817" s="6">
        <v>83.333333333333002</v>
      </c>
      <c r="N3817" s="6">
        <v>43.333333333333002</v>
      </c>
      <c r="O3817" s="6">
        <v>36.666666666666998</v>
      </c>
      <c r="P3817" s="6">
        <v>3.333333333333</v>
      </c>
      <c r="Q3817" s="6">
        <v>3.333333333333</v>
      </c>
      <c r="R3817" s="7" t="s">
        <v>66</v>
      </c>
      <c r="S3817" s="7" t="s">
        <v>66</v>
      </c>
      <c r="T3817" s="33">
        <v>100</v>
      </c>
    </row>
    <row r="3818" spans="3:20" x14ac:dyDescent="0.25">
      <c r="C3818" s="112"/>
      <c r="D3818" s="107"/>
      <c r="E3818" s="9" t="s">
        <v>52</v>
      </c>
      <c r="F3818" s="12"/>
      <c r="G3818" s="13">
        <v>8</v>
      </c>
      <c r="H3818" s="30">
        <v>37.5</v>
      </c>
      <c r="I3818" s="7" t="s">
        <v>66</v>
      </c>
      <c r="J3818" s="6">
        <v>87.5</v>
      </c>
      <c r="K3818" s="6">
        <v>37.5</v>
      </c>
      <c r="L3818" s="6">
        <v>37.5</v>
      </c>
      <c r="M3818" s="6">
        <v>50</v>
      </c>
      <c r="N3818" s="6">
        <v>50</v>
      </c>
      <c r="O3818" s="6">
        <v>25</v>
      </c>
      <c r="P3818" s="7" t="s">
        <v>66</v>
      </c>
      <c r="Q3818" s="7" t="s">
        <v>66</v>
      </c>
      <c r="R3818" s="7" t="s">
        <v>66</v>
      </c>
      <c r="S3818" s="6">
        <v>12.5</v>
      </c>
      <c r="T3818" s="33">
        <v>87.5</v>
      </c>
    </row>
    <row r="3819" spans="3:20" x14ac:dyDescent="0.25">
      <c r="C3819" s="112"/>
      <c r="D3819" s="107"/>
      <c r="E3819" s="9" t="s">
        <v>53</v>
      </c>
      <c r="F3819" s="12"/>
      <c r="G3819" s="13">
        <v>23</v>
      </c>
      <c r="H3819" s="30">
        <v>17.391304347826001</v>
      </c>
      <c r="I3819" s="6">
        <v>8.6956521739130004</v>
      </c>
      <c r="J3819" s="6">
        <v>69.565217391304003</v>
      </c>
      <c r="K3819" s="6">
        <v>26.086956521739001</v>
      </c>
      <c r="L3819" s="6">
        <v>8.6956521739130004</v>
      </c>
      <c r="M3819" s="6">
        <v>86.956521739129997</v>
      </c>
      <c r="N3819" s="6">
        <v>39.130434782609001</v>
      </c>
      <c r="O3819" s="6">
        <v>43.478260869564998</v>
      </c>
      <c r="P3819" s="7" t="s">
        <v>66</v>
      </c>
      <c r="Q3819" s="6">
        <v>4.3478260869570002</v>
      </c>
      <c r="R3819" s="7" t="s">
        <v>66</v>
      </c>
      <c r="S3819" s="7" t="s">
        <v>66</v>
      </c>
      <c r="T3819" s="33">
        <v>100</v>
      </c>
    </row>
    <row r="3820" spans="3:20" x14ac:dyDescent="0.25">
      <c r="C3820" s="112"/>
      <c r="D3820" s="107"/>
      <c r="E3820" s="9" t="s">
        <v>38</v>
      </c>
      <c r="F3820" s="12"/>
      <c r="G3820" s="13">
        <v>1</v>
      </c>
      <c r="H3820" s="39" t="s">
        <v>66</v>
      </c>
      <c r="I3820" s="7" t="s">
        <v>66</v>
      </c>
      <c r="J3820" s="7" t="s">
        <v>66</v>
      </c>
      <c r="K3820" s="7" t="s">
        <v>66</v>
      </c>
      <c r="L3820" s="7" t="s">
        <v>66</v>
      </c>
      <c r="M3820" s="6">
        <v>100</v>
      </c>
      <c r="N3820" s="6">
        <v>100</v>
      </c>
      <c r="O3820" s="7" t="s">
        <v>66</v>
      </c>
      <c r="P3820" s="7" t="s">
        <v>66</v>
      </c>
      <c r="Q3820" s="7" t="s">
        <v>66</v>
      </c>
      <c r="R3820" s="7" t="s">
        <v>66</v>
      </c>
      <c r="S3820" s="7" t="s">
        <v>66</v>
      </c>
      <c r="T3820" s="33">
        <v>100</v>
      </c>
    </row>
    <row r="3821" spans="3:20" x14ac:dyDescent="0.25">
      <c r="C3821" s="112"/>
      <c r="D3821" s="107"/>
      <c r="E3821" s="9" t="s">
        <v>54</v>
      </c>
      <c r="F3821" s="12"/>
      <c r="G3821" s="8">
        <v>901</v>
      </c>
      <c r="H3821" s="20">
        <v>29.522752497225</v>
      </c>
      <c r="I3821" s="2">
        <v>2.8856825749169999</v>
      </c>
      <c r="J3821" s="2">
        <v>76.026637069922003</v>
      </c>
      <c r="K3821" s="2">
        <v>45.394006659266999</v>
      </c>
      <c r="L3821" s="2">
        <v>5.1054384017760004</v>
      </c>
      <c r="M3821" s="2">
        <v>88.457269700333001</v>
      </c>
      <c r="N3821" s="2">
        <v>46.059933407324998</v>
      </c>
      <c r="O3821" s="2">
        <v>61.376248612653001</v>
      </c>
      <c r="P3821" s="2">
        <v>2.8856825749169999</v>
      </c>
      <c r="Q3821" s="2">
        <v>1.220865704772</v>
      </c>
      <c r="R3821" s="2">
        <v>0.44395116537200002</v>
      </c>
      <c r="S3821" s="2">
        <v>0.88790233074400005</v>
      </c>
      <c r="T3821" s="17">
        <v>98.668146503884998</v>
      </c>
    </row>
    <row r="3822" spans="3:20" x14ac:dyDescent="0.25">
      <c r="C3822" s="112"/>
      <c r="D3822" s="107"/>
      <c r="E3822" s="9" t="s">
        <v>55</v>
      </c>
      <c r="F3822" s="12"/>
      <c r="G3822" s="8">
        <v>171</v>
      </c>
      <c r="H3822" s="20">
        <v>15.789473684211</v>
      </c>
      <c r="I3822" s="2">
        <v>2.3391812865500001</v>
      </c>
      <c r="J3822" s="2">
        <v>78.947368421053</v>
      </c>
      <c r="K3822" s="2">
        <v>38.011695906432998</v>
      </c>
      <c r="L3822" s="2">
        <v>7.6023391812870003</v>
      </c>
      <c r="M3822" s="2">
        <v>84.210526315788996</v>
      </c>
      <c r="N3822" s="2">
        <v>43.274853801170003</v>
      </c>
      <c r="O3822" s="2">
        <v>47.368421052632002</v>
      </c>
      <c r="P3822" s="2">
        <v>5.847953216374</v>
      </c>
      <c r="Q3822" s="2">
        <v>1.7543859649119999</v>
      </c>
      <c r="R3822" s="2">
        <v>0.58479532163699999</v>
      </c>
      <c r="S3822" s="2">
        <v>0.58479532163699999</v>
      </c>
      <c r="T3822" s="17">
        <v>98.830409356724999</v>
      </c>
    </row>
    <row r="3823" spans="3:20" x14ac:dyDescent="0.25">
      <c r="C3823" s="108" t="s">
        <v>56</v>
      </c>
      <c r="D3823" s="106" t="s">
        <v>21</v>
      </c>
      <c r="E3823" s="10" t="s">
        <v>57</v>
      </c>
      <c r="F3823" s="11"/>
      <c r="G3823" s="14">
        <v>465</v>
      </c>
      <c r="H3823" s="28">
        <v>31.612903225806001</v>
      </c>
      <c r="I3823" s="5">
        <v>4.5161290322580001</v>
      </c>
      <c r="J3823" s="5">
        <v>78.279569892473006</v>
      </c>
      <c r="K3823" s="5">
        <v>45.376344086022002</v>
      </c>
      <c r="L3823" s="5">
        <v>6.4516129032259997</v>
      </c>
      <c r="M3823" s="5">
        <v>85.806451612903004</v>
      </c>
      <c r="N3823" s="5">
        <v>46.666666666666998</v>
      </c>
      <c r="O3823" s="5">
        <v>63.225806451613003</v>
      </c>
      <c r="P3823" s="5">
        <v>4.0860215053760003</v>
      </c>
      <c r="Q3823" s="5">
        <v>2.3655913978490002</v>
      </c>
      <c r="R3823" s="5">
        <v>0.64516129032299996</v>
      </c>
      <c r="S3823" s="5">
        <v>1.0752688172039999</v>
      </c>
      <c r="T3823" s="29">
        <v>98.279569892473006</v>
      </c>
    </row>
    <row r="3824" spans="3:20" x14ac:dyDescent="0.25">
      <c r="C3824" s="112"/>
      <c r="D3824" s="107"/>
      <c r="E3824" s="9" t="s">
        <v>58</v>
      </c>
      <c r="F3824" s="12"/>
      <c r="G3824" s="8">
        <v>396</v>
      </c>
      <c r="H3824" s="20">
        <v>23.737373737374</v>
      </c>
      <c r="I3824" s="2">
        <v>1.5151515151520001</v>
      </c>
      <c r="J3824" s="2">
        <v>76.767676767677003</v>
      </c>
      <c r="K3824" s="2">
        <v>43.939393939394002</v>
      </c>
      <c r="L3824" s="2">
        <v>4.0404040404039998</v>
      </c>
      <c r="M3824" s="2">
        <v>90.404040404040003</v>
      </c>
      <c r="N3824" s="2">
        <v>45.202020202020002</v>
      </c>
      <c r="O3824" s="2">
        <v>56.565656565657001</v>
      </c>
      <c r="P3824" s="2">
        <v>3.0303030303030001</v>
      </c>
      <c r="Q3824" s="2">
        <v>0.50505050505100002</v>
      </c>
      <c r="R3824" s="2">
        <v>0.25252525252500002</v>
      </c>
      <c r="S3824" s="2">
        <v>0.75757575757600004</v>
      </c>
      <c r="T3824" s="17">
        <v>98.989898989899004</v>
      </c>
    </row>
    <row r="3825" spans="2:20" x14ac:dyDescent="0.25">
      <c r="C3825" s="112"/>
      <c r="D3825" s="107"/>
      <c r="E3825" s="9" t="s">
        <v>59</v>
      </c>
      <c r="F3825" s="12"/>
      <c r="G3825" s="8">
        <v>90</v>
      </c>
      <c r="H3825" s="20">
        <v>16.666666666666998</v>
      </c>
      <c r="I3825" s="2">
        <v>2.2222222222219998</v>
      </c>
      <c r="J3825" s="2">
        <v>73.333333333333002</v>
      </c>
      <c r="K3825" s="2">
        <v>24.444444444443999</v>
      </c>
      <c r="L3825" s="2">
        <v>7.7777777777779997</v>
      </c>
      <c r="M3825" s="2">
        <v>88.888888888888999</v>
      </c>
      <c r="N3825" s="2">
        <v>45.555555555555998</v>
      </c>
      <c r="O3825" s="2">
        <v>53.333333333333002</v>
      </c>
      <c r="P3825" s="2">
        <v>1.1111111111109999</v>
      </c>
      <c r="Q3825" s="2">
        <v>1.1111111111109999</v>
      </c>
      <c r="R3825" s="2">
        <v>1.1111111111109999</v>
      </c>
      <c r="S3825" s="2">
        <v>1.1111111111109999</v>
      </c>
      <c r="T3825" s="17">
        <v>97.777777777777999</v>
      </c>
    </row>
    <row r="3826" spans="2:20" x14ac:dyDescent="0.25">
      <c r="C3826" s="112"/>
      <c r="D3826" s="107"/>
      <c r="E3826" s="9" t="s">
        <v>60</v>
      </c>
      <c r="F3826" s="12"/>
      <c r="G3826" s="8">
        <v>153</v>
      </c>
      <c r="H3826" s="20">
        <v>28.758169934641</v>
      </c>
      <c r="I3826" s="2">
        <v>1.9607843137250001</v>
      </c>
      <c r="J3826" s="2">
        <v>71.241830065358997</v>
      </c>
      <c r="K3826" s="2">
        <v>49.673202614379001</v>
      </c>
      <c r="L3826" s="2">
        <v>7.1895424836600004</v>
      </c>
      <c r="M3826" s="2">
        <v>84.313725490196006</v>
      </c>
      <c r="N3826" s="2">
        <v>43.137254901961001</v>
      </c>
      <c r="O3826" s="2">
        <v>52.287581699345999</v>
      </c>
      <c r="P3826" s="2">
        <v>2.6143790849670001</v>
      </c>
      <c r="Q3826" s="2">
        <v>0.65359477124200005</v>
      </c>
      <c r="R3826" s="15" t="s">
        <v>66</v>
      </c>
      <c r="S3826" s="2">
        <v>0.65359477124200005</v>
      </c>
      <c r="T3826" s="17">
        <v>99.346405228758002</v>
      </c>
    </row>
    <row r="3827" spans="2:20" x14ac:dyDescent="0.25">
      <c r="C3827" s="108" t="s">
        <v>61</v>
      </c>
      <c r="D3827" s="106" t="s">
        <v>21</v>
      </c>
      <c r="E3827" s="10" t="s">
        <v>62</v>
      </c>
      <c r="F3827" s="11"/>
      <c r="G3827" s="14">
        <v>205</v>
      </c>
      <c r="H3827" s="28">
        <v>42.439024390244001</v>
      </c>
      <c r="I3827" s="5">
        <v>2.4390243902440001</v>
      </c>
      <c r="J3827" s="5">
        <v>78.048780487805004</v>
      </c>
      <c r="K3827" s="5">
        <v>48.780487804878</v>
      </c>
      <c r="L3827" s="5">
        <v>9.2682926829269991</v>
      </c>
      <c r="M3827" s="5">
        <v>84.878048780488001</v>
      </c>
      <c r="N3827" s="5">
        <v>45.853658536585002</v>
      </c>
      <c r="O3827" s="5">
        <v>56.585365853658999</v>
      </c>
      <c r="P3827" s="5">
        <v>3.4146341463410002</v>
      </c>
      <c r="Q3827" s="5">
        <v>2.4390243902440001</v>
      </c>
      <c r="R3827" s="34" t="s">
        <v>66</v>
      </c>
      <c r="S3827" s="5">
        <v>0.48780487804900002</v>
      </c>
      <c r="T3827" s="29">
        <v>99.512195121950995</v>
      </c>
    </row>
    <row r="3828" spans="2:20" x14ac:dyDescent="0.25">
      <c r="C3828" s="109"/>
      <c r="D3828" s="107"/>
      <c r="E3828" s="9" t="s">
        <v>63</v>
      </c>
      <c r="F3828" s="12"/>
      <c r="G3828" s="8">
        <v>256</v>
      </c>
      <c r="H3828" s="20">
        <v>25</v>
      </c>
      <c r="I3828" s="2">
        <v>2.34375</v>
      </c>
      <c r="J3828" s="2">
        <v>77.734375</v>
      </c>
      <c r="K3828" s="2">
        <v>51.171875</v>
      </c>
      <c r="L3828" s="2">
        <v>7.421875</v>
      </c>
      <c r="M3828" s="2">
        <v>88.28125</v>
      </c>
      <c r="N3828" s="2">
        <v>45.703125</v>
      </c>
      <c r="O3828" s="2">
        <v>58.984375</v>
      </c>
      <c r="P3828" s="2">
        <v>2.734375</v>
      </c>
      <c r="Q3828" s="2">
        <v>0.78125</v>
      </c>
      <c r="R3828" s="15" t="s">
        <v>66</v>
      </c>
      <c r="S3828" s="2">
        <v>0.390625</v>
      </c>
      <c r="T3828" s="17">
        <v>99.609375</v>
      </c>
    </row>
    <row r="3829" spans="2:20" x14ac:dyDescent="0.25">
      <c r="C3829" s="109"/>
      <c r="D3829" s="107"/>
      <c r="E3829" s="9" t="s">
        <v>64</v>
      </c>
      <c r="F3829" s="12"/>
      <c r="G3829" s="8">
        <v>404</v>
      </c>
      <c r="H3829" s="20">
        <v>20.792079207920999</v>
      </c>
      <c r="I3829" s="2">
        <v>1.9801980198019999</v>
      </c>
      <c r="J3829" s="2">
        <v>74.009900990098998</v>
      </c>
      <c r="K3829" s="2">
        <v>37.128712871287</v>
      </c>
      <c r="L3829" s="2">
        <v>3.7128712871289999</v>
      </c>
      <c r="M3829" s="2">
        <v>89.356435643563998</v>
      </c>
      <c r="N3829" s="2">
        <v>43.564356435644001</v>
      </c>
      <c r="O3829" s="2">
        <v>54.950495049505001</v>
      </c>
      <c r="P3829" s="2">
        <v>2.7227722772280001</v>
      </c>
      <c r="Q3829" s="2">
        <v>1.237623762376</v>
      </c>
      <c r="R3829" s="2">
        <v>0.99009900990099997</v>
      </c>
      <c r="S3829" s="2">
        <v>0.74257425742600003</v>
      </c>
      <c r="T3829" s="17">
        <v>98.267326732672998</v>
      </c>
    </row>
    <row r="3830" spans="2:20" x14ac:dyDescent="0.25">
      <c r="C3830" s="113"/>
      <c r="D3830" s="110"/>
      <c r="E3830" s="56" t="s">
        <v>65</v>
      </c>
      <c r="F3830" s="48"/>
      <c r="G3830" s="61">
        <v>239</v>
      </c>
      <c r="H3830" s="69">
        <v>27.196652719665</v>
      </c>
      <c r="I3830" s="36">
        <v>5.439330543933</v>
      </c>
      <c r="J3830" s="36">
        <v>77.405857740586001</v>
      </c>
      <c r="K3830" s="36">
        <v>42.677824267782</v>
      </c>
      <c r="L3830" s="36">
        <v>4.6025104602509996</v>
      </c>
      <c r="M3830" s="36">
        <v>85.774058577405995</v>
      </c>
      <c r="N3830" s="36">
        <v>48.535564853555996</v>
      </c>
      <c r="O3830" s="36">
        <v>65.690376569037994</v>
      </c>
      <c r="P3830" s="36">
        <v>4.6025104602509996</v>
      </c>
      <c r="Q3830" s="36">
        <v>1.2552301255230001</v>
      </c>
      <c r="R3830" s="36">
        <v>0.418410041841</v>
      </c>
      <c r="S3830" s="36">
        <v>2.092050209205</v>
      </c>
      <c r="T3830" s="68">
        <v>97.489539748954002</v>
      </c>
    </row>
    <row r="3832" spans="2:20" x14ac:dyDescent="0.25">
      <c r="B3832" s="54" t="str">
        <f xml:space="preserve"> HYPERLINK("#'目次'!B52", "[46]")</f>
        <v>[46]</v>
      </c>
      <c r="C3832" s="42" t="s">
        <v>569</v>
      </c>
    </row>
    <row r="3835" spans="2:20" x14ac:dyDescent="0.25">
      <c r="C3835" s="42" t="s">
        <v>14</v>
      </c>
    </row>
    <row r="3836" spans="2:20" ht="88.2" x14ac:dyDescent="0.25">
      <c r="C3836" s="102"/>
      <c r="D3836" s="103"/>
      <c r="E3836" s="103"/>
      <c r="F3836" s="103"/>
      <c r="G3836" s="53" t="s">
        <v>15</v>
      </c>
      <c r="H3836" s="50" t="s">
        <v>570</v>
      </c>
      <c r="I3836" s="21" t="s">
        <v>571</v>
      </c>
      <c r="J3836" s="21" t="s">
        <v>572</v>
      </c>
      <c r="K3836" s="21" t="s">
        <v>573</v>
      </c>
      <c r="L3836" s="21" t="s">
        <v>574</v>
      </c>
      <c r="M3836" s="21" t="s">
        <v>575</v>
      </c>
      <c r="N3836" s="21" t="s">
        <v>576</v>
      </c>
      <c r="O3836" s="21" t="s">
        <v>577</v>
      </c>
      <c r="P3836" s="21" t="s">
        <v>578</v>
      </c>
      <c r="Q3836" s="21" t="s">
        <v>579</v>
      </c>
      <c r="R3836" s="21" t="s">
        <v>580</v>
      </c>
      <c r="S3836" s="57" t="s">
        <v>38</v>
      </c>
    </row>
    <row r="3837" spans="2:20" x14ac:dyDescent="0.25">
      <c r="C3837" s="104"/>
      <c r="D3837" s="105"/>
      <c r="E3837" s="105"/>
      <c r="F3837" s="105"/>
      <c r="G3837" s="47"/>
      <c r="H3837" s="60"/>
      <c r="I3837" s="22"/>
      <c r="J3837" s="22"/>
      <c r="K3837" s="22"/>
      <c r="L3837" s="22"/>
      <c r="M3837" s="22"/>
      <c r="N3837" s="22"/>
      <c r="O3837" s="22"/>
      <c r="P3837" s="22"/>
      <c r="Q3837" s="22"/>
      <c r="R3837" s="22"/>
      <c r="S3837" s="55"/>
    </row>
    <row r="3838" spans="2:20" x14ac:dyDescent="0.25">
      <c r="C3838" s="52"/>
      <c r="D3838" s="49"/>
      <c r="E3838" s="46" t="s">
        <v>15</v>
      </c>
      <c r="F3838" s="51"/>
      <c r="G3838" s="59">
        <v>1104</v>
      </c>
      <c r="H3838" s="32">
        <v>3.6231884057969999</v>
      </c>
      <c r="I3838" s="32">
        <v>67.663043478261002</v>
      </c>
      <c r="J3838" s="32">
        <v>90.036231884057997</v>
      </c>
      <c r="K3838" s="32">
        <v>80.434782608695997</v>
      </c>
      <c r="L3838" s="32">
        <v>62.952898550725003</v>
      </c>
      <c r="M3838" s="32">
        <v>19.565217391304</v>
      </c>
      <c r="N3838" s="32">
        <v>72.644927536232004</v>
      </c>
      <c r="O3838" s="32">
        <v>33.786231884057997</v>
      </c>
      <c r="P3838" s="32">
        <v>20.199275362319</v>
      </c>
      <c r="Q3838" s="32">
        <v>26.449275362319</v>
      </c>
      <c r="R3838" s="32">
        <v>1.3586956521739999</v>
      </c>
      <c r="S3838" s="64">
        <v>0.18115942029000001</v>
      </c>
    </row>
    <row r="3839" spans="2:20" x14ac:dyDescent="0.25">
      <c r="C3839" s="111" t="s">
        <v>20</v>
      </c>
      <c r="D3839" s="106" t="s">
        <v>21</v>
      </c>
      <c r="E3839" s="10" t="s">
        <v>22</v>
      </c>
      <c r="F3839" s="11"/>
      <c r="G3839" s="14">
        <v>543</v>
      </c>
      <c r="H3839" s="28">
        <v>4.4198895027620004</v>
      </c>
      <c r="I3839" s="5">
        <v>69.797421731122995</v>
      </c>
      <c r="J3839" s="5">
        <v>87.292817679557999</v>
      </c>
      <c r="K3839" s="5">
        <v>77.716390423573003</v>
      </c>
      <c r="L3839" s="5">
        <v>57.642725598527001</v>
      </c>
      <c r="M3839" s="5">
        <v>19.337016574585999</v>
      </c>
      <c r="N3839" s="5">
        <v>70.165745856353993</v>
      </c>
      <c r="O3839" s="5">
        <v>35.911602209945002</v>
      </c>
      <c r="P3839" s="5">
        <v>17.495395948435</v>
      </c>
      <c r="Q3839" s="5">
        <v>18.968692449355</v>
      </c>
      <c r="R3839" s="5">
        <v>1.657458563536</v>
      </c>
      <c r="S3839" s="29">
        <v>0.18416206261500001</v>
      </c>
    </row>
    <row r="3840" spans="2:20" x14ac:dyDescent="0.25">
      <c r="C3840" s="112"/>
      <c r="D3840" s="107"/>
      <c r="E3840" s="9" t="s">
        <v>23</v>
      </c>
      <c r="F3840" s="12"/>
      <c r="G3840" s="8">
        <v>561</v>
      </c>
      <c r="H3840" s="20">
        <v>2.8520499108730002</v>
      </c>
      <c r="I3840" s="2">
        <v>65.597147950088996</v>
      </c>
      <c r="J3840" s="2">
        <v>92.691622103387004</v>
      </c>
      <c r="K3840" s="2">
        <v>83.065953654189002</v>
      </c>
      <c r="L3840" s="2">
        <v>68.092691622103004</v>
      </c>
      <c r="M3840" s="2">
        <v>19.786096256684001</v>
      </c>
      <c r="N3840" s="2">
        <v>75.044563279857002</v>
      </c>
      <c r="O3840" s="2">
        <v>31.729055258467</v>
      </c>
      <c r="P3840" s="2">
        <v>22.816399286987998</v>
      </c>
      <c r="Q3840" s="2">
        <v>33.689839572193002</v>
      </c>
      <c r="R3840" s="2">
        <v>1.069518716578</v>
      </c>
      <c r="S3840" s="17">
        <v>0.17825311943</v>
      </c>
    </row>
    <row r="3841" spans="3:19" x14ac:dyDescent="0.25">
      <c r="C3841" s="108" t="s">
        <v>24</v>
      </c>
      <c r="D3841" s="108" t="s">
        <v>25</v>
      </c>
      <c r="E3841" s="10" t="s">
        <v>26</v>
      </c>
      <c r="F3841" s="11"/>
      <c r="G3841" s="14">
        <v>261</v>
      </c>
      <c r="H3841" s="28">
        <v>1.915708812261</v>
      </c>
      <c r="I3841" s="5">
        <v>53.256704980842997</v>
      </c>
      <c r="J3841" s="5">
        <v>89.272030651340998</v>
      </c>
      <c r="K3841" s="5">
        <v>80.459770114942998</v>
      </c>
      <c r="L3841" s="5">
        <v>68.199233716475007</v>
      </c>
      <c r="M3841" s="5">
        <v>21.072796934865998</v>
      </c>
      <c r="N3841" s="5">
        <v>68.582375478927005</v>
      </c>
      <c r="O3841" s="5">
        <v>34.099616858238001</v>
      </c>
      <c r="P3841" s="5">
        <v>19.540229885056998</v>
      </c>
      <c r="Q3841" s="5">
        <v>25.287356321838999</v>
      </c>
      <c r="R3841" s="5">
        <v>1.532567049808</v>
      </c>
      <c r="S3841" s="29">
        <v>0.38314176245199999</v>
      </c>
    </row>
    <row r="3842" spans="3:19" x14ac:dyDescent="0.25">
      <c r="C3842" s="112"/>
      <c r="D3842" s="109"/>
      <c r="E3842" s="9" t="s">
        <v>27</v>
      </c>
      <c r="F3842" s="12"/>
      <c r="G3842" s="8">
        <v>267</v>
      </c>
      <c r="H3842" s="20">
        <v>4.4943820224720001</v>
      </c>
      <c r="I3842" s="2">
        <v>65.168539325843</v>
      </c>
      <c r="J3842" s="2">
        <v>89.138576779025996</v>
      </c>
      <c r="K3842" s="2">
        <v>81.273408239700004</v>
      </c>
      <c r="L3842" s="2">
        <v>66.666666666666998</v>
      </c>
      <c r="M3842" s="2">
        <v>19.850187265917999</v>
      </c>
      <c r="N3842" s="2">
        <v>74.531835205993005</v>
      </c>
      <c r="O3842" s="2">
        <v>35.955056179774999</v>
      </c>
      <c r="P3842" s="2">
        <v>20.224719101123998</v>
      </c>
      <c r="Q3842" s="2">
        <v>26.966292134831001</v>
      </c>
      <c r="R3842" s="2">
        <v>2.2471910112360001</v>
      </c>
      <c r="S3842" s="38" t="s">
        <v>66</v>
      </c>
    </row>
    <row r="3843" spans="3:19" x14ac:dyDescent="0.25">
      <c r="C3843" s="112"/>
      <c r="D3843" s="109"/>
      <c r="E3843" s="9" t="s">
        <v>28</v>
      </c>
      <c r="F3843" s="12"/>
      <c r="G3843" s="8">
        <v>261</v>
      </c>
      <c r="H3843" s="20">
        <v>3.065134099617</v>
      </c>
      <c r="I3843" s="2">
        <v>73.180076628351998</v>
      </c>
      <c r="J3843" s="2">
        <v>92.337164750957996</v>
      </c>
      <c r="K3843" s="2">
        <v>79.693486590038006</v>
      </c>
      <c r="L3843" s="2">
        <v>59.770114942528998</v>
      </c>
      <c r="M3843" s="2">
        <v>19.157088122605</v>
      </c>
      <c r="N3843" s="2">
        <v>75.095785440613</v>
      </c>
      <c r="O3843" s="2">
        <v>31.800766283525</v>
      </c>
      <c r="P3843" s="2">
        <v>19.923371647509999</v>
      </c>
      <c r="Q3843" s="2">
        <v>26.436781609194998</v>
      </c>
      <c r="R3843" s="2">
        <v>0.76628352490399998</v>
      </c>
      <c r="S3843" s="38" t="s">
        <v>66</v>
      </c>
    </row>
    <row r="3844" spans="3:19" x14ac:dyDescent="0.25">
      <c r="C3844" s="112"/>
      <c r="D3844" s="109"/>
      <c r="E3844" s="9" t="s">
        <v>29</v>
      </c>
      <c r="F3844" s="12"/>
      <c r="G3844" s="8">
        <v>195</v>
      </c>
      <c r="H3844" s="20">
        <v>4.1025641025640001</v>
      </c>
      <c r="I3844" s="2">
        <v>80</v>
      </c>
      <c r="J3844" s="2">
        <v>89.230769230768999</v>
      </c>
      <c r="K3844" s="2">
        <v>84.102564102564003</v>
      </c>
      <c r="L3844" s="2">
        <v>62.051282051282001</v>
      </c>
      <c r="M3844" s="2">
        <v>18.461538461538002</v>
      </c>
      <c r="N3844" s="2">
        <v>75.384615384615003</v>
      </c>
      <c r="O3844" s="2">
        <v>35.384615384615003</v>
      </c>
      <c r="P3844" s="2">
        <v>22.051282051282001</v>
      </c>
      <c r="Q3844" s="2">
        <v>24.615384615385</v>
      </c>
      <c r="R3844" s="2">
        <v>1.025641025641</v>
      </c>
      <c r="S3844" s="38" t="s">
        <v>66</v>
      </c>
    </row>
    <row r="3845" spans="3:19" x14ac:dyDescent="0.25">
      <c r="C3845" s="112"/>
      <c r="D3845" s="109"/>
      <c r="E3845" s="9" t="s">
        <v>30</v>
      </c>
      <c r="F3845" s="12"/>
      <c r="G3845" s="8">
        <v>120</v>
      </c>
      <c r="H3845" s="20">
        <v>5.833333333333</v>
      </c>
      <c r="I3845" s="2">
        <v>72.5</v>
      </c>
      <c r="J3845" s="2">
        <v>90</v>
      </c>
      <c r="K3845" s="2">
        <v>74.166666666666998</v>
      </c>
      <c r="L3845" s="2">
        <v>51.666666666666998</v>
      </c>
      <c r="M3845" s="2">
        <v>18.333333333333002</v>
      </c>
      <c r="N3845" s="2">
        <v>67.5</v>
      </c>
      <c r="O3845" s="2">
        <v>30</v>
      </c>
      <c r="P3845" s="2">
        <v>19.166666666666998</v>
      </c>
      <c r="Q3845" s="2">
        <v>30.833333333333002</v>
      </c>
      <c r="R3845" s="2">
        <v>0.83333333333299997</v>
      </c>
      <c r="S3845" s="17">
        <v>0.83333333333299997</v>
      </c>
    </row>
    <row r="3846" spans="3:19" x14ac:dyDescent="0.25">
      <c r="C3846" s="112"/>
      <c r="D3846" s="109"/>
      <c r="E3846" s="9" t="s">
        <v>31</v>
      </c>
      <c r="F3846" s="12"/>
      <c r="G3846" s="8">
        <v>843</v>
      </c>
      <c r="H3846" s="20">
        <v>4.1518386714120004</v>
      </c>
      <c r="I3846" s="2">
        <v>72.123368920521997</v>
      </c>
      <c r="J3846" s="2">
        <v>90.272835112693002</v>
      </c>
      <c r="K3846" s="2">
        <v>80.427046263345005</v>
      </c>
      <c r="L3846" s="2">
        <v>61.328588374852004</v>
      </c>
      <c r="M3846" s="2">
        <v>19.098457888493002</v>
      </c>
      <c r="N3846" s="2">
        <v>73.902728351126996</v>
      </c>
      <c r="O3846" s="2">
        <v>33.689205219454003</v>
      </c>
      <c r="P3846" s="2">
        <v>20.403321470937001</v>
      </c>
      <c r="Q3846" s="2">
        <v>26.809015421114999</v>
      </c>
      <c r="R3846" s="2">
        <v>1.304863582444</v>
      </c>
      <c r="S3846" s="17">
        <v>0.11862396204</v>
      </c>
    </row>
    <row r="3847" spans="3:19" x14ac:dyDescent="0.25">
      <c r="C3847" s="112"/>
      <c r="D3847" s="109"/>
      <c r="E3847" s="9" t="s">
        <v>32</v>
      </c>
      <c r="F3847" s="12"/>
      <c r="G3847" s="8">
        <v>315</v>
      </c>
      <c r="H3847" s="20">
        <v>4.7619047619049999</v>
      </c>
      <c r="I3847" s="2">
        <v>77.142857142856997</v>
      </c>
      <c r="J3847" s="2">
        <v>89.523809523810002</v>
      </c>
      <c r="K3847" s="2">
        <v>80.317460317460004</v>
      </c>
      <c r="L3847" s="2">
        <v>58.095238095238003</v>
      </c>
      <c r="M3847" s="2">
        <v>18.412698412697999</v>
      </c>
      <c r="N3847" s="2">
        <v>72.380952380951996</v>
      </c>
      <c r="O3847" s="2">
        <v>33.333333333333002</v>
      </c>
      <c r="P3847" s="2">
        <v>20.952380952380999</v>
      </c>
      <c r="Q3847" s="2">
        <v>26.984126984126998</v>
      </c>
      <c r="R3847" s="2">
        <v>0.95238095238099996</v>
      </c>
      <c r="S3847" s="17">
        <v>0.31746031745999997</v>
      </c>
    </row>
    <row r="3848" spans="3:19" x14ac:dyDescent="0.25">
      <c r="C3848" s="112"/>
      <c r="D3848" s="108" t="s">
        <v>22</v>
      </c>
      <c r="E3848" s="10" t="s">
        <v>26</v>
      </c>
      <c r="F3848" s="11"/>
      <c r="G3848" s="14">
        <v>120</v>
      </c>
      <c r="H3848" s="28">
        <v>2.5</v>
      </c>
      <c r="I3848" s="5">
        <v>60</v>
      </c>
      <c r="J3848" s="5">
        <v>83.333333333333002</v>
      </c>
      <c r="K3848" s="5">
        <v>80</v>
      </c>
      <c r="L3848" s="5">
        <v>65.833333333333002</v>
      </c>
      <c r="M3848" s="5">
        <v>23.333333333333002</v>
      </c>
      <c r="N3848" s="5">
        <v>74.166666666666998</v>
      </c>
      <c r="O3848" s="5">
        <v>40</v>
      </c>
      <c r="P3848" s="5">
        <v>16.666666666666998</v>
      </c>
      <c r="Q3848" s="5">
        <v>20.833333333333002</v>
      </c>
      <c r="R3848" s="5">
        <v>0.83333333333299997</v>
      </c>
      <c r="S3848" s="29">
        <v>0.83333333333299997</v>
      </c>
    </row>
    <row r="3849" spans="3:19" x14ac:dyDescent="0.25">
      <c r="C3849" s="112"/>
      <c r="D3849" s="109"/>
      <c r="E3849" s="9" t="s">
        <v>27</v>
      </c>
      <c r="F3849" s="12"/>
      <c r="G3849" s="8">
        <v>159</v>
      </c>
      <c r="H3849" s="20">
        <v>4.4025157232699996</v>
      </c>
      <c r="I3849" s="2">
        <v>62.893081761006002</v>
      </c>
      <c r="J3849" s="2">
        <v>86.163522012578994</v>
      </c>
      <c r="K3849" s="2">
        <v>74.842767295597</v>
      </c>
      <c r="L3849" s="2">
        <v>57.861635220125997</v>
      </c>
      <c r="M3849" s="2">
        <v>18.238993710692</v>
      </c>
      <c r="N3849" s="2">
        <v>66.037735849057</v>
      </c>
      <c r="O3849" s="2">
        <v>33.962264150943</v>
      </c>
      <c r="P3849" s="2">
        <v>14.465408805031</v>
      </c>
      <c r="Q3849" s="2">
        <v>19.496855345912</v>
      </c>
      <c r="R3849" s="2">
        <v>3.1446540880499998</v>
      </c>
      <c r="S3849" s="38" t="s">
        <v>66</v>
      </c>
    </row>
    <row r="3850" spans="3:19" x14ac:dyDescent="0.25">
      <c r="C3850" s="112"/>
      <c r="D3850" s="109"/>
      <c r="E3850" s="9" t="s">
        <v>28</v>
      </c>
      <c r="F3850" s="12"/>
      <c r="G3850" s="8">
        <v>113</v>
      </c>
      <c r="H3850" s="20">
        <v>5.3097345132739999</v>
      </c>
      <c r="I3850" s="2">
        <v>76.106194690264999</v>
      </c>
      <c r="J3850" s="2">
        <v>90.265486725664005</v>
      </c>
      <c r="K3850" s="2">
        <v>76.991150442478002</v>
      </c>
      <c r="L3850" s="2">
        <v>53.097345132743001</v>
      </c>
      <c r="M3850" s="2">
        <v>15.044247787611001</v>
      </c>
      <c r="N3850" s="2">
        <v>67.256637168142007</v>
      </c>
      <c r="O3850" s="2">
        <v>29.203539823008999</v>
      </c>
      <c r="P3850" s="2">
        <v>16.814159292035001</v>
      </c>
      <c r="Q3850" s="2">
        <v>15.044247787611001</v>
      </c>
      <c r="R3850" s="2">
        <v>1.769911504425</v>
      </c>
      <c r="S3850" s="38" t="s">
        <v>66</v>
      </c>
    </row>
    <row r="3851" spans="3:19" x14ac:dyDescent="0.25">
      <c r="C3851" s="112"/>
      <c r="D3851" s="109"/>
      <c r="E3851" s="9" t="s">
        <v>29</v>
      </c>
      <c r="F3851" s="12"/>
      <c r="G3851" s="8">
        <v>94</v>
      </c>
      <c r="H3851" s="20">
        <v>5.3191489361700004</v>
      </c>
      <c r="I3851" s="2">
        <v>80.851063829786995</v>
      </c>
      <c r="J3851" s="2">
        <v>88.297872340425997</v>
      </c>
      <c r="K3851" s="2">
        <v>77.659574468084998</v>
      </c>
      <c r="L3851" s="2">
        <v>57.446808510638</v>
      </c>
      <c r="M3851" s="2">
        <v>20.212765957447001</v>
      </c>
      <c r="N3851" s="2">
        <v>73.404255319149001</v>
      </c>
      <c r="O3851" s="2">
        <v>42.553191489362</v>
      </c>
      <c r="P3851" s="2">
        <v>21.276595744681</v>
      </c>
      <c r="Q3851" s="2">
        <v>17.021276595745</v>
      </c>
      <c r="R3851" s="15" t="s">
        <v>66</v>
      </c>
      <c r="S3851" s="38" t="s">
        <v>66</v>
      </c>
    </row>
    <row r="3852" spans="3:19" x14ac:dyDescent="0.25">
      <c r="C3852" s="112"/>
      <c r="D3852" s="109"/>
      <c r="E3852" s="9" t="s">
        <v>30</v>
      </c>
      <c r="F3852" s="12"/>
      <c r="G3852" s="8">
        <v>57</v>
      </c>
      <c r="H3852" s="20">
        <v>5.2631578947369997</v>
      </c>
      <c r="I3852" s="2">
        <v>78.947368421053</v>
      </c>
      <c r="J3852" s="2">
        <v>91.228070175439001</v>
      </c>
      <c r="K3852" s="2">
        <v>82.456140350877007</v>
      </c>
      <c r="L3852" s="2">
        <v>49.122807017543998</v>
      </c>
      <c r="M3852" s="2">
        <v>21.052631578947</v>
      </c>
      <c r="N3852" s="2">
        <v>73.684210526315994</v>
      </c>
      <c r="O3852" s="2">
        <v>35.087719298246</v>
      </c>
      <c r="P3852" s="2">
        <v>22.807017543859999</v>
      </c>
      <c r="Q3852" s="2">
        <v>24.561403508771999</v>
      </c>
      <c r="R3852" s="2">
        <v>1.7543859649119999</v>
      </c>
      <c r="S3852" s="38" t="s">
        <v>66</v>
      </c>
    </row>
    <row r="3853" spans="3:19" x14ac:dyDescent="0.25">
      <c r="C3853" s="112"/>
      <c r="D3853" s="109"/>
      <c r="E3853" s="9" t="s">
        <v>31</v>
      </c>
      <c r="F3853" s="12"/>
      <c r="G3853" s="8">
        <v>423</v>
      </c>
      <c r="H3853" s="20">
        <v>4.9645390070920001</v>
      </c>
      <c r="I3853" s="2">
        <v>72.576832151299996</v>
      </c>
      <c r="J3853" s="2">
        <v>88.416075650118003</v>
      </c>
      <c r="K3853" s="2">
        <v>77.068557919621995</v>
      </c>
      <c r="L3853" s="2">
        <v>55.319148936170002</v>
      </c>
      <c r="M3853" s="2">
        <v>18.203309692670999</v>
      </c>
      <c r="N3853" s="2">
        <v>69.030732860520004</v>
      </c>
      <c r="O3853" s="2">
        <v>34.751773049645003</v>
      </c>
      <c r="P3853" s="2">
        <v>17.730496453901001</v>
      </c>
      <c r="Q3853" s="2">
        <v>18.439716312057001</v>
      </c>
      <c r="R3853" s="2">
        <v>1.891252955083</v>
      </c>
      <c r="S3853" s="38" t="s">
        <v>66</v>
      </c>
    </row>
    <row r="3854" spans="3:19" x14ac:dyDescent="0.25">
      <c r="C3854" s="112"/>
      <c r="D3854" s="109"/>
      <c r="E3854" s="9" t="s">
        <v>32</v>
      </c>
      <c r="F3854" s="12"/>
      <c r="G3854" s="8">
        <v>151</v>
      </c>
      <c r="H3854" s="20">
        <v>5.2980132450330002</v>
      </c>
      <c r="I3854" s="2">
        <v>80.132450331125995</v>
      </c>
      <c r="J3854" s="2">
        <v>89.403973509934005</v>
      </c>
      <c r="K3854" s="2">
        <v>79.470198675497002</v>
      </c>
      <c r="L3854" s="2">
        <v>54.304635761588997</v>
      </c>
      <c r="M3854" s="2">
        <v>20.529801324503001</v>
      </c>
      <c r="N3854" s="2">
        <v>73.509933774833996</v>
      </c>
      <c r="O3854" s="2">
        <v>39.735099337747997</v>
      </c>
      <c r="P3854" s="2">
        <v>21.854304635761999</v>
      </c>
      <c r="Q3854" s="2">
        <v>19.867549668873998</v>
      </c>
      <c r="R3854" s="2">
        <v>0.66225165562900001</v>
      </c>
      <c r="S3854" s="38" t="s">
        <v>66</v>
      </c>
    </row>
    <row r="3855" spans="3:19" x14ac:dyDescent="0.25">
      <c r="C3855" s="112"/>
      <c r="D3855" s="108" t="s">
        <v>23</v>
      </c>
      <c r="E3855" s="10" t="s">
        <v>26</v>
      </c>
      <c r="F3855" s="11"/>
      <c r="G3855" s="14">
        <v>141</v>
      </c>
      <c r="H3855" s="28">
        <v>1.4184397163119999</v>
      </c>
      <c r="I3855" s="5">
        <v>47.517730496454</v>
      </c>
      <c r="J3855" s="5">
        <v>94.326241134751996</v>
      </c>
      <c r="K3855" s="5">
        <v>80.851063829786995</v>
      </c>
      <c r="L3855" s="5">
        <v>70.212765957447004</v>
      </c>
      <c r="M3855" s="5">
        <v>19.148936170212998</v>
      </c>
      <c r="N3855" s="5">
        <v>63.829787234043003</v>
      </c>
      <c r="O3855" s="5">
        <v>29.078014184396999</v>
      </c>
      <c r="P3855" s="5">
        <v>21.985815602837</v>
      </c>
      <c r="Q3855" s="5">
        <v>29.078014184396999</v>
      </c>
      <c r="R3855" s="5">
        <v>2.1276595744679998</v>
      </c>
      <c r="S3855" s="62" t="s">
        <v>66</v>
      </c>
    </row>
    <row r="3856" spans="3:19" x14ac:dyDescent="0.25">
      <c r="C3856" s="112"/>
      <c r="D3856" s="109"/>
      <c r="E3856" s="9" t="s">
        <v>27</v>
      </c>
      <c r="F3856" s="12"/>
      <c r="G3856" s="8">
        <v>108</v>
      </c>
      <c r="H3856" s="20">
        <v>4.6296296296300001</v>
      </c>
      <c r="I3856" s="2">
        <v>68.518518518519002</v>
      </c>
      <c r="J3856" s="2">
        <v>93.518518518519002</v>
      </c>
      <c r="K3856" s="2">
        <v>90.740740740741003</v>
      </c>
      <c r="L3856" s="2">
        <v>79.629629629630003</v>
      </c>
      <c r="M3856" s="2">
        <v>22.222222222222001</v>
      </c>
      <c r="N3856" s="2">
        <v>87.037037037036995</v>
      </c>
      <c r="O3856" s="2">
        <v>38.888888888888999</v>
      </c>
      <c r="P3856" s="2">
        <v>28.703703703704001</v>
      </c>
      <c r="Q3856" s="2">
        <v>37.962962962962997</v>
      </c>
      <c r="R3856" s="2">
        <v>0.92592592592599998</v>
      </c>
      <c r="S3856" s="38" t="s">
        <v>66</v>
      </c>
    </row>
    <row r="3857" spans="3:19" x14ac:dyDescent="0.25">
      <c r="C3857" s="112"/>
      <c r="D3857" s="109"/>
      <c r="E3857" s="9" t="s">
        <v>28</v>
      </c>
      <c r="F3857" s="12"/>
      <c r="G3857" s="8">
        <v>148</v>
      </c>
      <c r="H3857" s="20">
        <v>1.351351351351</v>
      </c>
      <c r="I3857" s="2">
        <v>70.945945945945994</v>
      </c>
      <c r="J3857" s="2">
        <v>93.918918918919005</v>
      </c>
      <c r="K3857" s="2">
        <v>81.756756756756999</v>
      </c>
      <c r="L3857" s="2">
        <v>64.864864864864998</v>
      </c>
      <c r="M3857" s="2">
        <v>22.297297297297</v>
      </c>
      <c r="N3857" s="2">
        <v>81.081081081080995</v>
      </c>
      <c r="O3857" s="2">
        <v>33.783783783784003</v>
      </c>
      <c r="P3857" s="2">
        <v>22.297297297297</v>
      </c>
      <c r="Q3857" s="2">
        <v>35.135135135135002</v>
      </c>
      <c r="R3857" s="15" t="s">
        <v>66</v>
      </c>
      <c r="S3857" s="38" t="s">
        <v>66</v>
      </c>
    </row>
    <row r="3858" spans="3:19" x14ac:dyDescent="0.25">
      <c r="C3858" s="112"/>
      <c r="D3858" s="109"/>
      <c r="E3858" s="9" t="s">
        <v>29</v>
      </c>
      <c r="F3858" s="12"/>
      <c r="G3858" s="8">
        <v>101</v>
      </c>
      <c r="H3858" s="20">
        <v>2.970297029703</v>
      </c>
      <c r="I3858" s="2">
        <v>79.207920792078994</v>
      </c>
      <c r="J3858" s="2">
        <v>90.099009900989998</v>
      </c>
      <c r="K3858" s="2">
        <v>90.099009900989998</v>
      </c>
      <c r="L3858" s="2">
        <v>66.336633663366001</v>
      </c>
      <c r="M3858" s="2">
        <v>16.831683168316999</v>
      </c>
      <c r="N3858" s="2">
        <v>77.227722772277005</v>
      </c>
      <c r="O3858" s="2">
        <v>28.712871287129001</v>
      </c>
      <c r="P3858" s="2">
        <v>22.772277227722999</v>
      </c>
      <c r="Q3858" s="2">
        <v>31.683168316831999</v>
      </c>
      <c r="R3858" s="2">
        <v>1.9801980198019999</v>
      </c>
      <c r="S3858" s="38" t="s">
        <v>66</v>
      </c>
    </row>
    <row r="3859" spans="3:19" x14ac:dyDescent="0.25">
      <c r="C3859" s="112"/>
      <c r="D3859" s="109"/>
      <c r="E3859" s="9" t="s">
        <v>30</v>
      </c>
      <c r="F3859" s="12"/>
      <c r="G3859" s="8">
        <v>63</v>
      </c>
      <c r="H3859" s="20">
        <v>6.3492063492059998</v>
      </c>
      <c r="I3859" s="2">
        <v>66.666666666666998</v>
      </c>
      <c r="J3859" s="2">
        <v>88.888888888888999</v>
      </c>
      <c r="K3859" s="2">
        <v>66.666666666666998</v>
      </c>
      <c r="L3859" s="2">
        <v>53.968253968253997</v>
      </c>
      <c r="M3859" s="2">
        <v>15.873015873016</v>
      </c>
      <c r="N3859" s="2">
        <v>61.904761904761997</v>
      </c>
      <c r="O3859" s="2">
        <v>25.396825396825001</v>
      </c>
      <c r="P3859" s="2">
        <v>15.873015873016</v>
      </c>
      <c r="Q3859" s="2">
        <v>36.507936507937004</v>
      </c>
      <c r="R3859" s="15" t="s">
        <v>66</v>
      </c>
      <c r="S3859" s="17">
        <v>1.587301587302</v>
      </c>
    </row>
    <row r="3860" spans="3:19" x14ac:dyDescent="0.25">
      <c r="C3860" s="112"/>
      <c r="D3860" s="109"/>
      <c r="E3860" s="9" t="s">
        <v>31</v>
      </c>
      <c r="F3860" s="12"/>
      <c r="G3860" s="8">
        <v>420</v>
      </c>
      <c r="H3860" s="20">
        <v>3.333333333333</v>
      </c>
      <c r="I3860" s="2">
        <v>71.666666666666998</v>
      </c>
      <c r="J3860" s="2">
        <v>92.142857142856997</v>
      </c>
      <c r="K3860" s="2">
        <v>83.809523809523995</v>
      </c>
      <c r="L3860" s="2">
        <v>67.380952380951996</v>
      </c>
      <c r="M3860" s="2">
        <v>20</v>
      </c>
      <c r="N3860" s="2">
        <v>78.809523809523995</v>
      </c>
      <c r="O3860" s="2">
        <v>32.619047619047997</v>
      </c>
      <c r="P3860" s="2">
        <v>23.095238095237999</v>
      </c>
      <c r="Q3860" s="2">
        <v>35.238095238094999</v>
      </c>
      <c r="R3860" s="2">
        <v>0.71428571428599996</v>
      </c>
      <c r="S3860" s="17">
        <v>0.23809523809499999</v>
      </c>
    </row>
    <row r="3861" spans="3:19" x14ac:dyDescent="0.25">
      <c r="C3861" s="112"/>
      <c r="D3861" s="109"/>
      <c r="E3861" s="9" t="s">
        <v>32</v>
      </c>
      <c r="F3861" s="12"/>
      <c r="G3861" s="8">
        <v>164</v>
      </c>
      <c r="H3861" s="20">
        <v>4.268292682927</v>
      </c>
      <c r="I3861" s="2">
        <v>74.390243902438996</v>
      </c>
      <c r="J3861" s="2">
        <v>89.634146341462994</v>
      </c>
      <c r="K3861" s="2">
        <v>81.097560975609994</v>
      </c>
      <c r="L3861" s="2">
        <v>61.585365853658999</v>
      </c>
      <c r="M3861" s="2">
        <v>16.463414634146002</v>
      </c>
      <c r="N3861" s="2">
        <v>71.341463414634006</v>
      </c>
      <c r="O3861" s="2">
        <v>27.439024390244001</v>
      </c>
      <c r="P3861" s="2">
        <v>20.121951219511999</v>
      </c>
      <c r="Q3861" s="2">
        <v>33.536585365854002</v>
      </c>
      <c r="R3861" s="2">
        <v>1.219512195122</v>
      </c>
      <c r="S3861" s="17">
        <v>0.60975609756100002</v>
      </c>
    </row>
    <row r="3862" spans="3:19" ht="25.2" x14ac:dyDescent="0.25">
      <c r="C3862" s="108" t="s">
        <v>33</v>
      </c>
      <c r="D3862" s="108" t="s">
        <v>25</v>
      </c>
      <c r="E3862" s="10" t="s">
        <v>34</v>
      </c>
      <c r="F3862" s="11"/>
      <c r="G3862" s="14">
        <v>93</v>
      </c>
      <c r="H3862" s="28">
        <v>2.1505376344089999</v>
      </c>
      <c r="I3862" s="5">
        <v>62.365591397849002</v>
      </c>
      <c r="J3862" s="5">
        <v>84.946236559140004</v>
      </c>
      <c r="K3862" s="5">
        <v>73.118279569891996</v>
      </c>
      <c r="L3862" s="5">
        <v>45.161290322581003</v>
      </c>
      <c r="M3862" s="5">
        <v>16.129032258064999</v>
      </c>
      <c r="N3862" s="5">
        <v>58.064516129032</v>
      </c>
      <c r="O3862" s="5">
        <v>33.333333333333002</v>
      </c>
      <c r="P3862" s="5">
        <v>16.129032258064999</v>
      </c>
      <c r="Q3862" s="5">
        <v>19.354838709677001</v>
      </c>
      <c r="R3862" s="5">
        <v>3.2258064516129998</v>
      </c>
      <c r="S3862" s="62" t="s">
        <v>66</v>
      </c>
    </row>
    <row r="3863" spans="3:19" ht="25.2" x14ac:dyDescent="0.25">
      <c r="C3863" s="112"/>
      <c r="D3863" s="109"/>
      <c r="E3863" s="9" t="s">
        <v>35</v>
      </c>
      <c r="F3863" s="12"/>
      <c r="G3863" s="8">
        <v>623</v>
      </c>
      <c r="H3863" s="20">
        <v>3.8523274478329999</v>
      </c>
      <c r="I3863" s="2">
        <v>71.107544141252006</v>
      </c>
      <c r="J3863" s="2">
        <v>91.011235955055994</v>
      </c>
      <c r="K3863" s="2">
        <v>83.627608346708996</v>
      </c>
      <c r="L3863" s="2">
        <v>64.526484751203995</v>
      </c>
      <c r="M3863" s="2">
        <v>22.3113964687</v>
      </c>
      <c r="N3863" s="2">
        <v>76.725521669342001</v>
      </c>
      <c r="O3863" s="2">
        <v>35.634028892456001</v>
      </c>
      <c r="P3863" s="2">
        <v>21.027287319422001</v>
      </c>
      <c r="Q3863" s="2">
        <v>24.879614767254999</v>
      </c>
      <c r="R3863" s="2">
        <v>0.64205457463899995</v>
      </c>
      <c r="S3863" s="17">
        <v>0.32102728731899999</v>
      </c>
    </row>
    <row r="3864" spans="3:19" ht="25.2" x14ac:dyDescent="0.25">
      <c r="C3864" s="112"/>
      <c r="D3864" s="109"/>
      <c r="E3864" s="9" t="s">
        <v>36</v>
      </c>
      <c r="F3864" s="12"/>
      <c r="G3864" s="8">
        <v>207</v>
      </c>
      <c r="H3864" s="20">
        <v>3.3816425120770002</v>
      </c>
      <c r="I3864" s="2">
        <v>63.285024154589003</v>
      </c>
      <c r="J3864" s="2">
        <v>88.405797101448997</v>
      </c>
      <c r="K3864" s="2">
        <v>79.227053140096999</v>
      </c>
      <c r="L3864" s="2">
        <v>63.768115942028999</v>
      </c>
      <c r="M3864" s="2">
        <v>13.04347826087</v>
      </c>
      <c r="N3864" s="2">
        <v>72.946859903382006</v>
      </c>
      <c r="O3864" s="2">
        <v>31.884057971013998</v>
      </c>
      <c r="P3864" s="2">
        <v>19.806763285024001</v>
      </c>
      <c r="Q3864" s="2">
        <v>28.019323671498</v>
      </c>
      <c r="R3864" s="2">
        <v>1.449275362319</v>
      </c>
      <c r="S3864" s="38" t="s">
        <v>66</v>
      </c>
    </row>
    <row r="3865" spans="3:19" ht="25.2" x14ac:dyDescent="0.25">
      <c r="C3865" s="112"/>
      <c r="D3865" s="109"/>
      <c r="E3865" s="9" t="s">
        <v>37</v>
      </c>
      <c r="F3865" s="12"/>
      <c r="G3865" s="8">
        <v>178</v>
      </c>
      <c r="H3865" s="20">
        <v>3.9325842696629998</v>
      </c>
      <c r="I3865" s="2">
        <v>64.044943820225001</v>
      </c>
      <c r="J3865" s="2">
        <v>91.011235955055994</v>
      </c>
      <c r="K3865" s="2">
        <v>74.719101123596005</v>
      </c>
      <c r="L3865" s="2">
        <v>66.292134831460999</v>
      </c>
      <c r="M3865" s="2">
        <v>19.662921348314999</v>
      </c>
      <c r="N3865" s="2">
        <v>65.730337078651999</v>
      </c>
      <c r="O3865" s="2">
        <v>29.775280898876002</v>
      </c>
      <c r="P3865" s="2">
        <v>19.662921348314999</v>
      </c>
      <c r="Q3865" s="2">
        <v>33.707865168539001</v>
      </c>
      <c r="R3865" s="2">
        <v>2.808988764045</v>
      </c>
      <c r="S3865" s="38" t="s">
        <v>66</v>
      </c>
    </row>
    <row r="3866" spans="3:19" x14ac:dyDescent="0.25">
      <c r="C3866" s="112"/>
      <c r="D3866" s="109"/>
      <c r="E3866" s="9" t="s">
        <v>38</v>
      </c>
      <c r="F3866" s="12"/>
      <c r="G3866" s="13">
        <v>3</v>
      </c>
      <c r="H3866" s="39" t="s">
        <v>66</v>
      </c>
      <c r="I3866" s="6">
        <v>33.333333333333002</v>
      </c>
      <c r="J3866" s="6">
        <v>100</v>
      </c>
      <c r="K3866" s="6">
        <v>66.666666666666998</v>
      </c>
      <c r="L3866" s="6">
        <v>33.333333333333002</v>
      </c>
      <c r="M3866" s="7" t="s">
        <v>66</v>
      </c>
      <c r="N3866" s="6">
        <v>66.666666666666998</v>
      </c>
      <c r="O3866" s="6">
        <v>33.333333333333002</v>
      </c>
      <c r="P3866" s="6">
        <v>33.333333333333002</v>
      </c>
      <c r="Q3866" s="6">
        <v>33.333333333333002</v>
      </c>
      <c r="R3866" s="7" t="s">
        <v>66</v>
      </c>
      <c r="S3866" s="37" t="s">
        <v>66</v>
      </c>
    </row>
    <row r="3867" spans="3:19" ht="25.2" x14ac:dyDescent="0.25">
      <c r="C3867" s="112"/>
      <c r="D3867" s="108" t="s">
        <v>22</v>
      </c>
      <c r="E3867" s="10" t="s">
        <v>34</v>
      </c>
      <c r="F3867" s="11"/>
      <c r="G3867" s="40">
        <v>48</v>
      </c>
      <c r="H3867" s="58">
        <v>2.083333333333</v>
      </c>
      <c r="I3867" s="23">
        <v>62.5</v>
      </c>
      <c r="J3867" s="23">
        <v>85.416666666666998</v>
      </c>
      <c r="K3867" s="23">
        <v>68.75</v>
      </c>
      <c r="L3867" s="23">
        <v>37.5</v>
      </c>
      <c r="M3867" s="23">
        <v>14.583333333333</v>
      </c>
      <c r="N3867" s="23">
        <v>60.416666666666998</v>
      </c>
      <c r="O3867" s="23">
        <v>41.666666666666998</v>
      </c>
      <c r="P3867" s="23">
        <v>8.333333333333</v>
      </c>
      <c r="Q3867" s="23">
        <v>12.5</v>
      </c>
      <c r="R3867" s="23">
        <v>4.166666666667</v>
      </c>
      <c r="S3867" s="70" t="s">
        <v>66</v>
      </c>
    </row>
    <row r="3868" spans="3:19" ht="25.2" x14ac:dyDescent="0.25">
      <c r="C3868" s="112"/>
      <c r="D3868" s="109"/>
      <c r="E3868" s="9" t="s">
        <v>35</v>
      </c>
      <c r="F3868" s="12"/>
      <c r="G3868" s="8">
        <v>365</v>
      </c>
      <c r="H3868" s="20">
        <v>4.9315068493150003</v>
      </c>
      <c r="I3868" s="2">
        <v>71.506849315067996</v>
      </c>
      <c r="J3868" s="2">
        <v>88.219178082192002</v>
      </c>
      <c r="K3868" s="2">
        <v>80</v>
      </c>
      <c r="L3868" s="2">
        <v>58.356164383562003</v>
      </c>
      <c r="M3868" s="2">
        <v>21.917808219177999</v>
      </c>
      <c r="N3868" s="2">
        <v>73.150684931507001</v>
      </c>
      <c r="O3868" s="2">
        <v>36.438356164383997</v>
      </c>
      <c r="P3868" s="2">
        <v>18.630136986301</v>
      </c>
      <c r="Q3868" s="2">
        <v>20.273972602739999</v>
      </c>
      <c r="R3868" s="2">
        <v>1.095890410959</v>
      </c>
      <c r="S3868" s="17">
        <v>0.27397260274000002</v>
      </c>
    </row>
    <row r="3869" spans="3:19" ht="25.2" x14ac:dyDescent="0.25">
      <c r="C3869" s="112"/>
      <c r="D3869" s="109"/>
      <c r="E3869" s="9" t="s">
        <v>36</v>
      </c>
      <c r="F3869" s="12"/>
      <c r="G3869" s="8">
        <v>80</v>
      </c>
      <c r="H3869" s="20">
        <v>2.5</v>
      </c>
      <c r="I3869" s="2">
        <v>61.25</v>
      </c>
      <c r="J3869" s="2">
        <v>82.5</v>
      </c>
      <c r="K3869" s="2">
        <v>73.75</v>
      </c>
      <c r="L3869" s="2">
        <v>62.5</v>
      </c>
      <c r="M3869" s="2">
        <v>11.25</v>
      </c>
      <c r="N3869" s="2">
        <v>68.75</v>
      </c>
      <c r="O3869" s="2">
        <v>28.75</v>
      </c>
      <c r="P3869" s="2">
        <v>15</v>
      </c>
      <c r="Q3869" s="2">
        <v>16.25</v>
      </c>
      <c r="R3869" s="2">
        <v>2.5</v>
      </c>
      <c r="S3869" s="38" t="s">
        <v>66</v>
      </c>
    </row>
    <row r="3870" spans="3:19" ht="25.2" x14ac:dyDescent="0.25">
      <c r="C3870" s="112"/>
      <c r="D3870" s="109"/>
      <c r="E3870" s="9" t="s">
        <v>37</v>
      </c>
      <c r="F3870" s="12"/>
      <c r="G3870" s="13">
        <v>49</v>
      </c>
      <c r="H3870" s="30">
        <v>6.1224489795919999</v>
      </c>
      <c r="I3870" s="6">
        <v>77.551020408162998</v>
      </c>
      <c r="J3870" s="6">
        <v>89.795918367346999</v>
      </c>
      <c r="K3870" s="6">
        <v>75.510204081633006</v>
      </c>
      <c r="L3870" s="6">
        <v>63.265306122448997</v>
      </c>
      <c r="M3870" s="6">
        <v>18.367346938775999</v>
      </c>
      <c r="N3870" s="6">
        <v>59.183673469387998</v>
      </c>
      <c r="O3870" s="6">
        <v>36.734693877551003</v>
      </c>
      <c r="P3870" s="6">
        <v>22.448979591836999</v>
      </c>
      <c r="Q3870" s="6">
        <v>18.367346938775999</v>
      </c>
      <c r="R3870" s="6">
        <v>2.040816326531</v>
      </c>
      <c r="S3870" s="37" t="s">
        <v>66</v>
      </c>
    </row>
    <row r="3871" spans="3:19" x14ac:dyDescent="0.25">
      <c r="C3871" s="112"/>
      <c r="D3871" s="109"/>
      <c r="E3871" s="9" t="s">
        <v>38</v>
      </c>
      <c r="F3871" s="12"/>
      <c r="G3871" s="13">
        <v>1</v>
      </c>
      <c r="H3871" s="39" t="s">
        <v>66</v>
      </c>
      <c r="I3871" s="6">
        <v>100</v>
      </c>
      <c r="J3871" s="6">
        <v>100</v>
      </c>
      <c r="K3871" s="6">
        <v>100</v>
      </c>
      <c r="L3871" s="6">
        <v>100</v>
      </c>
      <c r="M3871" s="7" t="s">
        <v>66</v>
      </c>
      <c r="N3871" s="6">
        <v>100</v>
      </c>
      <c r="O3871" s="6">
        <v>100</v>
      </c>
      <c r="P3871" s="7" t="s">
        <v>66</v>
      </c>
      <c r="Q3871" s="6">
        <v>100</v>
      </c>
      <c r="R3871" s="7" t="s">
        <v>66</v>
      </c>
      <c r="S3871" s="37" t="s">
        <v>66</v>
      </c>
    </row>
    <row r="3872" spans="3:19" ht="25.2" x14ac:dyDescent="0.25">
      <c r="C3872" s="112"/>
      <c r="D3872" s="108" t="s">
        <v>23</v>
      </c>
      <c r="E3872" s="10" t="s">
        <v>34</v>
      </c>
      <c r="F3872" s="11"/>
      <c r="G3872" s="40">
        <v>45</v>
      </c>
      <c r="H3872" s="58">
        <v>2.2222222222219998</v>
      </c>
      <c r="I3872" s="23">
        <v>62.222222222222001</v>
      </c>
      <c r="J3872" s="23">
        <v>84.444444444444002</v>
      </c>
      <c r="K3872" s="23">
        <v>77.777777777777999</v>
      </c>
      <c r="L3872" s="23">
        <v>53.333333333333002</v>
      </c>
      <c r="M3872" s="23">
        <v>17.777777777777999</v>
      </c>
      <c r="N3872" s="23">
        <v>55.555555555555998</v>
      </c>
      <c r="O3872" s="23">
        <v>24.444444444443999</v>
      </c>
      <c r="P3872" s="23">
        <v>24.444444444443999</v>
      </c>
      <c r="Q3872" s="23">
        <v>26.666666666666998</v>
      </c>
      <c r="R3872" s="23">
        <v>2.2222222222219998</v>
      </c>
      <c r="S3872" s="70" t="s">
        <v>66</v>
      </c>
    </row>
    <row r="3873" spans="3:19" ht="25.2" x14ac:dyDescent="0.25">
      <c r="C3873" s="112"/>
      <c r="D3873" s="109"/>
      <c r="E3873" s="9" t="s">
        <v>35</v>
      </c>
      <c r="F3873" s="12"/>
      <c r="G3873" s="8">
        <v>258</v>
      </c>
      <c r="H3873" s="20">
        <v>2.3255813953489999</v>
      </c>
      <c r="I3873" s="2">
        <v>70.542635658915003</v>
      </c>
      <c r="J3873" s="2">
        <v>94.961240310077997</v>
      </c>
      <c r="K3873" s="2">
        <v>88.759689922481002</v>
      </c>
      <c r="L3873" s="2">
        <v>73.255813953488001</v>
      </c>
      <c r="M3873" s="2">
        <v>22.868217054264001</v>
      </c>
      <c r="N3873" s="2">
        <v>81.782945736434002</v>
      </c>
      <c r="O3873" s="2">
        <v>34.496124031008002</v>
      </c>
      <c r="P3873" s="2">
        <v>24.418604651163001</v>
      </c>
      <c r="Q3873" s="2">
        <v>31.395348837208999</v>
      </c>
      <c r="R3873" s="15" t="s">
        <v>66</v>
      </c>
      <c r="S3873" s="17">
        <v>0.38759689922500001</v>
      </c>
    </row>
    <row r="3874" spans="3:19" ht="25.2" x14ac:dyDescent="0.25">
      <c r="C3874" s="112"/>
      <c r="D3874" s="109"/>
      <c r="E3874" s="9" t="s">
        <v>36</v>
      </c>
      <c r="F3874" s="12"/>
      <c r="G3874" s="8">
        <v>127</v>
      </c>
      <c r="H3874" s="20">
        <v>3.9370078740159999</v>
      </c>
      <c r="I3874" s="2">
        <v>64.566929133857997</v>
      </c>
      <c r="J3874" s="2">
        <v>92.125984251969001</v>
      </c>
      <c r="K3874" s="2">
        <v>82.677165354330995</v>
      </c>
      <c r="L3874" s="2">
        <v>64.566929133857997</v>
      </c>
      <c r="M3874" s="2">
        <v>14.173228346457</v>
      </c>
      <c r="N3874" s="2">
        <v>75.590551181102001</v>
      </c>
      <c r="O3874" s="2">
        <v>33.858267716535003</v>
      </c>
      <c r="P3874" s="2">
        <v>22.834645669291</v>
      </c>
      <c r="Q3874" s="2">
        <v>35.433070866142003</v>
      </c>
      <c r="R3874" s="2">
        <v>0.78740157480299999</v>
      </c>
      <c r="S3874" s="38" t="s">
        <v>66</v>
      </c>
    </row>
    <row r="3875" spans="3:19" ht="25.2" x14ac:dyDescent="0.25">
      <c r="C3875" s="112"/>
      <c r="D3875" s="109"/>
      <c r="E3875" s="9" t="s">
        <v>37</v>
      </c>
      <c r="F3875" s="12"/>
      <c r="G3875" s="8">
        <v>129</v>
      </c>
      <c r="H3875" s="20">
        <v>3.1007751937979999</v>
      </c>
      <c r="I3875" s="2">
        <v>58.914728682171003</v>
      </c>
      <c r="J3875" s="2">
        <v>91.472868217054</v>
      </c>
      <c r="K3875" s="2">
        <v>74.418604651162994</v>
      </c>
      <c r="L3875" s="2">
        <v>67.441860465115994</v>
      </c>
      <c r="M3875" s="2">
        <v>20.155038759690001</v>
      </c>
      <c r="N3875" s="2">
        <v>68.217054263565998</v>
      </c>
      <c r="O3875" s="2">
        <v>27.131782945735999</v>
      </c>
      <c r="P3875" s="2">
        <v>18.604651162791001</v>
      </c>
      <c r="Q3875" s="2">
        <v>39.534883720929997</v>
      </c>
      <c r="R3875" s="2">
        <v>3.1007751937979999</v>
      </c>
      <c r="S3875" s="38" t="s">
        <v>66</v>
      </c>
    </row>
    <row r="3876" spans="3:19" x14ac:dyDescent="0.25">
      <c r="C3876" s="112"/>
      <c r="D3876" s="109"/>
      <c r="E3876" s="9" t="s">
        <v>38</v>
      </c>
      <c r="F3876" s="12"/>
      <c r="G3876" s="13">
        <v>2</v>
      </c>
      <c r="H3876" s="39" t="s">
        <v>66</v>
      </c>
      <c r="I3876" s="7" t="s">
        <v>66</v>
      </c>
      <c r="J3876" s="6">
        <v>100</v>
      </c>
      <c r="K3876" s="6">
        <v>50</v>
      </c>
      <c r="L3876" s="7" t="s">
        <v>66</v>
      </c>
      <c r="M3876" s="7" t="s">
        <v>66</v>
      </c>
      <c r="N3876" s="6">
        <v>50</v>
      </c>
      <c r="O3876" s="7" t="s">
        <v>66</v>
      </c>
      <c r="P3876" s="6">
        <v>50</v>
      </c>
      <c r="Q3876" s="7" t="s">
        <v>66</v>
      </c>
      <c r="R3876" s="7" t="s">
        <v>66</v>
      </c>
      <c r="S3876" s="37" t="s">
        <v>66</v>
      </c>
    </row>
    <row r="3877" spans="3:19" ht="25.2" x14ac:dyDescent="0.25">
      <c r="C3877" s="108" t="s">
        <v>39</v>
      </c>
      <c r="D3877" s="108" t="s">
        <v>25</v>
      </c>
      <c r="E3877" s="10" t="s">
        <v>40</v>
      </c>
      <c r="F3877" s="11"/>
      <c r="G3877" s="14">
        <v>320</v>
      </c>
      <c r="H3877" s="28">
        <v>1.5625</v>
      </c>
      <c r="I3877" s="5">
        <v>67.5</v>
      </c>
      <c r="J3877" s="5">
        <v>90.625</v>
      </c>
      <c r="K3877" s="5">
        <v>76.25</v>
      </c>
      <c r="L3877" s="5">
        <v>58.4375</v>
      </c>
      <c r="M3877" s="5">
        <v>16.875</v>
      </c>
      <c r="N3877" s="5">
        <v>65.625</v>
      </c>
      <c r="O3877" s="5">
        <v>31.875</v>
      </c>
      <c r="P3877" s="5">
        <v>18.75</v>
      </c>
      <c r="Q3877" s="5">
        <v>28.75</v>
      </c>
      <c r="R3877" s="5">
        <v>1.875</v>
      </c>
      <c r="S3877" s="62" t="s">
        <v>66</v>
      </c>
    </row>
    <row r="3878" spans="3:19" ht="25.2" x14ac:dyDescent="0.25">
      <c r="C3878" s="112"/>
      <c r="D3878" s="109"/>
      <c r="E3878" s="9" t="s">
        <v>41</v>
      </c>
      <c r="F3878" s="12"/>
      <c r="G3878" s="8">
        <v>604</v>
      </c>
      <c r="H3878" s="20">
        <v>3.8079470198680001</v>
      </c>
      <c r="I3878" s="2">
        <v>71.688741721854001</v>
      </c>
      <c r="J3878" s="2">
        <v>92.052980132450003</v>
      </c>
      <c r="K3878" s="2">
        <v>84.933774834437003</v>
      </c>
      <c r="L3878" s="2">
        <v>65.397350993377003</v>
      </c>
      <c r="M3878" s="2">
        <v>22.682119205298001</v>
      </c>
      <c r="N3878" s="2">
        <v>77.980132450330998</v>
      </c>
      <c r="O3878" s="2">
        <v>36.092715231787999</v>
      </c>
      <c r="P3878" s="2">
        <v>21.854304635761999</v>
      </c>
      <c r="Q3878" s="2">
        <v>25.331125827815001</v>
      </c>
      <c r="R3878" s="2">
        <v>0.496688741722</v>
      </c>
      <c r="S3878" s="17">
        <v>0.331125827815</v>
      </c>
    </row>
    <row r="3879" spans="3:19" x14ac:dyDescent="0.25">
      <c r="C3879" s="112"/>
      <c r="D3879" s="109"/>
      <c r="E3879" s="9" t="s">
        <v>42</v>
      </c>
      <c r="F3879" s="12"/>
      <c r="G3879" s="13">
        <v>20</v>
      </c>
      <c r="H3879" s="39" t="s">
        <v>66</v>
      </c>
      <c r="I3879" s="6">
        <v>50</v>
      </c>
      <c r="J3879" s="6">
        <v>95</v>
      </c>
      <c r="K3879" s="6">
        <v>70</v>
      </c>
      <c r="L3879" s="6">
        <v>55</v>
      </c>
      <c r="M3879" s="6">
        <v>25</v>
      </c>
      <c r="N3879" s="6">
        <v>60</v>
      </c>
      <c r="O3879" s="6">
        <v>15</v>
      </c>
      <c r="P3879" s="6">
        <v>25</v>
      </c>
      <c r="Q3879" s="6">
        <v>35</v>
      </c>
      <c r="R3879" s="7" t="s">
        <v>66</v>
      </c>
      <c r="S3879" s="37" t="s">
        <v>66</v>
      </c>
    </row>
    <row r="3880" spans="3:19" x14ac:dyDescent="0.25">
      <c r="C3880" s="112"/>
      <c r="D3880" s="109"/>
      <c r="E3880" s="9" t="s">
        <v>43</v>
      </c>
      <c r="F3880" s="12"/>
      <c r="G3880" s="8">
        <v>162</v>
      </c>
      <c r="H3880" s="20">
        <v>5.5555555555560003</v>
      </c>
      <c r="I3880" s="2">
        <v>62.962962962962997</v>
      </c>
      <c r="J3880" s="2">
        <v>91.358024691357997</v>
      </c>
      <c r="K3880" s="2">
        <v>84.567901234567998</v>
      </c>
      <c r="L3880" s="2">
        <v>68.518518518519002</v>
      </c>
      <c r="M3880" s="2">
        <v>17.901234567901</v>
      </c>
      <c r="N3880" s="2">
        <v>74.074074074074005</v>
      </c>
      <c r="O3880" s="2">
        <v>33.950617283950997</v>
      </c>
      <c r="P3880" s="2">
        <v>20.987654320988</v>
      </c>
      <c r="Q3880" s="2">
        <v>31.481481481481001</v>
      </c>
      <c r="R3880" s="2">
        <v>0.61728395061700003</v>
      </c>
      <c r="S3880" s="38" t="s">
        <v>66</v>
      </c>
    </row>
    <row r="3881" spans="3:19" x14ac:dyDescent="0.25">
      <c r="C3881" s="112"/>
      <c r="D3881" s="109"/>
      <c r="E3881" s="9" t="s">
        <v>44</v>
      </c>
      <c r="F3881" s="12"/>
      <c r="G3881" s="8">
        <v>50</v>
      </c>
      <c r="H3881" s="20">
        <v>4</v>
      </c>
      <c r="I3881" s="2">
        <v>60</v>
      </c>
      <c r="J3881" s="2">
        <v>94</v>
      </c>
      <c r="K3881" s="2">
        <v>88</v>
      </c>
      <c r="L3881" s="2">
        <v>80</v>
      </c>
      <c r="M3881" s="2">
        <v>10</v>
      </c>
      <c r="N3881" s="2">
        <v>82</v>
      </c>
      <c r="O3881" s="2">
        <v>42</v>
      </c>
      <c r="P3881" s="2">
        <v>28</v>
      </c>
      <c r="Q3881" s="2">
        <v>34</v>
      </c>
      <c r="R3881" s="2">
        <v>2</v>
      </c>
      <c r="S3881" s="38" t="s">
        <v>66</v>
      </c>
    </row>
    <row r="3882" spans="3:19" ht="25.2" x14ac:dyDescent="0.25">
      <c r="C3882" s="112"/>
      <c r="D3882" s="109"/>
      <c r="E3882" s="9" t="s">
        <v>45</v>
      </c>
      <c r="F3882" s="12"/>
      <c r="G3882" s="8">
        <v>53</v>
      </c>
      <c r="H3882" s="20">
        <v>7.547169811321</v>
      </c>
      <c r="I3882" s="2">
        <v>52.830188679244998</v>
      </c>
      <c r="J3882" s="2">
        <v>79.245283018867994</v>
      </c>
      <c r="K3882" s="2">
        <v>69.811320754717002</v>
      </c>
      <c r="L3882" s="2">
        <v>60.377358490566003</v>
      </c>
      <c r="M3882" s="2">
        <v>9.4339622641510008</v>
      </c>
      <c r="N3882" s="2">
        <v>71.698113207546996</v>
      </c>
      <c r="O3882" s="2">
        <v>33.962264150943</v>
      </c>
      <c r="P3882" s="2">
        <v>9.4339622641510008</v>
      </c>
      <c r="Q3882" s="2">
        <v>22.641509433962</v>
      </c>
      <c r="R3882" s="2">
        <v>5.660377358491</v>
      </c>
      <c r="S3882" s="38" t="s">
        <v>66</v>
      </c>
    </row>
    <row r="3883" spans="3:19" x14ac:dyDescent="0.25">
      <c r="C3883" s="112"/>
      <c r="D3883" s="109"/>
      <c r="E3883" s="9" t="s">
        <v>38</v>
      </c>
      <c r="F3883" s="12"/>
      <c r="G3883" s="13">
        <v>37</v>
      </c>
      <c r="H3883" s="30">
        <v>2.7027027027030002</v>
      </c>
      <c r="I3883" s="6">
        <v>54.054054054053999</v>
      </c>
      <c r="J3883" s="6">
        <v>75.675675675676004</v>
      </c>
      <c r="K3883" s="6">
        <v>67.567567567568005</v>
      </c>
      <c r="L3883" s="6">
        <v>62.162162162161998</v>
      </c>
      <c r="M3883" s="6">
        <v>10.810810810811001</v>
      </c>
      <c r="N3883" s="6">
        <v>59.459459459458998</v>
      </c>
      <c r="O3883" s="6">
        <v>24.324324324323999</v>
      </c>
      <c r="P3883" s="6">
        <v>13.513513513514001</v>
      </c>
      <c r="Q3883" s="6">
        <v>24.324324324323999</v>
      </c>
      <c r="R3883" s="6">
        <v>2.7027027027030002</v>
      </c>
      <c r="S3883" s="37" t="s">
        <v>66</v>
      </c>
    </row>
    <row r="3884" spans="3:19" ht="25.2" x14ac:dyDescent="0.25">
      <c r="C3884" s="112"/>
      <c r="D3884" s="108" t="s">
        <v>22</v>
      </c>
      <c r="E3884" s="10" t="s">
        <v>40</v>
      </c>
      <c r="F3884" s="11"/>
      <c r="G3884" s="14">
        <v>118</v>
      </c>
      <c r="H3884" s="28">
        <v>1.6949152542370001</v>
      </c>
      <c r="I3884" s="5">
        <v>69.491525423729001</v>
      </c>
      <c r="J3884" s="5">
        <v>88.135593220339004</v>
      </c>
      <c r="K3884" s="5">
        <v>71.186440677966004</v>
      </c>
      <c r="L3884" s="5">
        <v>51.694915254237003</v>
      </c>
      <c r="M3884" s="5">
        <v>15.254237288136</v>
      </c>
      <c r="N3884" s="5">
        <v>59.322033898305001</v>
      </c>
      <c r="O3884" s="5">
        <v>35.593220338983002</v>
      </c>
      <c r="P3884" s="5">
        <v>14.406779661017</v>
      </c>
      <c r="Q3884" s="5">
        <v>11.864406779661</v>
      </c>
      <c r="R3884" s="5">
        <v>1.6949152542370001</v>
      </c>
      <c r="S3884" s="62" t="s">
        <v>66</v>
      </c>
    </row>
    <row r="3885" spans="3:19" ht="25.2" x14ac:dyDescent="0.25">
      <c r="C3885" s="112"/>
      <c r="D3885" s="109"/>
      <c r="E3885" s="9" t="s">
        <v>41</v>
      </c>
      <c r="F3885" s="12"/>
      <c r="G3885" s="8">
        <v>351</v>
      </c>
      <c r="H3885" s="20">
        <v>4.8433048433049999</v>
      </c>
      <c r="I3885" s="2">
        <v>72.079772079771999</v>
      </c>
      <c r="J3885" s="2">
        <v>89.743589743589993</v>
      </c>
      <c r="K3885" s="2">
        <v>81.196581196580993</v>
      </c>
      <c r="L3885" s="2">
        <v>59.82905982906</v>
      </c>
      <c r="M3885" s="2">
        <v>22.507122507123</v>
      </c>
      <c r="N3885" s="2">
        <v>74.928774928774999</v>
      </c>
      <c r="O3885" s="2">
        <v>37.037037037037003</v>
      </c>
      <c r="P3885" s="2">
        <v>19.373219373219001</v>
      </c>
      <c r="Q3885" s="2">
        <v>20.797720797720999</v>
      </c>
      <c r="R3885" s="2">
        <v>0.85470085470099999</v>
      </c>
      <c r="S3885" s="17">
        <v>0.28490028490000002</v>
      </c>
    </row>
    <row r="3886" spans="3:19" x14ac:dyDescent="0.25">
      <c r="C3886" s="112"/>
      <c r="D3886" s="109"/>
      <c r="E3886" s="9" t="s">
        <v>42</v>
      </c>
      <c r="F3886" s="12"/>
      <c r="G3886" s="13">
        <v>9</v>
      </c>
      <c r="H3886" s="39" t="s">
        <v>66</v>
      </c>
      <c r="I3886" s="6">
        <v>44.444444444444002</v>
      </c>
      <c r="J3886" s="6">
        <v>100</v>
      </c>
      <c r="K3886" s="6">
        <v>77.777777777777999</v>
      </c>
      <c r="L3886" s="6">
        <v>66.666666666666998</v>
      </c>
      <c r="M3886" s="6">
        <v>33.333333333333002</v>
      </c>
      <c r="N3886" s="6">
        <v>55.555555555555998</v>
      </c>
      <c r="O3886" s="6">
        <v>22.222222222222001</v>
      </c>
      <c r="P3886" s="6">
        <v>22.222222222222001</v>
      </c>
      <c r="Q3886" s="6">
        <v>22.222222222222001</v>
      </c>
      <c r="R3886" s="7" t="s">
        <v>66</v>
      </c>
      <c r="S3886" s="37" t="s">
        <v>66</v>
      </c>
    </row>
    <row r="3887" spans="3:19" x14ac:dyDescent="0.25">
      <c r="C3887" s="112"/>
      <c r="D3887" s="109"/>
      <c r="E3887" s="9" t="s">
        <v>43</v>
      </c>
      <c r="F3887" s="12"/>
      <c r="G3887" s="8">
        <v>64</v>
      </c>
      <c r="H3887" s="20">
        <v>4.6875</v>
      </c>
      <c r="I3887" s="2">
        <v>71.875</v>
      </c>
      <c r="J3887" s="2">
        <v>90.625</v>
      </c>
      <c r="K3887" s="2">
        <v>84.375</v>
      </c>
      <c r="L3887" s="2">
        <v>65.625</v>
      </c>
      <c r="M3887" s="2">
        <v>17.1875</v>
      </c>
      <c r="N3887" s="2">
        <v>71.875</v>
      </c>
      <c r="O3887" s="2">
        <v>37.5</v>
      </c>
      <c r="P3887" s="2">
        <v>15.625</v>
      </c>
      <c r="Q3887" s="2">
        <v>28.125</v>
      </c>
      <c r="R3887" s="15" t="s">
        <v>66</v>
      </c>
      <c r="S3887" s="38" t="s">
        <v>66</v>
      </c>
    </row>
    <row r="3888" spans="3:19" x14ac:dyDescent="0.25">
      <c r="C3888" s="112"/>
      <c r="D3888" s="109"/>
      <c r="E3888" s="9" t="s">
        <v>44</v>
      </c>
      <c r="F3888" s="12"/>
      <c r="G3888" s="13">
        <v>19</v>
      </c>
      <c r="H3888" s="30">
        <v>5.2631578947369997</v>
      </c>
      <c r="I3888" s="6">
        <v>78.947368421053</v>
      </c>
      <c r="J3888" s="6">
        <v>94.736842105262994</v>
      </c>
      <c r="K3888" s="6">
        <v>94.736842105262994</v>
      </c>
      <c r="L3888" s="6">
        <v>84.210526315788996</v>
      </c>
      <c r="M3888" s="6">
        <v>5.2631578947369997</v>
      </c>
      <c r="N3888" s="6">
        <v>94.736842105262994</v>
      </c>
      <c r="O3888" s="6">
        <v>57.894736842104997</v>
      </c>
      <c r="P3888" s="6">
        <v>26.315789473683999</v>
      </c>
      <c r="Q3888" s="6">
        <v>36.842105263157997</v>
      </c>
      <c r="R3888" s="7" t="s">
        <v>66</v>
      </c>
      <c r="S3888" s="37" t="s">
        <v>66</v>
      </c>
    </row>
    <row r="3889" spans="3:19" ht="25.2" x14ac:dyDescent="0.25">
      <c r="C3889" s="112"/>
      <c r="D3889" s="109"/>
      <c r="E3889" s="9" t="s">
        <v>45</v>
      </c>
      <c r="F3889" s="12"/>
      <c r="G3889" s="13">
        <v>30</v>
      </c>
      <c r="H3889" s="30">
        <v>6.666666666667</v>
      </c>
      <c r="I3889" s="6">
        <v>46.666666666666998</v>
      </c>
      <c r="J3889" s="6">
        <v>66.666666666666998</v>
      </c>
      <c r="K3889" s="6">
        <v>66.666666666666998</v>
      </c>
      <c r="L3889" s="6">
        <v>60</v>
      </c>
      <c r="M3889" s="6">
        <v>6.666666666667</v>
      </c>
      <c r="N3889" s="6">
        <v>70</v>
      </c>
      <c r="O3889" s="6">
        <v>33.333333333333002</v>
      </c>
      <c r="P3889" s="6">
        <v>10</v>
      </c>
      <c r="Q3889" s="6">
        <v>16.666666666666998</v>
      </c>
      <c r="R3889" s="6">
        <v>10</v>
      </c>
      <c r="S3889" s="37" t="s">
        <v>66</v>
      </c>
    </row>
    <row r="3890" spans="3:19" x14ac:dyDescent="0.25">
      <c r="C3890" s="112"/>
      <c r="D3890" s="109"/>
      <c r="E3890" s="9" t="s">
        <v>38</v>
      </c>
      <c r="F3890" s="12"/>
      <c r="G3890" s="13">
        <v>23</v>
      </c>
      <c r="H3890" s="30">
        <v>4.3478260869570002</v>
      </c>
      <c r="I3890" s="6">
        <v>65.217391304347998</v>
      </c>
      <c r="J3890" s="6">
        <v>69.565217391304003</v>
      </c>
      <c r="K3890" s="6">
        <v>69.565217391304003</v>
      </c>
      <c r="L3890" s="6">
        <v>56.521739130435002</v>
      </c>
      <c r="M3890" s="6">
        <v>8.6956521739130004</v>
      </c>
      <c r="N3890" s="6">
        <v>60.869565217390999</v>
      </c>
      <c r="O3890" s="6">
        <v>30.434782608696</v>
      </c>
      <c r="P3890" s="6">
        <v>13.04347826087</v>
      </c>
      <c r="Q3890" s="6">
        <v>26.086956521739001</v>
      </c>
      <c r="R3890" s="6">
        <v>4.3478260869570002</v>
      </c>
      <c r="S3890" s="37" t="s">
        <v>66</v>
      </c>
    </row>
    <row r="3891" spans="3:19" ht="25.2" x14ac:dyDescent="0.25">
      <c r="C3891" s="112"/>
      <c r="D3891" s="108" t="s">
        <v>23</v>
      </c>
      <c r="E3891" s="10" t="s">
        <v>40</v>
      </c>
      <c r="F3891" s="11"/>
      <c r="G3891" s="14">
        <v>202</v>
      </c>
      <c r="H3891" s="28">
        <v>1.485148514851</v>
      </c>
      <c r="I3891" s="5">
        <v>66.336633663366001</v>
      </c>
      <c r="J3891" s="5">
        <v>92.079207920792001</v>
      </c>
      <c r="K3891" s="5">
        <v>79.207920792078994</v>
      </c>
      <c r="L3891" s="5">
        <v>62.376237623762002</v>
      </c>
      <c r="M3891" s="5">
        <v>17.821782178218001</v>
      </c>
      <c r="N3891" s="5">
        <v>69.306930693069006</v>
      </c>
      <c r="O3891" s="5">
        <v>29.702970297029999</v>
      </c>
      <c r="P3891" s="5">
        <v>21.287128712870999</v>
      </c>
      <c r="Q3891" s="5">
        <v>38.613861386139</v>
      </c>
      <c r="R3891" s="5">
        <v>1.9801980198019999</v>
      </c>
      <c r="S3891" s="62" t="s">
        <v>66</v>
      </c>
    </row>
    <row r="3892" spans="3:19" ht="25.2" x14ac:dyDescent="0.25">
      <c r="C3892" s="112"/>
      <c r="D3892" s="109"/>
      <c r="E3892" s="9" t="s">
        <v>41</v>
      </c>
      <c r="F3892" s="12"/>
      <c r="G3892" s="8">
        <v>253</v>
      </c>
      <c r="H3892" s="20">
        <v>2.371541501976</v>
      </c>
      <c r="I3892" s="2">
        <v>71.146245059289001</v>
      </c>
      <c r="J3892" s="2">
        <v>95.256916996046996</v>
      </c>
      <c r="K3892" s="2">
        <v>90.118577075098997</v>
      </c>
      <c r="L3892" s="2">
        <v>73.122529644268994</v>
      </c>
      <c r="M3892" s="2">
        <v>22.924901185770999</v>
      </c>
      <c r="N3892" s="2">
        <v>82.213438735178002</v>
      </c>
      <c r="O3892" s="2">
        <v>34.782608695652002</v>
      </c>
      <c r="P3892" s="2">
        <v>25.296442687747</v>
      </c>
      <c r="Q3892" s="2">
        <v>31.620553359683999</v>
      </c>
      <c r="R3892" s="15" t="s">
        <v>66</v>
      </c>
      <c r="S3892" s="17">
        <v>0.39525691699600002</v>
      </c>
    </row>
    <row r="3893" spans="3:19" x14ac:dyDescent="0.25">
      <c r="C3893" s="112"/>
      <c r="D3893" s="109"/>
      <c r="E3893" s="9" t="s">
        <v>42</v>
      </c>
      <c r="F3893" s="12"/>
      <c r="G3893" s="13">
        <v>11</v>
      </c>
      <c r="H3893" s="39" t="s">
        <v>66</v>
      </c>
      <c r="I3893" s="6">
        <v>54.545454545455001</v>
      </c>
      <c r="J3893" s="6">
        <v>90.909090909091006</v>
      </c>
      <c r="K3893" s="6">
        <v>63.636363636364003</v>
      </c>
      <c r="L3893" s="6">
        <v>45.454545454544999</v>
      </c>
      <c r="M3893" s="6">
        <v>18.181818181817999</v>
      </c>
      <c r="N3893" s="6">
        <v>63.636363636364003</v>
      </c>
      <c r="O3893" s="6">
        <v>9.0909090909089993</v>
      </c>
      <c r="P3893" s="6">
        <v>27.272727272727</v>
      </c>
      <c r="Q3893" s="6">
        <v>45.454545454544999</v>
      </c>
      <c r="R3893" s="7" t="s">
        <v>66</v>
      </c>
      <c r="S3893" s="37" t="s">
        <v>66</v>
      </c>
    </row>
    <row r="3894" spans="3:19" x14ac:dyDescent="0.25">
      <c r="C3894" s="112"/>
      <c r="D3894" s="109"/>
      <c r="E3894" s="9" t="s">
        <v>43</v>
      </c>
      <c r="F3894" s="12"/>
      <c r="G3894" s="8">
        <v>98</v>
      </c>
      <c r="H3894" s="20">
        <v>6.1224489795919999</v>
      </c>
      <c r="I3894" s="2">
        <v>57.142857142856997</v>
      </c>
      <c r="J3894" s="2">
        <v>91.836734693878</v>
      </c>
      <c r="K3894" s="2">
        <v>84.693877551019995</v>
      </c>
      <c r="L3894" s="2">
        <v>70.408163265306001</v>
      </c>
      <c r="M3894" s="2">
        <v>18.367346938775999</v>
      </c>
      <c r="N3894" s="2">
        <v>75.510204081633006</v>
      </c>
      <c r="O3894" s="2">
        <v>31.632653061224001</v>
      </c>
      <c r="P3894" s="2">
        <v>24.489795918367001</v>
      </c>
      <c r="Q3894" s="2">
        <v>33.673469387754999</v>
      </c>
      <c r="R3894" s="2">
        <v>1.0204081632649999</v>
      </c>
      <c r="S3894" s="38" t="s">
        <v>66</v>
      </c>
    </row>
    <row r="3895" spans="3:19" x14ac:dyDescent="0.25">
      <c r="C3895" s="112"/>
      <c r="D3895" s="109"/>
      <c r="E3895" s="9" t="s">
        <v>44</v>
      </c>
      <c r="F3895" s="12"/>
      <c r="G3895" s="13">
        <v>31</v>
      </c>
      <c r="H3895" s="30">
        <v>3.2258064516129998</v>
      </c>
      <c r="I3895" s="6">
        <v>48.387096774193999</v>
      </c>
      <c r="J3895" s="6">
        <v>93.548387096773993</v>
      </c>
      <c r="K3895" s="6">
        <v>83.870967741935004</v>
      </c>
      <c r="L3895" s="6">
        <v>77.419354838710007</v>
      </c>
      <c r="M3895" s="6">
        <v>12.903225806451999</v>
      </c>
      <c r="N3895" s="6">
        <v>74.193548387096996</v>
      </c>
      <c r="O3895" s="6">
        <v>32.258064516128997</v>
      </c>
      <c r="P3895" s="6">
        <v>29.032258064516</v>
      </c>
      <c r="Q3895" s="6">
        <v>32.258064516128997</v>
      </c>
      <c r="R3895" s="6">
        <v>3.2258064516129998</v>
      </c>
      <c r="S3895" s="37" t="s">
        <v>66</v>
      </c>
    </row>
    <row r="3896" spans="3:19" ht="25.2" x14ac:dyDescent="0.25">
      <c r="C3896" s="112"/>
      <c r="D3896" s="109"/>
      <c r="E3896" s="9" t="s">
        <v>45</v>
      </c>
      <c r="F3896" s="12"/>
      <c r="G3896" s="13">
        <v>23</v>
      </c>
      <c r="H3896" s="30">
        <v>8.6956521739130004</v>
      </c>
      <c r="I3896" s="6">
        <v>60.869565217390999</v>
      </c>
      <c r="J3896" s="6">
        <v>95.652173913043001</v>
      </c>
      <c r="K3896" s="6">
        <v>73.913043478261002</v>
      </c>
      <c r="L3896" s="6">
        <v>60.869565217390999</v>
      </c>
      <c r="M3896" s="6">
        <v>13.04347826087</v>
      </c>
      <c r="N3896" s="6">
        <v>73.913043478261002</v>
      </c>
      <c r="O3896" s="6">
        <v>34.782608695652002</v>
      </c>
      <c r="P3896" s="6">
        <v>8.6956521739130004</v>
      </c>
      <c r="Q3896" s="6">
        <v>30.434782608696</v>
      </c>
      <c r="R3896" s="7" t="s">
        <v>66</v>
      </c>
      <c r="S3896" s="37" t="s">
        <v>66</v>
      </c>
    </row>
    <row r="3897" spans="3:19" x14ac:dyDescent="0.25">
      <c r="C3897" s="112"/>
      <c r="D3897" s="109"/>
      <c r="E3897" s="9" t="s">
        <v>38</v>
      </c>
      <c r="F3897" s="12"/>
      <c r="G3897" s="13">
        <v>14</v>
      </c>
      <c r="H3897" s="39" t="s">
        <v>66</v>
      </c>
      <c r="I3897" s="6">
        <v>35.714285714286</v>
      </c>
      <c r="J3897" s="6">
        <v>85.714285714286007</v>
      </c>
      <c r="K3897" s="6">
        <v>64.285714285713993</v>
      </c>
      <c r="L3897" s="6">
        <v>71.428571428571004</v>
      </c>
      <c r="M3897" s="6">
        <v>14.285714285714</v>
      </c>
      <c r="N3897" s="6">
        <v>57.142857142856997</v>
      </c>
      <c r="O3897" s="6">
        <v>14.285714285714</v>
      </c>
      <c r="P3897" s="6">
        <v>14.285714285714</v>
      </c>
      <c r="Q3897" s="6">
        <v>21.428571428571001</v>
      </c>
      <c r="R3897" s="7" t="s">
        <v>66</v>
      </c>
      <c r="S3897" s="37" t="s">
        <v>66</v>
      </c>
    </row>
    <row r="3898" spans="3:19" x14ac:dyDescent="0.25">
      <c r="C3898" s="108" t="s">
        <v>46</v>
      </c>
      <c r="D3898" s="106" t="s">
        <v>21</v>
      </c>
      <c r="E3898" s="10" t="s">
        <v>47</v>
      </c>
      <c r="F3898" s="11"/>
      <c r="G3898" s="14">
        <v>815</v>
      </c>
      <c r="H3898" s="28">
        <v>3.4355828220859999</v>
      </c>
      <c r="I3898" s="5">
        <v>69.447852760735998</v>
      </c>
      <c r="J3898" s="5">
        <v>90.061349693251998</v>
      </c>
      <c r="K3898" s="5">
        <v>82.085889570551998</v>
      </c>
      <c r="L3898" s="5">
        <v>62.822085889570999</v>
      </c>
      <c r="M3898" s="5">
        <v>20.368098159509</v>
      </c>
      <c r="N3898" s="5">
        <v>74.846625766871</v>
      </c>
      <c r="O3898" s="5">
        <v>32.638036809816001</v>
      </c>
      <c r="P3898" s="5">
        <v>19.386503067484998</v>
      </c>
      <c r="Q3898" s="5">
        <v>25.398773006134999</v>
      </c>
      <c r="R3898" s="5">
        <v>1.472392638037</v>
      </c>
      <c r="S3898" s="29">
        <v>0.24539877300599999</v>
      </c>
    </row>
    <row r="3899" spans="3:19" ht="25.2" x14ac:dyDescent="0.25">
      <c r="C3899" s="112"/>
      <c r="D3899" s="107"/>
      <c r="E3899" s="9" t="s">
        <v>48</v>
      </c>
      <c r="F3899" s="12"/>
      <c r="G3899" s="8">
        <v>86</v>
      </c>
      <c r="H3899" s="20">
        <v>4.6511627906979998</v>
      </c>
      <c r="I3899" s="2">
        <v>76.744186046511999</v>
      </c>
      <c r="J3899" s="2">
        <v>91.860465116279002</v>
      </c>
      <c r="K3899" s="2">
        <v>83.720930232558004</v>
      </c>
      <c r="L3899" s="2">
        <v>68.604651162791001</v>
      </c>
      <c r="M3899" s="2">
        <v>23.255813953488001</v>
      </c>
      <c r="N3899" s="2">
        <v>75.581395348837006</v>
      </c>
      <c r="O3899" s="2">
        <v>47.674418604651002</v>
      </c>
      <c r="P3899" s="2">
        <v>30.232558139535001</v>
      </c>
      <c r="Q3899" s="2">
        <v>31.395348837208999</v>
      </c>
      <c r="R3899" s="15" t="s">
        <v>66</v>
      </c>
      <c r="S3899" s="38" t="s">
        <v>66</v>
      </c>
    </row>
    <row r="3900" spans="3:19" x14ac:dyDescent="0.25">
      <c r="C3900" s="112"/>
      <c r="D3900" s="107"/>
      <c r="E3900" s="9" t="s">
        <v>49</v>
      </c>
      <c r="F3900" s="12"/>
      <c r="G3900" s="13">
        <v>46</v>
      </c>
      <c r="H3900" s="30">
        <v>2.1739130434780001</v>
      </c>
      <c r="I3900" s="6">
        <v>56.521739130435002</v>
      </c>
      <c r="J3900" s="6">
        <v>89.130434782609001</v>
      </c>
      <c r="K3900" s="6">
        <v>73.913043478261002</v>
      </c>
      <c r="L3900" s="6">
        <v>69.565217391304003</v>
      </c>
      <c r="M3900" s="6">
        <v>15.217391304348</v>
      </c>
      <c r="N3900" s="6">
        <v>58.695652173912997</v>
      </c>
      <c r="O3900" s="6">
        <v>34.782608695652002</v>
      </c>
      <c r="P3900" s="6">
        <v>21.739130434783</v>
      </c>
      <c r="Q3900" s="6">
        <v>36.956521739129997</v>
      </c>
      <c r="R3900" s="7" t="s">
        <v>66</v>
      </c>
      <c r="S3900" s="37" t="s">
        <v>66</v>
      </c>
    </row>
    <row r="3901" spans="3:19" ht="25.2" x14ac:dyDescent="0.25">
      <c r="C3901" s="112"/>
      <c r="D3901" s="107"/>
      <c r="E3901" s="9" t="s">
        <v>50</v>
      </c>
      <c r="F3901" s="12"/>
      <c r="G3901" s="8">
        <v>95</v>
      </c>
      <c r="H3901" s="20">
        <v>4.2105263157890001</v>
      </c>
      <c r="I3901" s="2">
        <v>61.052631578947</v>
      </c>
      <c r="J3901" s="2">
        <v>89.473684210526002</v>
      </c>
      <c r="K3901" s="2">
        <v>73.684210526315994</v>
      </c>
      <c r="L3901" s="2">
        <v>60</v>
      </c>
      <c r="M3901" s="2">
        <v>14.736842105262999</v>
      </c>
      <c r="N3901" s="2">
        <v>70.526315789473998</v>
      </c>
      <c r="O3901" s="2">
        <v>36.842105263157997</v>
      </c>
      <c r="P3901" s="2">
        <v>15.789473684211</v>
      </c>
      <c r="Q3901" s="2">
        <v>30.526315789474001</v>
      </c>
      <c r="R3901" s="2">
        <v>2.1052631578950001</v>
      </c>
      <c r="S3901" s="38" t="s">
        <v>66</v>
      </c>
    </row>
    <row r="3902" spans="3:19" ht="25.2" x14ac:dyDescent="0.25">
      <c r="C3902" s="112"/>
      <c r="D3902" s="107"/>
      <c r="E3902" s="9" t="s">
        <v>51</v>
      </c>
      <c r="F3902" s="12"/>
      <c r="G3902" s="13">
        <v>30</v>
      </c>
      <c r="H3902" s="30">
        <v>3.333333333333</v>
      </c>
      <c r="I3902" s="6">
        <v>43.333333333333002</v>
      </c>
      <c r="J3902" s="6">
        <v>86.666666666666998</v>
      </c>
      <c r="K3902" s="6">
        <v>73.333333333333002</v>
      </c>
      <c r="L3902" s="6">
        <v>56.666666666666998</v>
      </c>
      <c r="M3902" s="6">
        <v>10</v>
      </c>
      <c r="N3902" s="6">
        <v>50</v>
      </c>
      <c r="O3902" s="6">
        <v>20</v>
      </c>
      <c r="P3902" s="6">
        <v>23.333333333333002</v>
      </c>
      <c r="Q3902" s="6">
        <v>23.333333333333002</v>
      </c>
      <c r="R3902" s="7" t="s">
        <v>66</v>
      </c>
      <c r="S3902" s="37" t="s">
        <v>66</v>
      </c>
    </row>
    <row r="3903" spans="3:19" x14ac:dyDescent="0.25">
      <c r="C3903" s="112"/>
      <c r="D3903" s="107"/>
      <c r="E3903" s="9" t="s">
        <v>52</v>
      </c>
      <c r="F3903" s="12"/>
      <c r="G3903" s="13">
        <v>8</v>
      </c>
      <c r="H3903" s="30">
        <v>12.5</v>
      </c>
      <c r="I3903" s="6">
        <v>87.5</v>
      </c>
      <c r="J3903" s="6">
        <v>100</v>
      </c>
      <c r="K3903" s="6">
        <v>62.5</v>
      </c>
      <c r="L3903" s="6">
        <v>62.5</v>
      </c>
      <c r="M3903" s="6">
        <v>12.5</v>
      </c>
      <c r="N3903" s="6">
        <v>50</v>
      </c>
      <c r="O3903" s="6">
        <v>37.5</v>
      </c>
      <c r="P3903" s="6">
        <v>12.5</v>
      </c>
      <c r="Q3903" s="6">
        <v>12.5</v>
      </c>
      <c r="R3903" s="7" t="s">
        <v>66</v>
      </c>
      <c r="S3903" s="37" t="s">
        <v>66</v>
      </c>
    </row>
    <row r="3904" spans="3:19" x14ac:dyDescent="0.25">
      <c r="C3904" s="112"/>
      <c r="D3904" s="107"/>
      <c r="E3904" s="9" t="s">
        <v>53</v>
      </c>
      <c r="F3904" s="12"/>
      <c r="G3904" s="13">
        <v>23</v>
      </c>
      <c r="H3904" s="30">
        <v>4.3478260869570002</v>
      </c>
      <c r="I3904" s="6">
        <v>43.478260869564998</v>
      </c>
      <c r="J3904" s="6">
        <v>91.304347826086996</v>
      </c>
      <c r="K3904" s="6">
        <v>65.217391304347998</v>
      </c>
      <c r="L3904" s="6">
        <v>56.521739130435002</v>
      </c>
      <c r="M3904" s="6">
        <v>21.739130434783</v>
      </c>
      <c r="N3904" s="6">
        <v>56.521739130435002</v>
      </c>
      <c r="O3904" s="6">
        <v>26.086956521739001</v>
      </c>
      <c r="P3904" s="6">
        <v>26.086956521739001</v>
      </c>
      <c r="Q3904" s="6">
        <v>17.391304347826001</v>
      </c>
      <c r="R3904" s="6">
        <v>4.3478260869570002</v>
      </c>
      <c r="S3904" s="37" t="s">
        <v>66</v>
      </c>
    </row>
    <row r="3905" spans="2:19" x14ac:dyDescent="0.25">
      <c r="C3905" s="112"/>
      <c r="D3905" s="107"/>
      <c r="E3905" s="9" t="s">
        <v>38</v>
      </c>
      <c r="F3905" s="12"/>
      <c r="G3905" s="13">
        <v>1</v>
      </c>
      <c r="H3905" s="39" t="s">
        <v>66</v>
      </c>
      <c r="I3905" s="6">
        <v>100</v>
      </c>
      <c r="J3905" s="7" t="s">
        <v>66</v>
      </c>
      <c r="K3905" s="6">
        <v>100</v>
      </c>
      <c r="L3905" s="7" t="s">
        <v>66</v>
      </c>
      <c r="M3905" s="7" t="s">
        <v>66</v>
      </c>
      <c r="N3905" s="6">
        <v>100</v>
      </c>
      <c r="O3905" s="7" t="s">
        <v>66</v>
      </c>
      <c r="P3905" s="7" t="s">
        <v>66</v>
      </c>
      <c r="Q3905" s="7" t="s">
        <v>66</v>
      </c>
      <c r="R3905" s="7" t="s">
        <v>66</v>
      </c>
      <c r="S3905" s="37" t="s">
        <v>66</v>
      </c>
    </row>
    <row r="3906" spans="2:19" x14ac:dyDescent="0.25">
      <c r="C3906" s="112"/>
      <c r="D3906" s="107"/>
      <c r="E3906" s="9" t="s">
        <v>54</v>
      </c>
      <c r="F3906" s="12"/>
      <c r="G3906" s="8">
        <v>901</v>
      </c>
      <c r="H3906" s="20">
        <v>3.551609322974</v>
      </c>
      <c r="I3906" s="2">
        <v>70.144284128745994</v>
      </c>
      <c r="J3906" s="2">
        <v>90.233074361820002</v>
      </c>
      <c r="K3906" s="2">
        <v>82.241953385127999</v>
      </c>
      <c r="L3906" s="2">
        <v>63.374028856826001</v>
      </c>
      <c r="M3906" s="2">
        <v>20.643729189788999</v>
      </c>
      <c r="N3906" s="2">
        <v>74.916759156493001</v>
      </c>
      <c r="O3906" s="2">
        <v>34.073251942285999</v>
      </c>
      <c r="P3906" s="2">
        <v>20.421753607103</v>
      </c>
      <c r="Q3906" s="2">
        <v>25.971143174251001</v>
      </c>
      <c r="R3906" s="2">
        <v>1.3318534961149999</v>
      </c>
      <c r="S3906" s="17">
        <v>0.22197558268600001</v>
      </c>
    </row>
    <row r="3907" spans="2:19" x14ac:dyDescent="0.25">
      <c r="C3907" s="112"/>
      <c r="D3907" s="107"/>
      <c r="E3907" s="9" t="s">
        <v>55</v>
      </c>
      <c r="F3907" s="12"/>
      <c r="G3907" s="8">
        <v>171</v>
      </c>
      <c r="H3907" s="20">
        <v>3.508771929825</v>
      </c>
      <c r="I3907" s="2">
        <v>56.725146198829997</v>
      </c>
      <c r="J3907" s="2">
        <v>88.888888888888999</v>
      </c>
      <c r="K3907" s="2">
        <v>73.684210526315994</v>
      </c>
      <c r="L3907" s="2">
        <v>61.988304093567002</v>
      </c>
      <c r="M3907" s="2">
        <v>14.035087719298</v>
      </c>
      <c r="N3907" s="2">
        <v>63.742690058480001</v>
      </c>
      <c r="O3907" s="2">
        <v>33.333333333333002</v>
      </c>
      <c r="P3907" s="2">
        <v>18.713450292398001</v>
      </c>
      <c r="Q3907" s="2">
        <v>30.994152046783999</v>
      </c>
      <c r="R3907" s="2">
        <v>1.1695906432750001</v>
      </c>
      <c r="S3907" s="38" t="s">
        <v>66</v>
      </c>
    </row>
    <row r="3908" spans="2:19" x14ac:dyDescent="0.25">
      <c r="C3908" s="108" t="s">
        <v>56</v>
      </c>
      <c r="D3908" s="106" t="s">
        <v>21</v>
      </c>
      <c r="E3908" s="10" t="s">
        <v>57</v>
      </c>
      <c r="F3908" s="11"/>
      <c r="G3908" s="14">
        <v>465</v>
      </c>
      <c r="H3908" s="28">
        <v>3.8709677419349999</v>
      </c>
      <c r="I3908" s="5">
        <v>73.118279569891996</v>
      </c>
      <c r="J3908" s="5">
        <v>88.817204301074995</v>
      </c>
      <c r="K3908" s="5">
        <v>79.569892473118003</v>
      </c>
      <c r="L3908" s="5">
        <v>56.774193548386997</v>
      </c>
      <c r="M3908" s="5">
        <v>21.075268817204002</v>
      </c>
      <c r="N3908" s="5">
        <v>75.913978494624004</v>
      </c>
      <c r="O3908" s="5">
        <v>38.064516129032</v>
      </c>
      <c r="P3908" s="5">
        <v>21.935483870968</v>
      </c>
      <c r="Q3908" s="5">
        <v>24.946236559140001</v>
      </c>
      <c r="R3908" s="5">
        <v>1.0752688172039999</v>
      </c>
      <c r="S3908" s="62" t="s">
        <v>66</v>
      </c>
    </row>
    <row r="3909" spans="2:19" x14ac:dyDescent="0.25">
      <c r="C3909" s="112"/>
      <c r="D3909" s="107"/>
      <c r="E3909" s="9" t="s">
        <v>58</v>
      </c>
      <c r="F3909" s="12"/>
      <c r="G3909" s="8">
        <v>396</v>
      </c>
      <c r="H3909" s="20">
        <v>3.535353535354</v>
      </c>
      <c r="I3909" s="2">
        <v>64.646464646465006</v>
      </c>
      <c r="J3909" s="2">
        <v>90.656565656566002</v>
      </c>
      <c r="K3909" s="2">
        <v>82.575757575758004</v>
      </c>
      <c r="L3909" s="2">
        <v>69.444444444444002</v>
      </c>
      <c r="M3909" s="2">
        <v>18.686868686869001</v>
      </c>
      <c r="N3909" s="2">
        <v>71.212121212121005</v>
      </c>
      <c r="O3909" s="2">
        <v>32.323232323231998</v>
      </c>
      <c r="P3909" s="2">
        <v>20.707070707071001</v>
      </c>
      <c r="Q3909" s="2">
        <v>28.282828282828</v>
      </c>
      <c r="R3909" s="2">
        <v>1.767676767677</v>
      </c>
      <c r="S3909" s="17">
        <v>0.50505050505100002</v>
      </c>
    </row>
    <row r="3910" spans="2:19" x14ac:dyDescent="0.25">
      <c r="C3910" s="112"/>
      <c r="D3910" s="107"/>
      <c r="E3910" s="9" t="s">
        <v>59</v>
      </c>
      <c r="F3910" s="12"/>
      <c r="G3910" s="8">
        <v>90</v>
      </c>
      <c r="H3910" s="20">
        <v>1.1111111111109999</v>
      </c>
      <c r="I3910" s="2">
        <v>62.222222222222001</v>
      </c>
      <c r="J3910" s="2">
        <v>92.222222222222001</v>
      </c>
      <c r="K3910" s="2">
        <v>82.222222222222001</v>
      </c>
      <c r="L3910" s="2">
        <v>66.666666666666998</v>
      </c>
      <c r="M3910" s="2">
        <v>23.333333333333002</v>
      </c>
      <c r="N3910" s="2">
        <v>71.111111111111001</v>
      </c>
      <c r="O3910" s="2">
        <v>31.111111111111001</v>
      </c>
      <c r="P3910" s="2">
        <v>17.777777777777999</v>
      </c>
      <c r="Q3910" s="2">
        <v>27.777777777777999</v>
      </c>
      <c r="R3910" s="2">
        <v>2.2222222222219998</v>
      </c>
      <c r="S3910" s="38" t="s">
        <v>66</v>
      </c>
    </row>
    <row r="3911" spans="2:19" x14ac:dyDescent="0.25">
      <c r="C3911" s="112"/>
      <c r="D3911" s="107"/>
      <c r="E3911" s="9" t="s">
        <v>60</v>
      </c>
      <c r="F3911" s="12"/>
      <c r="G3911" s="8">
        <v>153</v>
      </c>
      <c r="H3911" s="20">
        <v>4.5751633986930003</v>
      </c>
      <c r="I3911" s="2">
        <v>62.091503267973998</v>
      </c>
      <c r="J3911" s="2">
        <v>90.849673202613999</v>
      </c>
      <c r="K3911" s="2">
        <v>76.470588235294002</v>
      </c>
      <c r="L3911" s="2">
        <v>62.745098039216003</v>
      </c>
      <c r="M3911" s="2">
        <v>15.032679738562001</v>
      </c>
      <c r="N3911" s="2">
        <v>67.320261437908002</v>
      </c>
      <c r="O3911" s="2">
        <v>26.143790849673</v>
      </c>
      <c r="P3911" s="2">
        <v>15.032679738562001</v>
      </c>
      <c r="Q3911" s="2">
        <v>25.490196078431001</v>
      </c>
      <c r="R3911" s="2">
        <v>0.65359477124200005</v>
      </c>
      <c r="S3911" s="38" t="s">
        <v>66</v>
      </c>
    </row>
    <row r="3912" spans="2:19" x14ac:dyDescent="0.25">
      <c r="C3912" s="108" t="s">
        <v>61</v>
      </c>
      <c r="D3912" s="106" t="s">
        <v>21</v>
      </c>
      <c r="E3912" s="10" t="s">
        <v>62</v>
      </c>
      <c r="F3912" s="11"/>
      <c r="G3912" s="14">
        <v>205</v>
      </c>
      <c r="H3912" s="28">
        <v>3.90243902439</v>
      </c>
      <c r="I3912" s="5">
        <v>68.780487804878007</v>
      </c>
      <c r="J3912" s="5">
        <v>88.780487804878007</v>
      </c>
      <c r="K3912" s="5">
        <v>82.439024390244001</v>
      </c>
      <c r="L3912" s="5">
        <v>61.463414634145998</v>
      </c>
      <c r="M3912" s="5">
        <v>17.073170731706998</v>
      </c>
      <c r="N3912" s="5">
        <v>66.829268292682997</v>
      </c>
      <c r="O3912" s="5">
        <v>38.536585365854002</v>
      </c>
      <c r="P3912" s="5">
        <v>16.585365853658999</v>
      </c>
      <c r="Q3912" s="5">
        <v>25.365853658536999</v>
      </c>
      <c r="R3912" s="5">
        <v>0.48780487804900002</v>
      </c>
      <c r="S3912" s="62" t="s">
        <v>66</v>
      </c>
    </row>
    <row r="3913" spans="2:19" x14ac:dyDescent="0.25">
      <c r="C3913" s="109"/>
      <c r="D3913" s="107"/>
      <c r="E3913" s="9" t="s">
        <v>63</v>
      </c>
      <c r="F3913" s="12"/>
      <c r="G3913" s="8">
        <v>256</v>
      </c>
      <c r="H3913" s="20">
        <v>3.515625</v>
      </c>
      <c r="I3913" s="2">
        <v>69.53125</v>
      </c>
      <c r="J3913" s="2">
        <v>91.796875</v>
      </c>
      <c r="K3913" s="2">
        <v>79.296875</v>
      </c>
      <c r="L3913" s="2">
        <v>64.84375</v>
      </c>
      <c r="M3913" s="2">
        <v>20.3125</v>
      </c>
      <c r="N3913" s="2">
        <v>72.265625</v>
      </c>
      <c r="O3913" s="2">
        <v>31.640625</v>
      </c>
      <c r="P3913" s="2">
        <v>21.875</v>
      </c>
      <c r="Q3913" s="2">
        <v>25.78125</v>
      </c>
      <c r="R3913" s="2">
        <v>1.5625</v>
      </c>
      <c r="S3913" s="38" t="s">
        <v>66</v>
      </c>
    </row>
    <row r="3914" spans="2:19" x14ac:dyDescent="0.25">
      <c r="C3914" s="109"/>
      <c r="D3914" s="107"/>
      <c r="E3914" s="9" t="s">
        <v>64</v>
      </c>
      <c r="F3914" s="12"/>
      <c r="G3914" s="8">
        <v>404</v>
      </c>
      <c r="H3914" s="20">
        <v>3.4653465346529999</v>
      </c>
      <c r="I3914" s="2">
        <v>63.613861386139</v>
      </c>
      <c r="J3914" s="2">
        <v>91.336633663366001</v>
      </c>
      <c r="K3914" s="2">
        <v>77.475247524752007</v>
      </c>
      <c r="L3914" s="2">
        <v>65.346534653465</v>
      </c>
      <c r="M3914" s="2">
        <v>19.554455445544999</v>
      </c>
      <c r="N3914" s="2">
        <v>72.029702970296995</v>
      </c>
      <c r="O3914" s="2">
        <v>31.435643564355999</v>
      </c>
      <c r="P3914" s="2">
        <v>19.059405940594001</v>
      </c>
      <c r="Q3914" s="2">
        <v>26.485148514851002</v>
      </c>
      <c r="R3914" s="2">
        <v>1.485148514851</v>
      </c>
      <c r="S3914" s="17">
        <v>0.247524752475</v>
      </c>
    </row>
    <row r="3915" spans="2:19" x14ac:dyDescent="0.25">
      <c r="C3915" s="113"/>
      <c r="D3915" s="110"/>
      <c r="E3915" s="56" t="s">
        <v>65</v>
      </c>
      <c r="F3915" s="48"/>
      <c r="G3915" s="61">
        <v>239</v>
      </c>
      <c r="H3915" s="69">
        <v>3.7656903765690002</v>
      </c>
      <c r="I3915" s="36">
        <v>71.548117154812005</v>
      </c>
      <c r="J3915" s="36">
        <v>87.029288702928994</v>
      </c>
      <c r="K3915" s="36">
        <v>84.937238493723996</v>
      </c>
      <c r="L3915" s="36">
        <v>58.158995815899999</v>
      </c>
      <c r="M3915" s="36">
        <v>20.92050209205</v>
      </c>
      <c r="N3915" s="36">
        <v>79.07949790795</v>
      </c>
      <c r="O3915" s="36">
        <v>35.983263598325998</v>
      </c>
      <c r="P3915" s="36">
        <v>23.430962343095999</v>
      </c>
      <c r="Q3915" s="36">
        <v>28.033472803346999</v>
      </c>
      <c r="R3915" s="36">
        <v>1.673640167364</v>
      </c>
      <c r="S3915" s="68">
        <v>0.418410041841</v>
      </c>
    </row>
    <row r="3917" spans="2:19" x14ac:dyDescent="0.25">
      <c r="B3917" s="54" t="str">
        <f xml:space="preserve"> HYPERLINK("#'目次'!B53", "[47]")</f>
        <v>[47]</v>
      </c>
      <c r="C3917" s="42" t="s">
        <v>583</v>
      </c>
    </row>
    <row r="3918" spans="2:19" x14ac:dyDescent="0.25">
      <c r="C3918" s="42" t="s">
        <v>584</v>
      </c>
    </row>
    <row r="3920" spans="2:19" x14ac:dyDescent="0.25">
      <c r="C3920" s="42" t="s">
        <v>14</v>
      </c>
    </row>
    <row r="3921" spans="3:16" ht="100.8" x14ac:dyDescent="0.25">
      <c r="C3921" s="102"/>
      <c r="D3921" s="103"/>
      <c r="E3921" s="103"/>
      <c r="F3921" s="103"/>
      <c r="G3921" s="53" t="s">
        <v>15</v>
      </c>
      <c r="H3921" s="50" t="s">
        <v>585</v>
      </c>
      <c r="I3921" s="21" t="s">
        <v>586</v>
      </c>
      <c r="J3921" s="21" t="s">
        <v>587</v>
      </c>
      <c r="K3921" s="21" t="s">
        <v>588</v>
      </c>
      <c r="L3921" s="21" t="s">
        <v>589</v>
      </c>
      <c r="M3921" s="21" t="s">
        <v>590</v>
      </c>
      <c r="N3921" s="21" t="s">
        <v>591</v>
      </c>
      <c r="O3921" s="21" t="s">
        <v>53</v>
      </c>
      <c r="P3921" s="57" t="s">
        <v>38</v>
      </c>
    </row>
    <row r="3922" spans="3:16" x14ac:dyDescent="0.25">
      <c r="C3922" s="104"/>
      <c r="D3922" s="105"/>
      <c r="E3922" s="105"/>
      <c r="F3922" s="105"/>
      <c r="G3922" s="47"/>
      <c r="H3922" s="60"/>
      <c r="I3922" s="22"/>
      <c r="J3922" s="22"/>
      <c r="K3922" s="22"/>
      <c r="L3922" s="22"/>
      <c r="M3922" s="22"/>
      <c r="N3922" s="22"/>
      <c r="O3922" s="22"/>
      <c r="P3922" s="55"/>
    </row>
    <row r="3923" spans="3:16" x14ac:dyDescent="0.25">
      <c r="C3923" s="52"/>
      <c r="D3923" s="49"/>
      <c r="E3923" s="46" t="s">
        <v>15</v>
      </c>
      <c r="F3923" s="51"/>
      <c r="G3923" s="88">
        <v>15</v>
      </c>
      <c r="H3923" s="78">
        <v>46.666666666666998</v>
      </c>
      <c r="I3923" s="78">
        <v>20</v>
      </c>
      <c r="J3923" s="78">
        <v>6.666666666667</v>
      </c>
      <c r="K3923" s="78">
        <v>13.333333333333</v>
      </c>
      <c r="L3923" s="78">
        <v>6.666666666667</v>
      </c>
      <c r="M3923" s="78">
        <v>6.666666666667</v>
      </c>
      <c r="N3923" s="78">
        <v>26.666666666666998</v>
      </c>
      <c r="O3923" s="78">
        <v>26.666666666666998</v>
      </c>
      <c r="P3923" s="93" t="s">
        <v>66</v>
      </c>
    </row>
    <row r="3924" spans="3:16" x14ac:dyDescent="0.25">
      <c r="C3924" s="111" t="s">
        <v>20</v>
      </c>
      <c r="D3924" s="106" t="s">
        <v>21</v>
      </c>
      <c r="E3924" s="10" t="s">
        <v>22</v>
      </c>
      <c r="F3924" s="11"/>
      <c r="G3924" s="40">
        <v>9</v>
      </c>
      <c r="H3924" s="58">
        <v>44.444444444444002</v>
      </c>
      <c r="I3924" s="23">
        <v>11.111111111111001</v>
      </c>
      <c r="J3924" s="23">
        <v>11.111111111111001</v>
      </c>
      <c r="K3924" s="23">
        <v>11.111111111111001</v>
      </c>
      <c r="L3924" s="41" t="s">
        <v>66</v>
      </c>
      <c r="M3924" s="41" t="s">
        <v>66</v>
      </c>
      <c r="N3924" s="23">
        <v>11.111111111111001</v>
      </c>
      <c r="O3924" s="23">
        <v>33.333333333333002</v>
      </c>
      <c r="P3924" s="70" t="s">
        <v>66</v>
      </c>
    </row>
    <row r="3925" spans="3:16" x14ac:dyDescent="0.25">
      <c r="C3925" s="112"/>
      <c r="D3925" s="107"/>
      <c r="E3925" s="9" t="s">
        <v>23</v>
      </c>
      <c r="F3925" s="12"/>
      <c r="G3925" s="13">
        <v>6</v>
      </c>
      <c r="H3925" s="30">
        <v>50</v>
      </c>
      <c r="I3925" s="6">
        <v>33.333333333333002</v>
      </c>
      <c r="J3925" s="7" t="s">
        <v>66</v>
      </c>
      <c r="K3925" s="6">
        <v>16.666666666666998</v>
      </c>
      <c r="L3925" s="6">
        <v>16.666666666666998</v>
      </c>
      <c r="M3925" s="6">
        <v>16.666666666666998</v>
      </c>
      <c r="N3925" s="6">
        <v>50</v>
      </c>
      <c r="O3925" s="6">
        <v>16.666666666666998</v>
      </c>
      <c r="P3925" s="37" t="s">
        <v>66</v>
      </c>
    </row>
    <row r="3926" spans="3:16" x14ac:dyDescent="0.25">
      <c r="C3926" s="108" t="s">
        <v>24</v>
      </c>
      <c r="D3926" s="108" t="s">
        <v>25</v>
      </c>
      <c r="E3926" s="10" t="s">
        <v>26</v>
      </c>
      <c r="F3926" s="11"/>
      <c r="G3926" s="40">
        <v>4</v>
      </c>
      <c r="H3926" s="58">
        <v>50</v>
      </c>
      <c r="I3926" s="23">
        <v>25</v>
      </c>
      <c r="J3926" s="41" t="s">
        <v>66</v>
      </c>
      <c r="K3926" s="41" t="s">
        <v>66</v>
      </c>
      <c r="L3926" s="41" t="s">
        <v>66</v>
      </c>
      <c r="M3926" s="41" t="s">
        <v>66</v>
      </c>
      <c r="N3926" s="23">
        <v>50</v>
      </c>
      <c r="O3926" s="23">
        <v>25</v>
      </c>
      <c r="P3926" s="70" t="s">
        <v>66</v>
      </c>
    </row>
    <row r="3927" spans="3:16" x14ac:dyDescent="0.25">
      <c r="C3927" s="112"/>
      <c r="D3927" s="109"/>
      <c r="E3927" s="9" t="s">
        <v>27</v>
      </c>
      <c r="F3927" s="12"/>
      <c r="G3927" s="13">
        <v>6</v>
      </c>
      <c r="H3927" s="30">
        <v>33.333333333333002</v>
      </c>
      <c r="I3927" s="6">
        <v>16.666666666666998</v>
      </c>
      <c r="J3927" s="6">
        <v>16.666666666666998</v>
      </c>
      <c r="K3927" s="6">
        <v>16.666666666666998</v>
      </c>
      <c r="L3927" s="7" t="s">
        <v>66</v>
      </c>
      <c r="M3927" s="7" t="s">
        <v>66</v>
      </c>
      <c r="N3927" s="7" t="s">
        <v>66</v>
      </c>
      <c r="O3927" s="6">
        <v>33.333333333333002</v>
      </c>
      <c r="P3927" s="37" t="s">
        <v>66</v>
      </c>
    </row>
    <row r="3928" spans="3:16" x14ac:dyDescent="0.25">
      <c r="C3928" s="112"/>
      <c r="D3928" s="109"/>
      <c r="E3928" s="9" t="s">
        <v>28</v>
      </c>
      <c r="F3928" s="12"/>
      <c r="G3928" s="13">
        <v>2</v>
      </c>
      <c r="H3928" s="30">
        <v>50</v>
      </c>
      <c r="I3928" s="7" t="s">
        <v>66</v>
      </c>
      <c r="J3928" s="7" t="s">
        <v>66</v>
      </c>
      <c r="K3928" s="7" t="s">
        <v>66</v>
      </c>
      <c r="L3928" s="7" t="s">
        <v>66</v>
      </c>
      <c r="M3928" s="7" t="s">
        <v>66</v>
      </c>
      <c r="N3928" s="7" t="s">
        <v>66</v>
      </c>
      <c r="O3928" s="6">
        <v>50</v>
      </c>
      <c r="P3928" s="37" t="s">
        <v>66</v>
      </c>
    </row>
    <row r="3929" spans="3:16" x14ac:dyDescent="0.25">
      <c r="C3929" s="112"/>
      <c r="D3929" s="109"/>
      <c r="E3929" s="9" t="s">
        <v>29</v>
      </c>
      <c r="F3929" s="12"/>
      <c r="G3929" s="13">
        <v>2</v>
      </c>
      <c r="H3929" s="30">
        <v>50</v>
      </c>
      <c r="I3929" s="6">
        <v>50</v>
      </c>
      <c r="J3929" s="7" t="s">
        <v>66</v>
      </c>
      <c r="K3929" s="6">
        <v>50</v>
      </c>
      <c r="L3929" s="6">
        <v>50</v>
      </c>
      <c r="M3929" s="6">
        <v>50</v>
      </c>
      <c r="N3929" s="6">
        <v>50</v>
      </c>
      <c r="O3929" s="7" t="s">
        <v>66</v>
      </c>
      <c r="P3929" s="37" t="s">
        <v>66</v>
      </c>
    </row>
    <row r="3930" spans="3:16" x14ac:dyDescent="0.25">
      <c r="C3930" s="112"/>
      <c r="D3930" s="109"/>
      <c r="E3930" s="9" t="s">
        <v>30</v>
      </c>
      <c r="F3930" s="12"/>
      <c r="G3930" s="13">
        <v>1</v>
      </c>
      <c r="H3930" s="30">
        <v>100</v>
      </c>
      <c r="I3930" s="7" t="s">
        <v>66</v>
      </c>
      <c r="J3930" s="7" t="s">
        <v>66</v>
      </c>
      <c r="K3930" s="7" t="s">
        <v>66</v>
      </c>
      <c r="L3930" s="7" t="s">
        <v>66</v>
      </c>
      <c r="M3930" s="7" t="s">
        <v>66</v>
      </c>
      <c r="N3930" s="6">
        <v>100</v>
      </c>
      <c r="O3930" s="7" t="s">
        <v>66</v>
      </c>
      <c r="P3930" s="37" t="s">
        <v>66</v>
      </c>
    </row>
    <row r="3931" spans="3:16" x14ac:dyDescent="0.25">
      <c r="C3931" s="112"/>
      <c r="D3931" s="109"/>
      <c r="E3931" s="9" t="s">
        <v>31</v>
      </c>
      <c r="F3931" s="12"/>
      <c r="G3931" s="13">
        <v>11</v>
      </c>
      <c r="H3931" s="30">
        <v>45.454545454544999</v>
      </c>
      <c r="I3931" s="6">
        <v>18.181818181817999</v>
      </c>
      <c r="J3931" s="6">
        <v>9.0909090909089993</v>
      </c>
      <c r="K3931" s="6">
        <v>18.181818181817999</v>
      </c>
      <c r="L3931" s="6">
        <v>9.0909090909089993</v>
      </c>
      <c r="M3931" s="6">
        <v>9.0909090909089993</v>
      </c>
      <c r="N3931" s="6">
        <v>18.181818181817999</v>
      </c>
      <c r="O3931" s="6">
        <v>27.272727272727</v>
      </c>
      <c r="P3931" s="37" t="s">
        <v>66</v>
      </c>
    </row>
    <row r="3932" spans="3:16" x14ac:dyDescent="0.25">
      <c r="C3932" s="112"/>
      <c r="D3932" s="109"/>
      <c r="E3932" s="9" t="s">
        <v>32</v>
      </c>
      <c r="F3932" s="12"/>
      <c r="G3932" s="13">
        <v>3</v>
      </c>
      <c r="H3932" s="30">
        <v>66.666666666666998</v>
      </c>
      <c r="I3932" s="6">
        <v>33.333333333333002</v>
      </c>
      <c r="J3932" s="7" t="s">
        <v>66</v>
      </c>
      <c r="K3932" s="6">
        <v>33.333333333333002</v>
      </c>
      <c r="L3932" s="6">
        <v>33.333333333333002</v>
      </c>
      <c r="M3932" s="6">
        <v>33.333333333333002</v>
      </c>
      <c r="N3932" s="6">
        <v>66.666666666666998</v>
      </c>
      <c r="O3932" s="7" t="s">
        <v>66</v>
      </c>
      <c r="P3932" s="37" t="s">
        <v>66</v>
      </c>
    </row>
    <row r="3933" spans="3:16" x14ac:dyDescent="0.25">
      <c r="C3933" s="112"/>
      <c r="D3933" s="108" t="s">
        <v>22</v>
      </c>
      <c r="E3933" s="10" t="s">
        <v>26</v>
      </c>
      <c r="F3933" s="11"/>
      <c r="G3933" s="40">
        <v>1</v>
      </c>
      <c r="H3933" s="58">
        <v>100</v>
      </c>
      <c r="I3933" s="41" t="s">
        <v>66</v>
      </c>
      <c r="J3933" s="41" t="s">
        <v>66</v>
      </c>
      <c r="K3933" s="41" t="s">
        <v>66</v>
      </c>
      <c r="L3933" s="41" t="s">
        <v>66</v>
      </c>
      <c r="M3933" s="41" t="s">
        <v>66</v>
      </c>
      <c r="N3933" s="41" t="s">
        <v>66</v>
      </c>
      <c r="O3933" s="41" t="s">
        <v>66</v>
      </c>
      <c r="P3933" s="70" t="s">
        <v>66</v>
      </c>
    </row>
    <row r="3934" spans="3:16" x14ac:dyDescent="0.25">
      <c r="C3934" s="112"/>
      <c r="D3934" s="109"/>
      <c r="E3934" s="9" t="s">
        <v>27</v>
      </c>
      <c r="F3934" s="12"/>
      <c r="G3934" s="13">
        <v>5</v>
      </c>
      <c r="H3934" s="30">
        <v>20</v>
      </c>
      <c r="I3934" s="6">
        <v>20</v>
      </c>
      <c r="J3934" s="6">
        <v>20</v>
      </c>
      <c r="K3934" s="6">
        <v>20</v>
      </c>
      <c r="L3934" s="7" t="s">
        <v>66</v>
      </c>
      <c r="M3934" s="7" t="s">
        <v>66</v>
      </c>
      <c r="N3934" s="7" t="s">
        <v>66</v>
      </c>
      <c r="O3934" s="6">
        <v>40</v>
      </c>
      <c r="P3934" s="37" t="s">
        <v>66</v>
      </c>
    </row>
    <row r="3935" spans="3:16" x14ac:dyDescent="0.25">
      <c r="C3935" s="112"/>
      <c r="D3935" s="109"/>
      <c r="E3935" s="9" t="s">
        <v>28</v>
      </c>
      <c r="F3935" s="12"/>
      <c r="G3935" s="13">
        <v>2</v>
      </c>
      <c r="H3935" s="30">
        <v>50</v>
      </c>
      <c r="I3935" s="7" t="s">
        <v>66</v>
      </c>
      <c r="J3935" s="7" t="s">
        <v>66</v>
      </c>
      <c r="K3935" s="7" t="s">
        <v>66</v>
      </c>
      <c r="L3935" s="7" t="s">
        <v>66</v>
      </c>
      <c r="M3935" s="7" t="s">
        <v>66</v>
      </c>
      <c r="N3935" s="7" t="s">
        <v>66</v>
      </c>
      <c r="O3935" s="6">
        <v>50</v>
      </c>
      <c r="P3935" s="37" t="s">
        <v>66</v>
      </c>
    </row>
    <row r="3936" spans="3:16" x14ac:dyDescent="0.25">
      <c r="C3936" s="112"/>
      <c r="D3936" s="109"/>
      <c r="E3936" s="9" t="s">
        <v>29</v>
      </c>
      <c r="F3936" s="12"/>
      <c r="G3936" s="13">
        <v>0</v>
      </c>
      <c r="H3936" s="39" t="s">
        <v>66</v>
      </c>
      <c r="I3936" s="7" t="s">
        <v>66</v>
      </c>
      <c r="J3936" s="7" t="s">
        <v>66</v>
      </c>
      <c r="K3936" s="7" t="s">
        <v>66</v>
      </c>
      <c r="L3936" s="7" t="s">
        <v>66</v>
      </c>
      <c r="M3936" s="7" t="s">
        <v>66</v>
      </c>
      <c r="N3936" s="7" t="s">
        <v>66</v>
      </c>
      <c r="O3936" s="7" t="s">
        <v>66</v>
      </c>
      <c r="P3936" s="37" t="s">
        <v>66</v>
      </c>
    </row>
    <row r="3937" spans="3:16" x14ac:dyDescent="0.25">
      <c r="C3937" s="112"/>
      <c r="D3937" s="109"/>
      <c r="E3937" s="9" t="s">
        <v>30</v>
      </c>
      <c r="F3937" s="12"/>
      <c r="G3937" s="13">
        <v>1</v>
      </c>
      <c r="H3937" s="30">
        <v>100</v>
      </c>
      <c r="I3937" s="7" t="s">
        <v>66</v>
      </c>
      <c r="J3937" s="7" t="s">
        <v>66</v>
      </c>
      <c r="K3937" s="7" t="s">
        <v>66</v>
      </c>
      <c r="L3937" s="7" t="s">
        <v>66</v>
      </c>
      <c r="M3937" s="7" t="s">
        <v>66</v>
      </c>
      <c r="N3937" s="6">
        <v>100</v>
      </c>
      <c r="O3937" s="7" t="s">
        <v>66</v>
      </c>
      <c r="P3937" s="37" t="s">
        <v>66</v>
      </c>
    </row>
    <row r="3938" spans="3:16" x14ac:dyDescent="0.25">
      <c r="C3938" s="112"/>
      <c r="D3938" s="109"/>
      <c r="E3938" s="9" t="s">
        <v>31</v>
      </c>
      <c r="F3938" s="12"/>
      <c r="G3938" s="13">
        <v>8</v>
      </c>
      <c r="H3938" s="30">
        <v>37.5</v>
      </c>
      <c r="I3938" s="6">
        <v>12.5</v>
      </c>
      <c r="J3938" s="6">
        <v>12.5</v>
      </c>
      <c r="K3938" s="6">
        <v>12.5</v>
      </c>
      <c r="L3938" s="7" t="s">
        <v>66</v>
      </c>
      <c r="M3938" s="7" t="s">
        <v>66</v>
      </c>
      <c r="N3938" s="6">
        <v>12.5</v>
      </c>
      <c r="O3938" s="6">
        <v>37.5</v>
      </c>
      <c r="P3938" s="37" t="s">
        <v>66</v>
      </c>
    </row>
    <row r="3939" spans="3:16" x14ac:dyDescent="0.25">
      <c r="C3939" s="112"/>
      <c r="D3939" s="109"/>
      <c r="E3939" s="9" t="s">
        <v>32</v>
      </c>
      <c r="F3939" s="12"/>
      <c r="G3939" s="13">
        <v>1</v>
      </c>
      <c r="H3939" s="30">
        <v>100</v>
      </c>
      <c r="I3939" s="7" t="s">
        <v>66</v>
      </c>
      <c r="J3939" s="7" t="s">
        <v>66</v>
      </c>
      <c r="K3939" s="7" t="s">
        <v>66</v>
      </c>
      <c r="L3939" s="7" t="s">
        <v>66</v>
      </c>
      <c r="M3939" s="7" t="s">
        <v>66</v>
      </c>
      <c r="N3939" s="6">
        <v>100</v>
      </c>
      <c r="O3939" s="7" t="s">
        <v>66</v>
      </c>
      <c r="P3939" s="37" t="s">
        <v>66</v>
      </c>
    </row>
    <row r="3940" spans="3:16" x14ac:dyDescent="0.25">
      <c r="C3940" s="112"/>
      <c r="D3940" s="108" t="s">
        <v>23</v>
      </c>
      <c r="E3940" s="10" t="s">
        <v>26</v>
      </c>
      <c r="F3940" s="11"/>
      <c r="G3940" s="40">
        <v>3</v>
      </c>
      <c r="H3940" s="58">
        <v>33.333333333333002</v>
      </c>
      <c r="I3940" s="23">
        <v>33.333333333333002</v>
      </c>
      <c r="J3940" s="41" t="s">
        <v>66</v>
      </c>
      <c r="K3940" s="41" t="s">
        <v>66</v>
      </c>
      <c r="L3940" s="41" t="s">
        <v>66</v>
      </c>
      <c r="M3940" s="41" t="s">
        <v>66</v>
      </c>
      <c r="N3940" s="23">
        <v>66.666666666666998</v>
      </c>
      <c r="O3940" s="23">
        <v>33.333333333333002</v>
      </c>
      <c r="P3940" s="70" t="s">
        <v>66</v>
      </c>
    </row>
    <row r="3941" spans="3:16" x14ac:dyDescent="0.25">
      <c r="C3941" s="112"/>
      <c r="D3941" s="109"/>
      <c r="E3941" s="9" t="s">
        <v>27</v>
      </c>
      <c r="F3941" s="12"/>
      <c r="G3941" s="13">
        <v>1</v>
      </c>
      <c r="H3941" s="30">
        <v>100</v>
      </c>
      <c r="I3941" s="7" t="s">
        <v>66</v>
      </c>
      <c r="J3941" s="7" t="s">
        <v>66</v>
      </c>
      <c r="K3941" s="7" t="s">
        <v>66</v>
      </c>
      <c r="L3941" s="7" t="s">
        <v>66</v>
      </c>
      <c r="M3941" s="7" t="s">
        <v>66</v>
      </c>
      <c r="N3941" s="7" t="s">
        <v>66</v>
      </c>
      <c r="O3941" s="7" t="s">
        <v>66</v>
      </c>
      <c r="P3941" s="37" t="s">
        <v>66</v>
      </c>
    </row>
    <row r="3942" spans="3:16" x14ac:dyDescent="0.25">
      <c r="C3942" s="112"/>
      <c r="D3942" s="109"/>
      <c r="E3942" s="9" t="s">
        <v>28</v>
      </c>
      <c r="F3942" s="12"/>
      <c r="G3942" s="13">
        <v>0</v>
      </c>
      <c r="H3942" s="39" t="s">
        <v>66</v>
      </c>
      <c r="I3942" s="7" t="s">
        <v>66</v>
      </c>
      <c r="J3942" s="7" t="s">
        <v>66</v>
      </c>
      <c r="K3942" s="7" t="s">
        <v>66</v>
      </c>
      <c r="L3942" s="7" t="s">
        <v>66</v>
      </c>
      <c r="M3942" s="7" t="s">
        <v>66</v>
      </c>
      <c r="N3942" s="7" t="s">
        <v>66</v>
      </c>
      <c r="O3942" s="7" t="s">
        <v>66</v>
      </c>
      <c r="P3942" s="37" t="s">
        <v>66</v>
      </c>
    </row>
    <row r="3943" spans="3:16" x14ac:dyDescent="0.25">
      <c r="C3943" s="112"/>
      <c r="D3943" s="109"/>
      <c r="E3943" s="9" t="s">
        <v>29</v>
      </c>
      <c r="F3943" s="12"/>
      <c r="G3943" s="13">
        <v>2</v>
      </c>
      <c r="H3943" s="30">
        <v>50</v>
      </c>
      <c r="I3943" s="6">
        <v>50</v>
      </c>
      <c r="J3943" s="7" t="s">
        <v>66</v>
      </c>
      <c r="K3943" s="6">
        <v>50</v>
      </c>
      <c r="L3943" s="6">
        <v>50</v>
      </c>
      <c r="M3943" s="6">
        <v>50</v>
      </c>
      <c r="N3943" s="6">
        <v>50</v>
      </c>
      <c r="O3943" s="7" t="s">
        <v>66</v>
      </c>
      <c r="P3943" s="37" t="s">
        <v>66</v>
      </c>
    </row>
    <row r="3944" spans="3:16" x14ac:dyDescent="0.25">
      <c r="C3944" s="112"/>
      <c r="D3944" s="109"/>
      <c r="E3944" s="9" t="s">
        <v>30</v>
      </c>
      <c r="F3944" s="12"/>
      <c r="G3944" s="13">
        <v>0</v>
      </c>
      <c r="H3944" s="39" t="s">
        <v>66</v>
      </c>
      <c r="I3944" s="7" t="s">
        <v>66</v>
      </c>
      <c r="J3944" s="7" t="s">
        <v>66</v>
      </c>
      <c r="K3944" s="7" t="s">
        <v>66</v>
      </c>
      <c r="L3944" s="7" t="s">
        <v>66</v>
      </c>
      <c r="M3944" s="7" t="s">
        <v>66</v>
      </c>
      <c r="N3944" s="7" t="s">
        <v>66</v>
      </c>
      <c r="O3944" s="7" t="s">
        <v>66</v>
      </c>
      <c r="P3944" s="37" t="s">
        <v>66</v>
      </c>
    </row>
    <row r="3945" spans="3:16" x14ac:dyDescent="0.25">
      <c r="C3945" s="112"/>
      <c r="D3945" s="109"/>
      <c r="E3945" s="9" t="s">
        <v>31</v>
      </c>
      <c r="F3945" s="12"/>
      <c r="G3945" s="13">
        <v>3</v>
      </c>
      <c r="H3945" s="30">
        <v>66.666666666666998</v>
      </c>
      <c r="I3945" s="6">
        <v>33.333333333333002</v>
      </c>
      <c r="J3945" s="7" t="s">
        <v>66</v>
      </c>
      <c r="K3945" s="6">
        <v>33.333333333333002</v>
      </c>
      <c r="L3945" s="6">
        <v>33.333333333333002</v>
      </c>
      <c r="M3945" s="6">
        <v>33.333333333333002</v>
      </c>
      <c r="N3945" s="6">
        <v>33.333333333333002</v>
      </c>
      <c r="O3945" s="7" t="s">
        <v>66</v>
      </c>
      <c r="P3945" s="37" t="s">
        <v>66</v>
      </c>
    </row>
    <row r="3946" spans="3:16" x14ac:dyDescent="0.25">
      <c r="C3946" s="112"/>
      <c r="D3946" s="109"/>
      <c r="E3946" s="9" t="s">
        <v>32</v>
      </c>
      <c r="F3946" s="12"/>
      <c r="G3946" s="13">
        <v>2</v>
      </c>
      <c r="H3946" s="30">
        <v>50</v>
      </c>
      <c r="I3946" s="6">
        <v>50</v>
      </c>
      <c r="J3946" s="7" t="s">
        <v>66</v>
      </c>
      <c r="K3946" s="6">
        <v>50</v>
      </c>
      <c r="L3946" s="6">
        <v>50</v>
      </c>
      <c r="M3946" s="6">
        <v>50</v>
      </c>
      <c r="N3946" s="6">
        <v>50</v>
      </c>
      <c r="O3946" s="7" t="s">
        <v>66</v>
      </c>
      <c r="P3946" s="37" t="s">
        <v>66</v>
      </c>
    </row>
    <row r="3947" spans="3:16" ht="25.2" x14ac:dyDescent="0.25">
      <c r="C3947" s="108" t="s">
        <v>33</v>
      </c>
      <c r="D3947" s="108" t="s">
        <v>25</v>
      </c>
      <c r="E3947" s="10" t="s">
        <v>34</v>
      </c>
      <c r="F3947" s="11"/>
      <c r="G3947" s="40">
        <v>3</v>
      </c>
      <c r="H3947" s="58">
        <v>33.333333333333002</v>
      </c>
      <c r="I3947" s="23">
        <v>33.333333333333002</v>
      </c>
      <c r="J3947" s="23">
        <v>33.333333333333002</v>
      </c>
      <c r="K3947" s="23">
        <v>33.333333333333002</v>
      </c>
      <c r="L3947" s="41" t="s">
        <v>66</v>
      </c>
      <c r="M3947" s="41" t="s">
        <v>66</v>
      </c>
      <c r="N3947" s="23">
        <v>33.333333333333002</v>
      </c>
      <c r="O3947" s="23">
        <v>33.333333333333002</v>
      </c>
      <c r="P3947" s="70" t="s">
        <v>66</v>
      </c>
    </row>
    <row r="3948" spans="3:16" ht="25.2" x14ac:dyDescent="0.25">
      <c r="C3948" s="112"/>
      <c r="D3948" s="109"/>
      <c r="E3948" s="9" t="s">
        <v>35</v>
      </c>
      <c r="F3948" s="12"/>
      <c r="G3948" s="13">
        <v>4</v>
      </c>
      <c r="H3948" s="30">
        <v>50</v>
      </c>
      <c r="I3948" s="6">
        <v>25</v>
      </c>
      <c r="J3948" s="7" t="s">
        <v>66</v>
      </c>
      <c r="K3948" s="7" t="s">
        <v>66</v>
      </c>
      <c r="L3948" s="7" t="s">
        <v>66</v>
      </c>
      <c r="M3948" s="7" t="s">
        <v>66</v>
      </c>
      <c r="N3948" s="6">
        <v>25</v>
      </c>
      <c r="O3948" s="6">
        <v>25</v>
      </c>
      <c r="P3948" s="37" t="s">
        <v>66</v>
      </c>
    </row>
    <row r="3949" spans="3:16" ht="25.2" x14ac:dyDescent="0.25">
      <c r="C3949" s="112"/>
      <c r="D3949" s="109"/>
      <c r="E3949" s="9" t="s">
        <v>36</v>
      </c>
      <c r="F3949" s="12"/>
      <c r="G3949" s="13">
        <v>3</v>
      </c>
      <c r="H3949" s="30">
        <v>66.666666666666998</v>
      </c>
      <c r="I3949" s="7" t="s">
        <v>66</v>
      </c>
      <c r="J3949" s="7" t="s">
        <v>66</v>
      </c>
      <c r="K3949" s="7" t="s">
        <v>66</v>
      </c>
      <c r="L3949" s="7" t="s">
        <v>66</v>
      </c>
      <c r="M3949" s="7" t="s">
        <v>66</v>
      </c>
      <c r="N3949" s="7" t="s">
        <v>66</v>
      </c>
      <c r="O3949" s="6">
        <v>33.333333333333002</v>
      </c>
      <c r="P3949" s="37" t="s">
        <v>66</v>
      </c>
    </row>
    <row r="3950" spans="3:16" ht="25.2" x14ac:dyDescent="0.25">
      <c r="C3950" s="112"/>
      <c r="D3950" s="109"/>
      <c r="E3950" s="9" t="s">
        <v>37</v>
      </c>
      <c r="F3950" s="12"/>
      <c r="G3950" s="13">
        <v>5</v>
      </c>
      <c r="H3950" s="30">
        <v>40</v>
      </c>
      <c r="I3950" s="6">
        <v>20</v>
      </c>
      <c r="J3950" s="7" t="s">
        <v>66</v>
      </c>
      <c r="K3950" s="6">
        <v>20</v>
      </c>
      <c r="L3950" s="6">
        <v>20</v>
      </c>
      <c r="M3950" s="6">
        <v>20</v>
      </c>
      <c r="N3950" s="6">
        <v>40</v>
      </c>
      <c r="O3950" s="6">
        <v>20</v>
      </c>
      <c r="P3950" s="37" t="s">
        <v>66</v>
      </c>
    </row>
    <row r="3951" spans="3:16" x14ac:dyDescent="0.25">
      <c r="C3951" s="112"/>
      <c r="D3951" s="109"/>
      <c r="E3951" s="9" t="s">
        <v>38</v>
      </c>
      <c r="F3951" s="12"/>
      <c r="G3951" s="13">
        <v>0</v>
      </c>
      <c r="H3951" s="39" t="s">
        <v>66</v>
      </c>
      <c r="I3951" s="7" t="s">
        <v>66</v>
      </c>
      <c r="J3951" s="7" t="s">
        <v>66</v>
      </c>
      <c r="K3951" s="7" t="s">
        <v>66</v>
      </c>
      <c r="L3951" s="7" t="s">
        <v>66</v>
      </c>
      <c r="M3951" s="7" t="s">
        <v>66</v>
      </c>
      <c r="N3951" s="7" t="s">
        <v>66</v>
      </c>
      <c r="O3951" s="7" t="s">
        <v>66</v>
      </c>
      <c r="P3951" s="37" t="s">
        <v>66</v>
      </c>
    </row>
    <row r="3952" spans="3:16" ht="25.2" x14ac:dyDescent="0.25">
      <c r="C3952" s="112"/>
      <c r="D3952" s="108" t="s">
        <v>22</v>
      </c>
      <c r="E3952" s="10" t="s">
        <v>34</v>
      </c>
      <c r="F3952" s="11"/>
      <c r="G3952" s="40">
        <v>2</v>
      </c>
      <c r="H3952" s="74" t="s">
        <v>66</v>
      </c>
      <c r="I3952" s="41" t="s">
        <v>66</v>
      </c>
      <c r="J3952" s="23">
        <v>50</v>
      </c>
      <c r="K3952" s="23">
        <v>50</v>
      </c>
      <c r="L3952" s="41" t="s">
        <v>66</v>
      </c>
      <c r="M3952" s="41" t="s">
        <v>66</v>
      </c>
      <c r="N3952" s="41" t="s">
        <v>66</v>
      </c>
      <c r="O3952" s="23">
        <v>50</v>
      </c>
      <c r="P3952" s="70" t="s">
        <v>66</v>
      </c>
    </row>
    <row r="3953" spans="3:16" ht="25.2" x14ac:dyDescent="0.25">
      <c r="C3953" s="112"/>
      <c r="D3953" s="109"/>
      <c r="E3953" s="9" t="s">
        <v>35</v>
      </c>
      <c r="F3953" s="12"/>
      <c r="G3953" s="13">
        <v>4</v>
      </c>
      <c r="H3953" s="30">
        <v>50</v>
      </c>
      <c r="I3953" s="6">
        <v>25</v>
      </c>
      <c r="J3953" s="7" t="s">
        <v>66</v>
      </c>
      <c r="K3953" s="7" t="s">
        <v>66</v>
      </c>
      <c r="L3953" s="7" t="s">
        <v>66</v>
      </c>
      <c r="M3953" s="7" t="s">
        <v>66</v>
      </c>
      <c r="N3953" s="6">
        <v>25</v>
      </c>
      <c r="O3953" s="6">
        <v>25</v>
      </c>
      <c r="P3953" s="37" t="s">
        <v>66</v>
      </c>
    </row>
    <row r="3954" spans="3:16" ht="25.2" x14ac:dyDescent="0.25">
      <c r="C3954" s="112"/>
      <c r="D3954" s="109"/>
      <c r="E3954" s="9" t="s">
        <v>36</v>
      </c>
      <c r="F3954" s="12"/>
      <c r="G3954" s="13">
        <v>2</v>
      </c>
      <c r="H3954" s="30">
        <v>100</v>
      </c>
      <c r="I3954" s="7" t="s">
        <v>66</v>
      </c>
      <c r="J3954" s="7" t="s">
        <v>66</v>
      </c>
      <c r="K3954" s="7" t="s">
        <v>66</v>
      </c>
      <c r="L3954" s="7" t="s">
        <v>66</v>
      </c>
      <c r="M3954" s="7" t="s">
        <v>66</v>
      </c>
      <c r="N3954" s="7" t="s">
        <v>66</v>
      </c>
      <c r="O3954" s="7" t="s">
        <v>66</v>
      </c>
      <c r="P3954" s="37" t="s">
        <v>66</v>
      </c>
    </row>
    <row r="3955" spans="3:16" ht="25.2" x14ac:dyDescent="0.25">
      <c r="C3955" s="112"/>
      <c r="D3955" s="109"/>
      <c r="E3955" s="9" t="s">
        <v>37</v>
      </c>
      <c r="F3955" s="12"/>
      <c r="G3955" s="13">
        <v>1</v>
      </c>
      <c r="H3955" s="39" t="s">
        <v>66</v>
      </c>
      <c r="I3955" s="7" t="s">
        <v>66</v>
      </c>
      <c r="J3955" s="7" t="s">
        <v>66</v>
      </c>
      <c r="K3955" s="7" t="s">
        <v>66</v>
      </c>
      <c r="L3955" s="7" t="s">
        <v>66</v>
      </c>
      <c r="M3955" s="7" t="s">
        <v>66</v>
      </c>
      <c r="N3955" s="7" t="s">
        <v>66</v>
      </c>
      <c r="O3955" s="6">
        <v>100</v>
      </c>
      <c r="P3955" s="37" t="s">
        <v>66</v>
      </c>
    </row>
    <row r="3956" spans="3:16" x14ac:dyDescent="0.25">
      <c r="C3956" s="112"/>
      <c r="D3956" s="109"/>
      <c r="E3956" s="9" t="s">
        <v>38</v>
      </c>
      <c r="F3956" s="12"/>
      <c r="G3956" s="13">
        <v>0</v>
      </c>
      <c r="H3956" s="39" t="s">
        <v>66</v>
      </c>
      <c r="I3956" s="7" t="s">
        <v>66</v>
      </c>
      <c r="J3956" s="7" t="s">
        <v>66</v>
      </c>
      <c r="K3956" s="7" t="s">
        <v>66</v>
      </c>
      <c r="L3956" s="7" t="s">
        <v>66</v>
      </c>
      <c r="M3956" s="7" t="s">
        <v>66</v>
      </c>
      <c r="N3956" s="7" t="s">
        <v>66</v>
      </c>
      <c r="O3956" s="7" t="s">
        <v>66</v>
      </c>
      <c r="P3956" s="37" t="s">
        <v>66</v>
      </c>
    </row>
    <row r="3957" spans="3:16" ht="25.2" x14ac:dyDescent="0.25">
      <c r="C3957" s="112"/>
      <c r="D3957" s="108" t="s">
        <v>23</v>
      </c>
      <c r="E3957" s="10" t="s">
        <v>34</v>
      </c>
      <c r="F3957" s="11"/>
      <c r="G3957" s="40">
        <v>1</v>
      </c>
      <c r="H3957" s="58">
        <v>100</v>
      </c>
      <c r="I3957" s="23">
        <v>100</v>
      </c>
      <c r="J3957" s="41" t="s">
        <v>66</v>
      </c>
      <c r="K3957" s="41" t="s">
        <v>66</v>
      </c>
      <c r="L3957" s="41" t="s">
        <v>66</v>
      </c>
      <c r="M3957" s="41" t="s">
        <v>66</v>
      </c>
      <c r="N3957" s="23">
        <v>100</v>
      </c>
      <c r="O3957" s="41" t="s">
        <v>66</v>
      </c>
      <c r="P3957" s="70" t="s">
        <v>66</v>
      </c>
    </row>
    <row r="3958" spans="3:16" ht="25.2" x14ac:dyDescent="0.25">
      <c r="C3958" s="112"/>
      <c r="D3958" s="109"/>
      <c r="E3958" s="9" t="s">
        <v>35</v>
      </c>
      <c r="F3958" s="12"/>
      <c r="G3958" s="13">
        <v>0</v>
      </c>
      <c r="H3958" s="39" t="s">
        <v>66</v>
      </c>
      <c r="I3958" s="7" t="s">
        <v>66</v>
      </c>
      <c r="J3958" s="7" t="s">
        <v>66</v>
      </c>
      <c r="K3958" s="7" t="s">
        <v>66</v>
      </c>
      <c r="L3958" s="7" t="s">
        <v>66</v>
      </c>
      <c r="M3958" s="7" t="s">
        <v>66</v>
      </c>
      <c r="N3958" s="7" t="s">
        <v>66</v>
      </c>
      <c r="O3958" s="7" t="s">
        <v>66</v>
      </c>
      <c r="P3958" s="37" t="s">
        <v>66</v>
      </c>
    </row>
    <row r="3959" spans="3:16" ht="25.2" x14ac:dyDescent="0.25">
      <c r="C3959" s="112"/>
      <c r="D3959" s="109"/>
      <c r="E3959" s="9" t="s">
        <v>36</v>
      </c>
      <c r="F3959" s="12"/>
      <c r="G3959" s="13">
        <v>1</v>
      </c>
      <c r="H3959" s="39" t="s">
        <v>66</v>
      </c>
      <c r="I3959" s="7" t="s">
        <v>66</v>
      </c>
      <c r="J3959" s="7" t="s">
        <v>66</v>
      </c>
      <c r="K3959" s="7" t="s">
        <v>66</v>
      </c>
      <c r="L3959" s="7" t="s">
        <v>66</v>
      </c>
      <c r="M3959" s="7" t="s">
        <v>66</v>
      </c>
      <c r="N3959" s="7" t="s">
        <v>66</v>
      </c>
      <c r="O3959" s="6">
        <v>100</v>
      </c>
      <c r="P3959" s="37" t="s">
        <v>66</v>
      </c>
    </row>
    <row r="3960" spans="3:16" ht="25.2" x14ac:dyDescent="0.25">
      <c r="C3960" s="112"/>
      <c r="D3960" s="109"/>
      <c r="E3960" s="9" t="s">
        <v>37</v>
      </c>
      <c r="F3960" s="12"/>
      <c r="G3960" s="13">
        <v>4</v>
      </c>
      <c r="H3960" s="30">
        <v>50</v>
      </c>
      <c r="I3960" s="6">
        <v>25</v>
      </c>
      <c r="J3960" s="7" t="s">
        <v>66</v>
      </c>
      <c r="K3960" s="6">
        <v>25</v>
      </c>
      <c r="L3960" s="6">
        <v>25</v>
      </c>
      <c r="M3960" s="6">
        <v>25</v>
      </c>
      <c r="N3960" s="6">
        <v>50</v>
      </c>
      <c r="O3960" s="7" t="s">
        <v>66</v>
      </c>
      <c r="P3960" s="37" t="s">
        <v>66</v>
      </c>
    </row>
    <row r="3961" spans="3:16" x14ac:dyDescent="0.25">
      <c r="C3961" s="112"/>
      <c r="D3961" s="109"/>
      <c r="E3961" s="9" t="s">
        <v>38</v>
      </c>
      <c r="F3961" s="12"/>
      <c r="G3961" s="13">
        <v>0</v>
      </c>
      <c r="H3961" s="39" t="s">
        <v>66</v>
      </c>
      <c r="I3961" s="7" t="s">
        <v>66</v>
      </c>
      <c r="J3961" s="7" t="s">
        <v>66</v>
      </c>
      <c r="K3961" s="7" t="s">
        <v>66</v>
      </c>
      <c r="L3961" s="7" t="s">
        <v>66</v>
      </c>
      <c r="M3961" s="7" t="s">
        <v>66</v>
      </c>
      <c r="N3961" s="7" t="s">
        <v>66</v>
      </c>
      <c r="O3961" s="7" t="s">
        <v>66</v>
      </c>
      <c r="P3961" s="37" t="s">
        <v>66</v>
      </c>
    </row>
    <row r="3962" spans="3:16" ht="25.2" x14ac:dyDescent="0.25">
      <c r="C3962" s="108" t="s">
        <v>39</v>
      </c>
      <c r="D3962" s="108" t="s">
        <v>25</v>
      </c>
      <c r="E3962" s="10" t="s">
        <v>40</v>
      </c>
      <c r="F3962" s="11"/>
      <c r="G3962" s="40">
        <v>6</v>
      </c>
      <c r="H3962" s="58">
        <v>66.666666666666998</v>
      </c>
      <c r="I3962" s="23">
        <v>16.666666666666998</v>
      </c>
      <c r="J3962" s="41" t="s">
        <v>66</v>
      </c>
      <c r="K3962" s="41" t="s">
        <v>66</v>
      </c>
      <c r="L3962" s="41" t="s">
        <v>66</v>
      </c>
      <c r="M3962" s="41" t="s">
        <v>66</v>
      </c>
      <c r="N3962" s="23">
        <v>16.666666666666998</v>
      </c>
      <c r="O3962" s="23">
        <v>33.333333333333002</v>
      </c>
      <c r="P3962" s="70" t="s">
        <v>66</v>
      </c>
    </row>
    <row r="3963" spans="3:16" ht="25.2" x14ac:dyDescent="0.25">
      <c r="C3963" s="112"/>
      <c r="D3963" s="109"/>
      <c r="E3963" s="9" t="s">
        <v>41</v>
      </c>
      <c r="F3963" s="12"/>
      <c r="G3963" s="13">
        <v>3</v>
      </c>
      <c r="H3963" s="30">
        <v>66.666666666666998</v>
      </c>
      <c r="I3963" s="7" t="s">
        <v>66</v>
      </c>
      <c r="J3963" s="7" t="s">
        <v>66</v>
      </c>
      <c r="K3963" s="7" t="s">
        <v>66</v>
      </c>
      <c r="L3963" s="7" t="s">
        <v>66</v>
      </c>
      <c r="M3963" s="7" t="s">
        <v>66</v>
      </c>
      <c r="N3963" s="6">
        <v>33.333333333333002</v>
      </c>
      <c r="O3963" s="6">
        <v>33.333333333333002</v>
      </c>
      <c r="P3963" s="37" t="s">
        <v>66</v>
      </c>
    </row>
    <row r="3964" spans="3:16" x14ac:dyDescent="0.25">
      <c r="C3964" s="112"/>
      <c r="D3964" s="109"/>
      <c r="E3964" s="9" t="s">
        <v>42</v>
      </c>
      <c r="F3964" s="12"/>
      <c r="G3964" s="13">
        <v>0</v>
      </c>
      <c r="H3964" s="39" t="s">
        <v>66</v>
      </c>
      <c r="I3964" s="7" t="s">
        <v>66</v>
      </c>
      <c r="J3964" s="7" t="s">
        <v>66</v>
      </c>
      <c r="K3964" s="7" t="s">
        <v>66</v>
      </c>
      <c r="L3964" s="7" t="s">
        <v>66</v>
      </c>
      <c r="M3964" s="7" t="s">
        <v>66</v>
      </c>
      <c r="N3964" s="7" t="s">
        <v>66</v>
      </c>
      <c r="O3964" s="7" t="s">
        <v>66</v>
      </c>
      <c r="P3964" s="37" t="s">
        <v>66</v>
      </c>
    </row>
    <row r="3965" spans="3:16" x14ac:dyDescent="0.25">
      <c r="C3965" s="112"/>
      <c r="D3965" s="109"/>
      <c r="E3965" s="9" t="s">
        <v>43</v>
      </c>
      <c r="F3965" s="12"/>
      <c r="G3965" s="13">
        <v>1</v>
      </c>
      <c r="H3965" s="39" t="s">
        <v>66</v>
      </c>
      <c r="I3965" s="7" t="s">
        <v>66</v>
      </c>
      <c r="J3965" s="7" t="s">
        <v>66</v>
      </c>
      <c r="K3965" s="7" t="s">
        <v>66</v>
      </c>
      <c r="L3965" s="7" t="s">
        <v>66</v>
      </c>
      <c r="M3965" s="7" t="s">
        <v>66</v>
      </c>
      <c r="N3965" s="6">
        <v>100</v>
      </c>
      <c r="O3965" s="7" t="s">
        <v>66</v>
      </c>
      <c r="P3965" s="37" t="s">
        <v>66</v>
      </c>
    </row>
    <row r="3966" spans="3:16" x14ac:dyDescent="0.25">
      <c r="C3966" s="112"/>
      <c r="D3966" s="109"/>
      <c r="E3966" s="9" t="s">
        <v>44</v>
      </c>
      <c r="F3966" s="12"/>
      <c r="G3966" s="13">
        <v>1</v>
      </c>
      <c r="H3966" s="39" t="s">
        <v>66</v>
      </c>
      <c r="I3966" s="6">
        <v>100</v>
      </c>
      <c r="J3966" s="7" t="s">
        <v>66</v>
      </c>
      <c r="K3966" s="6">
        <v>100</v>
      </c>
      <c r="L3966" s="6">
        <v>100</v>
      </c>
      <c r="M3966" s="6">
        <v>100</v>
      </c>
      <c r="N3966" s="6">
        <v>100</v>
      </c>
      <c r="O3966" s="7" t="s">
        <v>66</v>
      </c>
      <c r="P3966" s="37" t="s">
        <v>66</v>
      </c>
    </row>
    <row r="3967" spans="3:16" ht="25.2" x14ac:dyDescent="0.25">
      <c r="C3967" s="112"/>
      <c r="D3967" s="109"/>
      <c r="E3967" s="9" t="s">
        <v>45</v>
      </c>
      <c r="F3967" s="12"/>
      <c r="G3967" s="13">
        <v>3</v>
      </c>
      <c r="H3967" s="30">
        <v>33.333333333333002</v>
      </c>
      <c r="I3967" s="7" t="s">
        <v>66</v>
      </c>
      <c r="J3967" s="6">
        <v>33.333333333333002</v>
      </c>
      <c r="K3967" s="6">
        <v>33.333333333333002</v>
      </c>
      <c r="L3967" s="7" t="s">
        <v>66</v>
      </c>
      <c r="M3967" s="7" t="s">
        <v>66</v>
      </c>
      <c r="N3967" s="7" t="s">
        <v>66</v>
      </c>
      <c r="O3967" s="6">
        <v>33.333333333333002</v>
      </c>
      <c r="P3967" s="37" t="s">
        <v>66</v>
      </c>
    </row>
    <row r="3968" spans="3:16" x14ac:dyDescent="0.25">
      <c r="C3968" s="112"/>
      <c r="D3968" s="109"/>
      <c r="E3968" s="9" t="s">
        <v>38</v>
      </c>
      <c r="F3968" s="12"/>
      <c r="G3968" s="13">
        <v>1</v>
      </c>
      <c r="H3968" s="39" t="s">
        <v>66</v>
      </c>
      <c r="I3968" s="6">
        <v>100</v>
      </c>
      <c r="J3968" s="7" t="s">
        <v>66</v>
      </c>
      <c r="K3968" s="7" t="s">
        <v>66</v>
      </c>
      <c r="L3968" s="7" t="s">
        <v>66</v>
      </c>
      <c r="M3968" s="7" t="s">
        <v>66</v>
      </c>
      <c r="N3968" s="7" t="s">
        <v>66</v>
      </c>
      <c r="O3968" s="7" t="s">
        <v>66</v>
      </c>
      <c r="P3968" s="37" t="s">
        <v>66</v>
      </c>
    </row>
    <row r="3969" spans="3:16" ht="25.2" x14ac:dyDescent="0.25">
      <c r="C3969" s="112"/>
      <c r="D3969" s="108" t="s">
        <v>22</v>
      </c>
      <c r="E3969" s="10" t="s">
        <v>40</v>
      </c>
      <c r="F3969" s="11"/>
      <c r="G3969" s="40">
        <v>2</v>
      </c>
      <c r="H3969" s="58">
        <v>50</v>
      </c>
      <c r="I3969" s="41" t="s">
        <v>66</v>
      </c>
      <c r="J3969" s="41" t="s">
        <v>66</v>
      </c>
      <c r="K3969" s="41" t="s">
        <v>66</v>
      </c>
      <c r="L3969" s="41" t="s">
        <v>66</v>
      </c>
      <c r="M3969" s="41" t="s">
        <v>66</v>
      </c>
      <c r="N3969" s="41" t="s">
        <v>66</v>
      </c>
      <c r="O3969" s="23">
        <v>50</v>
      </c>
      <c r="P3969" s="70" t="s">
        <v>66</v>
      </c>
    </row>
    <row r="3970" spans="3:16" ht="25.2" x14ac:dyDescent="0.25">
      <c r="C3970" s="112"/>
      <c r="D3970" s="109"/>
      <c r="E3970" s="9" t="s">
        <v>41</v>
      </c>
      <c r="F3970" s="12"/>
      <c r="G3970" s="13">
        <v>3</v>
      </c>
      <c r="H3970" s="30">
        <v>66.666666666666998</v>
      </c>
      <c r="I3970" s="7" t="s">
        <v>66</v>
      </c>
      <c r="J3970" s="7" t="s">
        <v>66</v>
      </c>
      <c r="K3970" s="7" t="s">
        <v>66</v>
      </c>
      <c r="L3970" s="7" t="s">
        <v>66</v>
      </c>
      <c r="M3970" s="7" t="s">
        <v>66</v>
      </c>
      <c r="N3970" s="6">
        <v>33.333333333333002</v>
      </c>
      <c r="O3970" s="6">
        <v>33.333333333333002</v>
      </c>
      <c r="P3970" s="37" t="s">
        <v>66</v>
      </c>
    </row>
    <row r="3971" spans="3:16" x14ac:dyDescent="0.25">
      <c r="C3971" s="112"/>
      <c r="D3971" s="109"/>
      <c r="E3971" s="9" t="s">
        <v>42</v>
      </c>
      <c r="F3971" s="12"/>
      <c r="G3971" s="13">
        <v>0</v>
      </c>
      <c r="H3971" s="39" t="s">
        <v>66</v>
      </c>
      <c r="I3971" s="7" t="s">
        <v>66</v>
      </c>
      <c r="J3971" s="7" t="s">
        <v>66</v>
      </c>
      <c r="K3971" s="7" t="s">
        <v>66</v>
      </c>
      <c r="L3971" s="7" t="s">
        <v>66</v>
      </c>
      <c r="M3971" s="7" t="s">
        <v>66</v>
      </c>
      <c r="N3971" s="7" t="s">
        <v>66</v>
      </c>
      <c r="O3971" s="7" t="s">
        <v>66</v>
      </c>
      <c r="P3971" s="37" t="s">
        <v>66</v>
      </c>
    </row>
    <row r="3972" spans="3:16" x14ac:dyDescent="0.25">
      <c r="C3972" s="112"/>
      <c r="D3972" s="109"/>
      <c r="E3972" s="9" t="s">
        <v>43</v>
      </c>
      <c r="F3972" s="12"/>
      <c r="G3972" s="13">
        <v>0</v>
      </c>
      <c r="H3972" s="39" t="s">
        <v>66</v>
      </c>
      <c r="I3972" s="7" t="s">
        <v>66</v>
      </c>
      <c r="J3972" s="7" t="s">
        <v>66</v>
      </c>
      <c r="K3972" s="7" t="s">
        <v>66</v>
      </c>
      <c r="L3972" s="7" t="s">
        <v>66</v>
      </c>
      <c r="M3972" s="7" t="s">
        <v>66</v>
      </c>
      <c r="N3972" s="7" t="s">
        <v>66</v>
      </c>
      <c r="O3972" s="7" t="s">
        <v>66</v>
      </c>
      <c r="P3972" s="37" t="s">
        <v>66</v>
      </c>
    </row>
    <row r="3973" spans="3:16" x14ac:dyDescent="0.25">
      <c r="C3973" s="112"/>
      <c r="D3973" s="109"/>
      <c r="E3973" s="9" t="s">
        <v>44</v>
      </c>
      <c r="F3973" s="12"/>
      <c r="G3973" s="13">
        <v>0</v>
      </c>
      <c r="H3973" s="39" t="s">
        <v>66</v>
      </c>
      <c r="I3973" s="7" t="s">
        <v>66</v>
      </c>
      <c r="J3973" s="7" t="s">
        <v>66</v>
      </c>
      <c r="K3973" s="7" t="s">
        <v>66</v>
      </c>
      <c r="L3973" s="7" t="s">
        <v>66</v>
      </c>
      <c r="M3973" s="7" t="s">
        <v>66</v>
      </c>
      <c r="N3973" s="7" t="s">
        <v>66</v>
      </c>
      <c r="O3973" s="7" t="s">
        <v>66</v>
      </c>
      <c r="P3973" s="37" t="s">
        <v>66</v>
      </c>
    </row>
    <row r="3974" spans="3:16" ht="25.2" x14ac:dyDescent="0.25">
      <c r="C3974" s="112"/>
      <c r="D3974" s="109"/>
      <c r="E3974" s="9" t="s">
        <v>45</v>
      </c>
      <c r="F3974" s="12"/>
      <c r="G3974" s="13">
        <v>3</v>
      </c>
      <c r="H3974" s="30">
        <v>33.333333333333002</v>
      </c>
      <c r="I3974" s="7" t="s">
        <v>66</v>
      </c>
      <c r="J3974" s="6">
        <v>33.333333333333002</v>
      </c>
      <c r="K3974" s="6">
        <v>33.333333333333002</v>
      </c>
      <c r="L3974" s="7" t="s">
        <v>66</v>
      </c>
      <c r="M3974" s="7" t="s">
        <v>66</v>
      </c>
      <c r="N3974" s="7" t="s">
        <v>66</v>
      </c>
      <c r="O3974" s="6">
        <v>33.333333333333002</v>
      </c>
      <c r="P3974" s="37" t="s">
        <v>66</v>
      </c>
    </row>
    <row r="3975" spans="3:16" x14ac:dyDescent="0.25">
      <c r="C3975" s="112"/>
      <c r="D3975" s="109"/>
      <c r="E3975" s="9" t="s">
        <v>38</v>
      </c>
      <c r="F3975" s="12"/>
      <c r="G3975" s="13">
        <v>1</v>
      </c>
      <c r="H3975" s="39" t="s">
        <v>66</v>
      </c>
      <c r="I3975" s="6">
        <v>100</v>
      </c>
      <c r="J3975" s="7" t="s">
        <v>66</v>
      </c>
      <c r="K3975" s="7" t="s">
        <v>66</v>
      </c>
      <c r="L3975" s="7" t="s">
        <v>66</v>
      </c>
      <c r="M3975" s="7" t="s">
        <v>66</v>
      </c>
      <c r="N3975" s="7" t="s">
        <v>66</v>
      </c>
      <c r="O3975" s="7" t="s">
        <v>66</v>
      </c>
      <c r="P3975" s="37" t="s">
        <v>66</v>
      </c>
    </row>
    <row r="3976" spans="3:16" ht="25.2" x14ac:dyDescent="0.25">
      <c r="C3976" s="112"/>
      <c r="D3976" s="108" t="s">
        <v>23</v>
      </c>
      <c r="E3976" s="10" t="s">
        <v>40</v>
      </c>
      <c r="F3976" s="11"/>
      <c r="G3976" s="40">
        <v>4</v>
      </c>
      <c r="H3976" s="58">
        <v>75</v>
      </c>
      <c r="I3976" s="23">
        <v>25</v>
      </c>
      <c r="J3976" s="41" t="s">
        <v>66</v>
      </c>
      <c r="K3976" s="41" t="s">
        <v>66</v>
      </c>
      <c r="L3976" s="41" t="s">
        <v>66</v>
      </c>
      <c r="M3976" s="41" t="s">
        <v>66</v>
      </c>
      <c r="N3976" s="23">
        <v>25</v>
      </c>
      <c r="O3976" s="23">
        <v>25</v>
      </c>
      <c r="P3976" s="70" t="s">
        <v>66</v>
      </c>
    </row>
    <row r="3977" spans="3:16" ht="25.2" x14ac:dyDescent="0.25">
      <c r="C3977" s="112"/>
      <c r="D3977" s="109"/>
      <c r="E3977" s="9" t="s">
        <v>41</v>
      </c>
      <c r="F3977" s="12"/>
      <c r="G3977" s="13">
        <v>0</v>
      </c>
      <c r="H3977" s="39" t="s">
        <v>66</v>
      </c>
      <c r="I3977" s="7" t="s">
        <v>66</v>
      </c>
      <c r="J3977" s="7" t="s">
        <v>66</v>
      </c>
      <c r="K3977" s="7" t="s">
        <v>66</v>
      </c>
      <c r="L3977" s="7" t="s">
        <v>66</v>
      </c>
      <c r="M3977" s="7" t="s">
        <v>66</v>
      </c>
      <c r="N3977" s="7" t="s">
        <v>66</v>
      </c>
      <c r="O3977" s="7" t="s">
        <v>66</v>
      </c>
      <c r="P3977" s="37" t="s">
        <v>66</v>
      </c>
    </row>
    <row r="3978" spans="3:16" x14ac:dyDescent="0.25">
      <c r="C3978" s="112"/>
      <c r="D3978" s="109"/>
      <c r="E3978" s="9" t="s">
        <v>42</v>
      </c>
      <c r="F3978" s="12"/>
      <c r="G3978" s="13">
        <v>0</v>
      </c>
      <c r="H3978" s="39" t="s">
        <v>66</v>
      </c>
      <c r="I3978" s="7" t="s">
        <v>66</v>
      </c>
      <c r="J3978" s="7" t="s">
        <v>66</v>
      </c>
      <c r="K3978" s="7" t="s">
        <v>66</v>
      </c>
      <c r="L3978" s="7" t="s">
        <v>66</v>
      </c>
      <c r="M3978" s="7" t="s">
        <v>66</v>
      </c>
      <c r="N3978" s="7" t="s">
        <v>66</v>
      </c>
      <c r="O3978" s="7" t="s">
        <v>66</v>
      </c>
      <c r="P3978" s="37" t="s">
        <v>66</v>
      </c>
    </row>
    <row r="3979" spans="3:16" x14ac:dyDescent="0.25">
      <c r="C3979" s="112"/>
      <c r="D3979" s="109"/>
      <c r="E3979" s="9" t="s">
        <v>43</v>
      </c>
      <c r="F3979" s="12"/>
      <c r="G3979" s="13">
        <v>1</v>
      </c>
      <c r="H3979" s="39" t="s">
        <v>66</v>
      </c>
      <c r="I3979" s="7" t="s">
        <v>66</v>
      </c>
      <c r="J3979" s="7" t="s">
        <v>66</v>
      </c>
      <c r="K3979" s="7" t="s">
        <v>66</v>
      </c>
      <c r="L3979" s="7" t="s">
        <v>66</v>
      </c>
      <c r="M3979" s="7" t="s">
        <v>66</v>
      </c>
      <c r="N3979" s="6">
        <v>100</v>
      </c>
      <c r="O3979" s="7" t="s">
        <v>66</v>
      </c>
      <c r="P3979" s="37" t="s">
        <v>66</v>
      </c>
    </row>
    <row r="3980" spans="3:16" x14ac:dyDescent="0.25">
      <c r="C3980" s="112"/>
      <c r="D3980" s="109"/>
      <c r="E3980" s="9" t="s">
        <v>44</v>
      </c>
      <c r="F3980" s="12"/>
      <c r="G3980" s="13">
        <v>1</v>
      </c>
      <c r="H3980" s="39" t="s">
        <v>66</v>
      </c>
      <c r="I3980" s="6">
        <v>100</v>
      </c>
      <c r="J3980" s="7" t="s">
        <v>66</v>
      </c>
      <c r="K3980" s="6">
        <v>100</v>
      </c>
      <c r="L3980" s="6">
        <v>100</v>
      </c>
      <c r="M3980" s="6">
        <v>100</v>
      </c>
      <c r="N3980" s="6">
        <v>100</v>
      </c>
      <c r="O3980" s="7" t="s">
        <v>66</v>
      </c>
      <c r="P3980" s="37" t="s">
        <v>66</v>
      </c>
    </row>
    <row r="3981" spans="3:16" ht="25.2" x14ac:dyDescent="0.25">
      <c r="C3981" s="112"/>
      <c r="D3981" s="109"/>
      <c r="E3981" s="9" t="s">
        <v>45</v>
      </c>
      <c r="F3981" s="12"/>
      <c r="G3981" s="13">
        <v>0</v>
      </c>
      <c r="H3981" s="39" t="s">
        <v>66</v>
      </c>
      <c r="I3981" s="7" t="s">
        <v>66</v>
      </c>
      <c r="J3981" s="7" t="s">
        <v>66</v>
      </c>
      <c r="K3981" s="7" t="s">
        <v>66</v>
      </c>
      <c r="L3981" s="7" t="s">
        <v>66</v>
      </c>
      <c r="M3981" s="7" t="s">
        <v>66</v>
      </c>
      <c r="N3981" s="7" t="s">
        <v>66</v>
      </c>
      <c r="O3981" s="7" t="s">
        <v>66</v>
      </c>
      <c r="P3981" s="37" t="s">
        <v>66</v>
      </c>
    </row>
    <row r="3982" spans="3:16" x14ac:dyDescent="0.25">
      <c r="C3982" s="112"/>
      <c r="D3982" s="109"/>
      <c r="E3982" s="9" t="s">
        <v>38</v>
      </c>
      <c r="F3982" s="12"/>
      <c r="G3982" s="13">
        <v>0</v>
      </c>
      <c r="H3982" s="39" t="s">
        <v>66</v>
      </c>
      <c r="I3982" s="7" t="s">
        <v>66</v>
      </c>
      <c r="J3982" s="7" t="s">
        <v>66</v>
      </c>
      <c r="K3982" s="7" t="s">
        <v>66</v>
      </c>
      <c r="L3982" s="7" t="s">
        <v>66</v>
      </c>
      <c r="M3982" s="7" t="s">
        <v>66</v>
      </c>
      <c r="N3982" s="7" t="s">
        <v>66</v>
      </c>
      <c r="O3982" s="7" t="s">
        <v>66</v>
      </c>
      <c r="P3982" s="37" t="s">
        <v>66</v>
      </c>
    </row>
    <row r="3983" spans="3:16" x14ac:dyDescent="0.25">
      <c r="C3983" s="108" t="s">
        <v>46</v>
      </c>
      <c r="D3983" s="106" t="s">
        <v>21</v>
      </c>
      <c r="E3983" s="10" t="s">
        <v>47</v>
      </c>
      <c r="F3983" s="11"/>
      <c r="G3983" s="40">
        <v>12</v>
      </c>
      <c r="H3983" s="58">
        <v>58.333333333333002</v>
      </c>
      <c r="I3983" s="23">
        <v>16.666666666666998</v>
      </c>
      <c r="J3983" s="23">
        <v>8.333333333333</v>
      </c>
      <c r="K3983" s="23">
        <v>16.666666666666998</v>
      </c>
      <c r="L3983" s="23">
        <v>8.333333333333</v>
      </c>
      <c r="M3983" s="23">
        <v>8.333333333333</v>
      </c>
      <c r="N3983" s="23">
        <v>25</v>
      </c>
      <c r="O3983" s="23">
        <v>25</v>
      </c>
      <c r="P3983" s="70" t="s">
        <v>66</v>
      </c>
    </row>
    <row r="3984" spans="3:16" ht="25.2" x14ac:dyDescent="0.25">
      <c r="C3984" s="112"/>
      <c r="D3984" s="107"/>
      <c r="E3984" s="9" t="s">
        <v>48</v>
      </c>
      <c r="F3984" s="12"/>
      <c r="G3984" s="13">
        <v>0</v>
      </c>
      <c r="H3984" s="39" t="s">
        <v>66</v>
      </c>
      <c r="I3984" s="7" t="s">
        <v>66</v>
      </c>
      <c r="J3984" s="7" t="s">
        <v>66</v>
      </c>
      <c r="K3984" s="7" t="s">
        <v>66</v>
      </c>
      <c r="L3984" s="7" t="s">
        <v>66</v>
      </c>
      <c r="M3984" s="7" t="s">
        <v>66</v>
      </c>
      <c r="N3984" s="7" t="s">
        <v>66</v>
      </c>
      <c r="O3984" s="7" t="s">
        <v>66</v>
      </c>
      <c r="P3984" s="37" t="s">
        <v>66</v>
      </c>
    </row>
    <row r="3985" spans="3:16" x14ac:dyDescent="0.25">
      <c r="C3985" s="112"/>
      <c r="D3985" s="107"/>
      <c r="E3985" s="9" t="s">
        <v>49</v>
      </c>
      <c r="F3985" s="12"/>
      <c r="G3985" s="13">
        <v>0</v>
      </c>
      <c r="H3985" s="39" t="s">
        <v>66</v>
      </c>
      <c r="I3985" s="7" t="s">
        <v>66</v>
      </c>
      <c r="J3985" s="7" t="s">
        <v>66</v>
      </c>
      <c r="K3985" s="7" t="s">
        <v>66</v>
      </c>
      <c r="L3985" s="7" t="s">
        <v>66</v>
      </c>
      <c r="M3985" s="7" t="s">
        <v>66</v>
      </c>
      <c r="N3985" s="7" t="s">
        <v>66</v>
      </c>
      <c r="O3985" s="7" t="s">
        <v>66</v>
      </c>
      <c r="P3985" s="37" t="s">
        <v>66</v>
      </c>
    </row>
    <row r="3986" spans="3:16" ht="25.2" x14ac:dyDescent="0.25">
      <c r="C3986" s="112"/>
      <c r="D3986" s="107"/>
      <c r="E3986" s="9" t="s">
        <v>50</v>
      </c>
      <c r="F3986" s="12"/>
      <c r="G3986" s="13">
        <v>2</v>
      </c>
      <c r="H3986" s="39" t="s">
        <v>66</v>
      </c>
      <c r="I3986" s="6">
        <v>50</v>
      </c>
      <c r="J3986" s="7" t="s">
        <v>66</v>
      </c>
      <c r="K3986" s="7" t="s">
        <v>66</v>
      </c>
      <c r="L3986" s="7" t="s">
        <v>66</v>
      </c>
      <c r="M3986" s="7" t="s">
        <v>66</v>
      </c>
      <c r="N3986" s="6">
        <v>50</v>
      </c>
      <c r="O3986" s="7" t="s">
        <v>66</v>
      </c>
      <c r="P3986" s="37" t="s">
        <v>66</v>
      </c>
    </row>
    <row r="3987" spans="3:16" ht="25.2" x14ac:dyDescent="0.25">
      <c r="C3987" s="112"/>
      <c r="D3987" s="107"/>
      <c r="E3987" s="9" t="s">
        <v>51</v>
      </c>
      <c r="F3987" s="12"/>
      <c r="G3987" s="13">
        <v>0</v>
      </c>
      <c r="H3987" s="39" t="s">
        <v>66</v>
      </c>
      <c r="I3987" s="7" t="s">
        <v>66</v>
      </c>
      <c r="J3987" s="7" t="s">
        <v>66</v>
      </c>
      <c r="K3987" s="7" t="s">
        <v>66</v>
      </c>
      <c r="L3987" s="7" t="s">
        <v>66</v>
      </c>
      <c r="M3987" s="7" t="s">
        <v>66</v>
      </c>
      <c r="N3987" s="7" t="s">
        <v>66</v>
      </c>
      <c r="O3987" s="7" t="s">
        <v>66</v>
      </c>
      <c r="P3987" s="37" t="s">
        <v>66</v>
      </c>
    </row>
    <row r="3988" spans="3:16" x14ac:dyDescent="0.25">
      <c r="C3988" s="112"/>
      <c r="D3988" s="107"/>
      <c r="E3988" s="9" t="s">
        <v>52</v>
      </c>
      <c r="F3988" s="12"/>
      <c r="G3988" s="13">
        <v>0</v>
      </c>
      <c r="H3988" s="39" t="s">
        <v>66</v>
      </c>
      <c r="I3988" s="7" t="s">
        <v>66</v>
      </c>
      <c r="J3988" s="7" t="s">
        <v>66</v>
      </c>
      <c r="K3988" s="7" t="s">
        <v>66</v>
      </c>
      <c r="L3988" s="7" t="s">
        <v>66</v>
      </c>
      <c r="M3988" s="7" t="s">
        <v>66</v>
      </c>
      <c r="N3988" s="7" t="s">
        <v>66</v>
      </c>
      <c r="O3988" s="7" t="s">
        <v>66</v>
      </c>
      <c r="P3988" s="37" t="s">
        <v>66</v>
      </c>
    </row>
    <row r="3989" spans="3:16" x14ac:dyDescent="0.25">
      <c r="C3989" s="112"/>
      <c r="D3989" s="107"/>
      <c r="E3989" s="9" t="s">
        <v>53</v>
      </c>
      <c r="F3989" s="12"/>
      <c r="G3989" s="13">
        <v>1</v>
      </c>
      <c r="H3989" s="39" t="s">
        <v>66</v>
      </c>
      <c r="I3989" s="7" t="s">
        <v>66</v>
      </c>
      <c r="J3989" s="7" t="s">
        <v>66</v>
      </c>
      <c r="K3989" s="7" t="s">
        <v>66</v>
      </c>
      <c r="L3989" s="7" t="s">
        <v>66</v>
      </c>
      <c r="M3989" s="7" t="s">
        <v>66</v>
      </c>
      <c r="N3989" s="7" t="s">
        <v>66</v>
      </c>
      <c r="O3989" s="6">
        <v>100</v>
      </c>
      <c r="P3989" s="37" t="s">
        <v>66</v>
      </c>
    </row>
    <row r="3990" spans="3:16" x14ac:dyDescent="0.25">
      <c r="C3990" s="112"/>
      <c r="D3990" s="107"/>
      <c r="E3990" s="9" t="s">
        <v>38</v>
      </c>
      <c r="F3990" s="12"/>
      <c r="G3990" s="13">
        <v>0</v>
      </c>
      <c r="H3990" s="39" t="s">
        <v>66</v>
      </c>
      <c r="I3990" s="7" t="s">
        <v>66</v>
      </c>
      <c r="J3990" s="7" t="s">
        <v>66</v>
      </c>
      <c r="K3990" s="7" t="s">
        <v>66</v>
      </c>
      <c r="L3990" s="7" t="s">
        <v>66</v>
      </c>
      <c r="M3990" s="7" t="s">
        <v>66</v>
      </c>
      <c r="N3990" s="7" t="s">
        <v>66</v>
      </c>
      <c r="O3990" s="7" t="s">
        <v>66</v>
      </c>
      <c r="P3990" s="37" t="s">
        <v>66</v>
      </c>
    </row>
    <row r="3991" spans="3:16" x14ac:dyDescent="0.25">
      <c r="C3991" s="112"/>
      <c r="D3991" s="107"/>
      <c r="E3991" s="9" t="s">
        <v>54</v>
      </c>
      <c r="F3991" s="12"/>
      <c r="G3991" s="13">
        <v>12</v>
      </c>
      <c r="H3991" s="30">
        <v>58.333333333333002</v>
      </c>
      <c r="I3991" s="6">
        <v>16.666666666666998</v>
      </c>
      <c r="J3991" s="6">
        <v>8.333333333333</v>
      </c>
      <c r="K3991" s="6">
        <v>16.666666666666998</v>
      </c>
      <c r="L3991" s="6">
        <v>8.333333333333</v>
      </c>
      <c r="M3991" s="6">
        <v>8.333333333333</v>
      </c>
      <c r="N3991" s="6">
        <v>25</v>
      </c>
      <c r="O3991" s="6">
        <v>25</v>
      </c>
      <c r="P3991" s="37" t="s">
        <v>66</v>
      </c>
    </row>
    <row r="3992" spans="3:16" x14ac:dyDescent="0.25">
      <c r="C3992" s="112"/>
      <c r="D3992" s="107"/>
      <c r="E3992" s="9" t="s">
        <v>55</v>
      </c>
      <c r="F3992" s="12"/>
      <c r="G3992" s="13">
        <v>2</v>
      </c>
      <c r="H3992" s="39" t="s">
        <v>66</v>
      </c>
      <c r="I3992" s="6">
        <v>50</v>
      </c>
      <c r="J3992" s="7" t="s">
        <v>66</v>
      </c>
      <c r="K3992" s="7" t="s">
        <v>66</v>
      </c>
      <c r="L3992" s="7" t="s">
        <v>66</v>
      </c>
      <c r="M3992" s="7" t="s">
        <v>66</v>
      </c>
      <c r="N3992" s="6">
        <v>50</v>
      </c>
      <c r="O3992" s="7" t="s">
        <v>66</v>
      </c>
      <c r="P3992" s="37" t="s">
        <v>66</v>
      </c>
    </row>
    <row r="3993" spans="3:16" x14ac:dyDescent="0.25">
      <c r="C3993" s="108" t="s">
        <v>56</v>
      </c>
      <c r="D3993" s="106" t="s">
        <v>21</v>
      </c>
      <c r="E3993" s="10" t="s">
        <v>57</v>
      </c>
      <c r="F3993" s="11"/>
      <c r="G3993" s="40">
        <v>5</v>
      </c>
      <c r="H3993" s="58">
        <v>20</v>
      </c>
      <c r="I3993" s="23">
        <v>40</v>
      </c>
      <c r="J3993" s="41" t="s">
        <v>66</v>
      </c>
      <c r="K3993" s="23">
        <v>20</v>
      </c>
      <c r="L3993" s="23">
        <v>20</v>
      </c>
      <c r="M3993" s="23">
        <v>20</v>
      </c>
      <c r="N3993" s="23">
        <v>40</v>
      </c>
      <c r="O3993" s="23">
        <v>20</v>
      </c>
      <c r="P3993" s="70" t="s">
        <v>66</v>
      </c>
    </row>
    <row r="3994" spans="3:16" x14ac:dyDescent="0.25">
      <c r="C3994" s="112"/>
      <c r="D3994" s="107"/>
      <c r="E3994" s="9" t="s">
        <v>58</v>
      </c>
      <c r="F3994" s="12"/>
      <c r="G3994" s="13">
        <v>7</v>
      </c>
      <c r="H3994" s="30">
        <v>71.428571428571004</v>
      </c>
      <c r="I3994" s="6">
        <v>14.285714285714</v>
      </c>
      <c r="J3994" s="6">
        <v>14.285714285714</v>
      </c>
      <c r="K3994" s="6">
        <v>14.285714285714</v>
      </c>
      <c r="L3994" s="7" t="s">
        <v>66</v>
      </c>
      <c r="M3994" s="7" t="s">
        <v>66</v>
      </c>
      <c r="N3994" s="6">
        <v>28.571428571428999</v>
      </c>
      <c r="O3994" s="6">
        <v>14.285714285714</v>
      </c>
      <c r="P3994" s="37" t="s">
        <v>66</v>
      </c>
    </row>
    <row r="3995" spans="3:16" x14ac:dyDescent="0.25">
      <c r="C3995" s="112"/>
      <c r="D3995" s="107"/>
      <c r="E3995" s="9" t="s">
        <v>59</v>
      </c>
      <c r="F3995" s="12"/>
      <c r="G3995" s="13">
        <v>2</v>
      </c>
      <c r="H3995" s="30">
        <v>50</v>
      </c>
      <c r="I3995" s="7" t="s">
        <v>66</v>
      </c>
      <c r="J3995" s="7" t="s">
        <v>66</v>
      </c>
      <c r="K3995" s="7" t="s">
        <v>66</v>
      </c>
      <c r="L3995" s="7" t="s">
        <v>66</v>
      </c>
      <c r="M3995" s="7" t="s">
        <v>66</v>
      </c>
      <c r="N3995" s="7" t="s">
        <v>66</v>
      </c>
      <c r="O3995" s="6">
        <v>50</v>
      </c>
      <c r="P3995" s="37" t="s">
        <v>66</v>
      </c>
    </row>
    <row r="3996" spans="3:16" x14ac:dyDescent="0.25">
      <c r="C3996" s="112"/>
      <c r="D3996" s="107"/>
      <c r="E3996" s="9" t="s">
        <v>60</v>
      </c>
      <c r="F3996" s="12"/>
      <c r="G3996" s="13">
        <v>1</v>
      </c>
      <c r="H3996" s="39" t="s">
        <v>66</v>
      </c>
      <c r="I3996" s="7" t="s">
        <v>66</v>
      </c>
      <c r="J3996" s="7" t="s">
        <v>66</v>
      </c>
      <c r="K3996" s="7" t="s">
        <v>66</v>
      </c>
      <c r="L3996" s="7" t="s">
        <v>66</v>
      </c>
      <c r="M3996" s="7" t="s">
        <v>66</v>
      </c>
      <c r="N3996" s="7" t="s">
        <v>66</v>
      </c>
      <c r="O3996" s="6">
        <v>100</v>
      </c>
      <c r="P3996" s="37" t="s">
        <v>66</v>
      </c>
    </row>
    <row r="3997" spans="3:16" x14ac:dyDescent="0.25">
      <c r="C3997" s="108" t="s">
        <v>61</v>
      </c>
      <c r="D3997" s="106" t="s">
        <v>21</v>
      </c>
      <c r="E3997" s="10" t="s">
        <v>62</v>
      </c>
      <c r="F3997" s="11"/>
      <c r="G3997" s="40">
        <v>1</v>
      </c>
      <c r="H3997" s="58">
        <v>100</v>
      </c>
      <c r="I3997" s="41" t="s">
        <v>66</v>
      </c>
      <c r="J3997" s="41" t="s">
        <v>66</v>
      </c>
      <c r="K3997" s="41" t="s">
        <v>66</v>
      </c>
      <c r="L3997" s="41" t="s">
        <v>66</v>
      </c>
      <c r="M3997" s="41" t="s">
        <v>66</v>
      </c>
      <c r="N3997" s="23">
        <v>100</v>
      </c>
      <c r="O3997" s="41" t="s">
        <v>66</v>
      </c>
      <c r="P3997" s="70" t="s">
        <v>66</v>
      </c>
    </row>
    <row r="3998" spans="3:16" x14ac:dyDescent="0.25">
      <c r="C3998" s="109"/>
      <c r="D3998" s="107"/>
      <c r="E3998" s="9" t="s">
        <v>63</v>
      </c>
      <c r="F3998" s="12"/>
      <c r="G3998" s="13">
        <v>4</v>
      </c>
      <c r="H3998" s="30">
        <v>25</v>
      </c>
      <c r="I3998" s="6">
        <v>75</v>
      </c>
      <c r="J3998" s="7" t="s">
        <v>66</v>
      </c>
      <c r="K3998" s="6">
        <v>25</v>
      </c>
      <c r="L3998" s="6">
        <v>25</v>
      </c>
      <c r="M3998" s="6">
        <v>25</v>
      </c>
      <c r="N3998" s="6">
        <v>50</v>
      </c>
      <c r="O3998" s="6">
        <v>25</v>
      </c>
      <c r="P3998" s="37" t="s">
        <v>66</v>
      </c>
    </row>
    <row r="3999" spans="3:16" x14ac:dyDescent="0.25">
      <c r="C3999" s="109"/>
      <c r="D3999" s="107"/>
      <c r="E3999" s="9" t="s">
        <v>64</v>
      </c>
      <c r="F3999" s="12"/>
      <c r="G3999" s="13">
        <v>6</v>
      </c>
      <c r="H3999" s="30">
        <v>50</v>
      </c>
      <c r="I3999" s="7" t="s">
        <v>66</v>
      </c>
      <c r="J3999" s="7" t="s">
        <v>66</v>
      </c>
      <c r="K3999" s="7" t="s">
        <v>66</v>
      </c>
      <c r="L3999" s="7" t="s">
        <v>66</v>
      </c>
      <c r="M3999" s="7" t="s">
        <v>66</v>
      </c>
      <c r="N3999" s="6">
        <v>16.666666666666998</v>
      </c>
      <c r="O3999" s="6">
        <v>33.333333333333002</v>
      </c>
      <c r="P3999" s="37" t="s">
        <v>66</v>
      </c>
    </row>
    <row r="4000" spans="3:16" x14ac:dyDescent="0.25">
      <c r="C4000" s="113"/>
      <c r="D4000" s="110"/>
      <c r="E4000" s="56" t="s">
        <v>65</v>
      </c>
      <c r="F4000" s="48"/>
      <c r="G4000" s="86">
        <v>4</v>
      </c>
      <c r="H4000" s="94">
        <v>50</v>
      </c>
      <c r="I4000" s="83" t="s">
        <v>66</v>
      </c>
      <c r="J4000" s="85">
        <v>25</v>
      </c>
      <c r="K4000" s="85">
        <v>25</v>
      </c>
      <c r="L4000" s="83" t="s">
        <v>66</v>
      </c>
      <c r="M4000" s="83" t="s">
        <v>66</v>
      </c>
      <c r="N4000" s="83" t="s">
        <v>66</v>
      </c>
      <c r="O4000" s="85">
        <v>25</v>
      </c>
      <c r="P4000" s="91" t="s">
        <v>66</v>
      </c>
    </row>
    <row r="4002" spans="2:15" x14ac:dyDescent="0.25">
      <c r="B4002" s="54" t="str">
        <f xml:space="preserve"> HYPERLINK("#'目次'!B54", "[48]")</f>
        <v>[48]</v>
      </c>
      <c r="C4002" s="42" t="s">
        <v>595</v>
      </c>
    </row>
    <row r="4005" spans="2:15" x14ac:dyDescent="0.25">
      <c r="C4005" s="42" t="s">
        <v>14</v>
      </c>
    </row>
    <row r="4006" spans="2:15" ht="37.799999999999997" x14ac:dyDescent="0.25">
      <c r="C4006" s="102"/>
      <c r="D4006" s="103"/>
      <c r="E4006" s="103"/>
      <c r="F4006" s="103"/>
      <c r="G4006" s="53" t="s">
        <v>15</v>
      </c>
      <c r="H4006" s="50" t="s">
        <v>596</v>
      </c>
      <c r="I4006" s="21" t="s">
        <v>597</v>
      </c>
      <c r="J4006" s="21" t="s">
        <v>598</v>
      </c>
      <c r="K4006" s="21" t="s">
        <v>599</v>
      </c>
      <c r="L4006" s="21" t="s">
        <v>600</v>
      </c>
      <c r="M4006" s="21" t="s">
        <v>38</v>
      </c>
      <c r="N4006" s="21" t="s">
        <v>601</v>
      </c>
      <c r="O4006" s="57" t="s">
        <v>602</v>
      </c>
    </row>
    <row r="4007" spans="2:15" x14ac:dyDescent="0.25">
      <c r="C4007" s="104"/>
      <c r="D4007" s="105"/>
      <c r="E4007" s="105"/>
      <c r="F4007" s="105"/>
      <c r="G4007" s="47"/>
      <c r="H4007" s="60"/>
      <c r="I4007" s="22"/>
      <c r="J4007" s="22"/>
      <c r="K4007" s="22"/>
      <c r="L4007" s="22"/>
      <c r="M4007" s="22"/>
      <c r="N4007" s="22"/>
      <c r="O4007" s="55"/>
    </row>
    <row r="4008" spans="2:15" x14ac:dyDescent="0.25">
      <c r="C4008" s="52"/>
      <c r="D4008" s="49"/>
      <c r="E4008" s="46" t="s">
        <v>15</v>
      </c>
      <c r="F4008" s="51"/>
      <c r="G4008" s="59">
        <v>1104</v>
      </c>
      <c r="H4008" s="32">
        <v>43.478260869564998</v>
      </c>
      <c r="I4008" s="32">
        <v>36.956521739129997</v>
      </c>
      <c r="J4008" s="32">
        <v>13.134057971014</v>
      </c>
      <c r="K4008" s="32">
        <v>5.2536231884060003</v>
      </c>
      <c r="L4008" s="32">
        <v>0.99637681159400004</v>
      </c>
      <c r="M4008" s="32">
        <v>0.18115942029000001</v>
      </c>
      <c r="N4008" s="32">
        <v>80.434782608695997</v>
      </c>
      <c r="O4008" s="64">
        <v>6.25</v>
      </c>
    </row>
    <row r="4009" spans="2:15" x14ac:dyDescent="0.25">
      <c r="C4009" s="111" t="s">
        <v>20</v>
      </c>
      <c r="D4009" s="106" t="s">
        <v>21</v>
      </c>
      <c r="E4009" s="10" t="s">
        <v>22</v>
      </c>
      <c r="F4009" s="11"/>
      <c r="G4009" s="14">
        <v>543</v>
      </c>
      <c r="H4009" s="28">
        <v>40.147329650091997</v>
      </c>
      <c r="I4009" s="5">
        <v>39.779005524862001</v>
      </c>
      <c r="J4009" s="5">
        <v>13.259668508287</v>
      </c>
      <c r="K4009" s="5">
        <v>5.5248618784529997</v>
      </c>
      <c r="L4009" s="5">
        <v>1.2891344383059999</v>
      </c>
      <c r="M4009" s="34" t="s">
        <v>66</v>
      </c>
      <c r="N4009" s="5">
        <v>79.926335174954005</v>
      </c>
      <c r="O4009" s="29">
        <v>6.8139963167589999</v>
      </c>
    </row>
    <row r="4010" spans="2:15" x14ac:dyDescent="0.25">
      <c r="C4010" s="112"/>
      <c r="D4010" s="107"/>
      <c r="E4010" s="9" t="s">
        <v>23</v>
      </c>
      <c r="F4010" s="12"/>
      <c r="G4010" s="8">
        <v>561</v>
      </c>
      <c r="H4010" s="20">
        <v>46.702317290552998</v>
      </c>
      <c r="I4010" s="2">
        <v>34.224598930481001</v>
      </c>
      <c r="J4010" s="2">
        <v>13.01247771836</v>
      </c>
      <c r="K4010" s="2">
        <v>4.9910873440290002</v>
      </c>
      <c r="L4010" s="2">
        <v>0.71301247771800003</v>
      </c>
      <c r="M4010" s="2">
        <v>0.35650623885900001</v>
      </c>
      <c r="N4010" s="2">
        <v>80.926916221034006</v>
      </c>
      <c r="O4010" s="17">
        <v>5.7040998217469996</v>
      </c>
    </row>
    <row r="4011" spans="2:15" x14ac:dyDescent="0.25">
      <c r="C4011" s="108" t="s">
        <v>24</v>
      </c>
      <c r="D4011" s="108" t="s">
        <v>25</v>
      </c>
      <c r="E4011" s="10" t="s">
        <v>26</v>
      </c>
      <c r="F4011" s="11"/>
      <c r="G4011" s="14">
        <v>261</v>
      </c>
      <c r="H4011" s="28">
        <v>38.697318007663</v>
      </c>
      <c r="I4011" s="5">
        <v>36.015325670498001</v>
      </c>
      <c r="J4011" s="5">
        <v>18.390804597700999</v>
      </c>
      <c r="K4011" s="5">
        <v>5.3639846743300001</v>
      </c>
      <c r="L4011" s="5">
        <v>1.532567049808</v>
      </c>
      <c r="M4011" s="34" t="s">
        <v>66</v>
      </c>
      <c r="N4011" s="5">
        <v>74.712643678161001</v>
      </c>
      <c r="O4011" s="29">
        <v>6.8965517241379999</v>
      </c>
    </row>
    <row r="4012" spans="2:15" x14ac:dyDescent="0.25">
      <c r="C4012" s="112"/>
      <c r="D4012" s="109"/>
      <c r="E4012" s="9" t="s">
        <v>27</v>
      </c>
      <c r="F4012" s="12"/>
      <c r="G4012" s="8">
        <v>267</v>
      </c>
      <c r="H4012" s="20">
        <v>46.067415730336997</v>
      </c>
      <c r="I4012" s="2">
        <v>34.831460674157</v>
      </c>
      <c r="J4012" s="2">
        <v>11.23595505618</v>
      </c>
      <c r="K4012" s="2">
        <v>6.3670411985020001</v>
      </c>
      <c r="L4012" s="2">
        <v>1.4981273408239999</v>
      </c>
      <c r="M4012" s="15" t="s">
        <v>66</v>
      </c>
      <c r="N4012" s="2">
        <v>80.898876404494004</v>
      </c>
      <c r="O4012" s="17">
        <v>7.8651685393259996</v>
      </c>
    </row>
    <row r="4013" spans="2:15" x14ac:dyDescent="0.25">
      <c r="C4013" s="112"/>
      <c r="D4013" s="109"/>
      <c r="E4013" s="9" t="s">
        <v>28</v>
      </c>
      <c r="F4013" s="12"/>
      <c r="G4013" s="8">
        <v>261</v>
      </c>
      <c r="H4013" s="20">
        <v>45.593869731801</v>
      </c>
      <c r="I4013" s="2">
        <v>39.080459770114999</v>
      </c>
      <c r="J4013" s="2">
        <v>9.9616858237549994</v>
      </c>
      <c r="K4013" s="2">
        <v>4.9808429118769997</v>
      </c>
      <c r="L4013" s="2">
        <v>0.38314176245199999</v>
      </c>
      <c r="M4013" s="15" t="s">
        <v>66</v>
      </c>
      <c r="N4013" s="2">
        <v>84.674329501916006</v>
      </c>
      <c r="O4013" s="17">
        <v>5.3639846743300001</v>
      </c>
    </row>
    <row r="4014" spans="2:15" x14ac:dyDescent="0.25">
      <c r="C4014" s="112"/>
      <c r="D4014" s="109"/>
      <c r="E4014" s="9" t="s">
        <v>29</v>
      </c>
      <c r="F4014" s="12"/>
      <c r="G4014" s="8">
        <v>195</v>
      </c>
      <c r="H4014" s="20">
        <v>41.025641025641001</v>
      </c>
      <c r="I4014" s="2">
        <v>41.538461538462002</v>
      </c>
      <c r="J4014" s="2">
        <v>12.820512820513001</v>
      </c>
      <c r="K4014" s="2">
        <v>3.0769230769229998</v>
      </c>
      <c r="L4014" s="2">
        <v>0.51282051282100005</v>
      </c>
      <c r="M4014" s="2">
        <v>1.025641025641</v>
      </c>
      <c r="N4014" s="2">
        <v>82.564102564102996</v>
      </c>
      <c r="O4014" s="17">
        <v>3.5897435897440002</v>
      </c>
    </row>
    <row r="4015" spans="2:15" x14ac:dyDescent="0.25">
      <c r="C4015" s="112"/>
      <c r="D4015" s="109"/>
      <c r="E4015" s="9" t="s">
        <v>30</v>
      </c>
      <c r="F4015" s="12"/>
      <c r="G4015" s="8">
        <v>120</v>
      </c>
      <c r="H4015" s="20">
        <v>47.5</v>
      </c>
      <c r="I4015" s="2">
        <v>31.666666666666998</v>
      </c>
      <c r="J4015" s="2">
        <v>13.333333333333</v>
      </c>
      <c r="K4015" s="2">
        <v>6.666666666667</v>
      </c>
      <c r="L4015" s="2">
        <v>0.83333333333299997</v>
      </c>
      <c r="M4015" s="15" t="s">
        <v>66</v>
      </c>
      <c r="N4015" s="2">
        <v>79.166666666666998</v>
      </c>
      <c r="O4015" s="17">
        <v>7.5</v>
      </c>
    </row>
    <row r="4016" spans="2:15" x14ac:dyDescent="0.25">
      <c r="C4016" s="112"/>
      <c r="D4016" s="109"/>
      <c r="E4016" s="9" t="s">
        <v>31</v>
      </c>
      <c r="F4016" s="12"/>
      <c r="G4016" s="8">
        <v>843</v>
      </c>
      <c r="H4016" s="20">
        <v>44.958481613285997</v>
      </c>
      <c r="I4016" s="2">
        <v>37.247924080663999</v>
      </c>
      <c r="J4016" s="2">
        <v>11.506524317912</v>
      </c>
      <c r="K4016" s="2">
        <v>5.219454329775</v>
      </c>
      <c r="L4016" s="2">
        <v>0.83036773428199995</v>
      </c>
      <c r="M4016" s="2">
        <v>0.23724792408100001</v>
      </c>
      <c r="N4016" s="2">
        <v>82.206405693950003</v>
      </c>
      <c r="O4016" s="17">
        <v>6.0498220640570004</v>
      </c>
    </row>
    <row r="4017" spans="3:15" x14ac:dyDescent="0.25">
      <c r="C4017" s="112"/>
      <c r="D4017" s="109"/>
      <c r="E4017" s="9" t="s">
        <v>32</v>
      </c>
      <c r="F4017" s="12"/>
      <c r="G4017" s="8">
        <v>315</v>
      </c>
      <c r="H4017" s="20">
        <v>43.492063492062996</v>
      </c>
      <c r="I4017" s="2">
        <v>37.777777777777999</v>
      </c>
      <c r="J4017" s="2">
        <v>13.015873015873</v>
      </c>
      <c r="K4017" s="2">
        <v>4.4444444444439997</v>
      </c>
      <c r="L4017" s="2">
        <v>0.63492063492100004</v>
      </c>
      <c r="M4017" s="2">
        <v>0.63492063492100004</v>
      </c>
      <c r="N4017" s="2">
        <v>81.269841269840995</v>
      </c>
      <c r="O4017" s="17">
        <v>5.079365079365</v>
      </c>
    </row>
    <row r="4018" spans="3:15" x14ac:dyDescent="0.25">
      <c r="C4018" s="112"/>
      <c r="D4018" s="108" t="s">
        <v>22</v>
      </c>
      <c r="E4018" s="10" t="s">
        <v>26</v>
      </c>
      <c r="F4018" s="11"/>
      <c r="G4018" s="14">
        <v>120</v>
      </c>
      <c r="H4018" s="28">
        <v>33.333333333333002</v>
      </c>
      <c r="I4018" s="5">
        <v>42.5</v>
      </c>
      <c r="J4018" s="5">
        <v>15</v>
      </c>
      <c r="K4018" s="5">
        <v>6.666666666667</v>
      </c>
      <c r="L4018" s="5">
        <v>2.5</v>
      </c>
      <c r="M4018" s="34" t="s">
        <v>66</v>
      </c>
      <c r="N4018" s="5">
        <v>75.833333333333002</v>
      </c>
      <c r="O4018" s="29">
        <v>9.166666666667</v>
      </c>
    </row>
    <row r="4019" spans="3:15" x14ac:dyDescent="0.25">
      <c r="C4019" s="112"/>
      <c r="D4019" s="109"/>
      <c r="E4019" s="9" t="s">
        <v>27</v>
      </c>
      <c r="F4019" s="12"/>
      <c r="G4019" s="8">
        <v>159</v>
      </c>
      <c r="H4019" s="20">
        <v>45.283018867925001</v>
      </c>
      <c r="I4019" s="2">
        <v>34.591194968552998</v>
      </c>
      <c r="J4019" s="2">
        <v>10.062893081761001</v>
      </c>
      <c r="K4019" s="2">
        <v>8.1761006289309996</v>
      </c>
      <c r="L4019" s="2">
        <v>1.88679245283</v>
      </c>
      <c r="M4019" s="15" t="s">
        <v>66</v>
      </c>
      <c r="N4019" s="2">
        <v>79.874213836478006</v>
      </c>
      <c r="O4019" s="17">
        <v>10.062893081761001</v>
      </c>
    </row>
    <row r="4020" spans="3:15" x14ac:dyDescent="0.25">
      <c r="C4020" s="112"/>
      <c r="D4020" s="109"/>
      <c r="E4020" s="9" t="s">
        <v>28</v>
      </c>
      <c r="F4020" s="12"/>
      <c r="G4020" s="8">
        <v>113</v>
      </c>
      <c r="H4020" s="20">
        <v>45.132743362832002</v>
      </c>
      <c r="I4020" s="2">
        <v>43.362831858406999</v>
      </c>
      <c r="J4020" s="2">
        <v>8.8495575221239999</v>
      </c>
      <c r="K4020" s="2">
        <v>2.654867256637</v>
      </c>
      <c r="L4020" s="15" t="s">
        <v>66</v>
      </c>
      <c r="M4020" s="15" t="s">
        <v>66</v>
      </c>
      <c r="N4020" s="2">
        <v>88.495575221238994</v>
      </c>
      <c r="O4020" s="17">
        <v>2.654867256637</v>
      </c>
    </row>
    <row r="4021" spans="3:15" x14ac:dyDescent="0.25">
      <c r="C4021" s="112"/>
      <c r="D4021" s="109"/>
      <c r="E4021" s="9" t="s">
        <v>29</v>
      </c>
      <c r="F4021" s="12"/>
      <c r="G4021" s="8">
        <v>94</v>
      </c>
      <c r="H4021" s="20">
        <v>34.042553191488999</v>
      </c>
      <c r="I4021" s="2">
        <v>42.553191489362</v>
      </c>
      <c r="J4021" s="2">
        <v>19.148936170212998</v>
      </c>
      <c r="K4021" s="2">
        <v>3.1914893617020001</v>
      </c>
      <c r="L4021" s="2">
        <v>1.0638297872339999</v>
      </c>
      <c r="M4021" s="15" t="s">
        <v>66</v>
      </c>
      <c r="N4021" s="2">
        <v>76.595744680850999</v>
      </c>
      <c r="O4021" s="17">
        <v>4.2553191489359996</v>
      </c>
    </row>
    <row r="4022" spans="3:15" x14ac:dyDescent="0.25">
      <c r="C4022" s="112"/>
      <c r="D4022" s="109"/>
      <c r="E4022" s="9" t="s">
        <v>30</v>
      </c>
      <c r="F4022" s="12"/>
      <c r="G4022" s="8">
        <v>57</v>
      </c>
      <c r="H4022" s="20">
        <v>40.350877192981997</v>
      </c>
      <c r="I4022" s="2">
        <v>36.842105263157997</v>
      </c>
      <c r="J4022" s="2">
        <v>17.543859649123</v>
      </c>
      <c r="K4022" s="2">
        <v>5.2631578947369997</v>
      </c>
      <c r="L4022" s="15" t="s">
        <v>66</v>
      </c>
      <c r="M4022" s="15" t="s">
        <v>66</v>
      </c>
      <c r="N4022" s="2">
        <v>77.192982456140001</v>
      </c>
      <c r="O4022" s="17">
        <v>5.2631578947369997</v>
      </c>
    </row>
    <row r="4023" spans="3:15" x14ac:dyDescent="0.25">
      <c r="C4023" s="112"/>
      <c r="D4023" s="109"/>
      <c r="E4023" s="9" t="s">
        <v>31</v>
      </c>
      <c r="F4023" s="12"/>
      <c r="G4023" s="8">
        <v>423</v>
      </c>
      <c r="H4023" s="20">
        <v>42.080378250590996</v>
      </c>
      <c r="I4023" s="2">
        <v>39.007092198582001</v>
      </c>
      <c r="J4023" s="2">
        <v>12.765957446809001</v>
      </c>
      <c r="K4023" s="2">
        <v>5.2009456264780001</v>
      </c>
      <c r="L4023" s="2">
        <v>0.94562647754100004</v>
      </c>
      <c r="M4023" s="15" t="s">
        <v>66</v>
      </c>
      <c r="N4023" s="2">
        <v>81.087470449172997</v>
      </c>
      <c r="O4023" s="17">
        <v>6.1465721040189996</v>
      </c>
    </row>
    <row r="4024" spans="3:15" x14ac:dyDescent="0.25">
      <c r="C4024" s="112"/>
      <c r="D4024" s="109"/>
      <c r="E4024" s="9" t="s">
        <v>32</v>
      </c>
      <c r="F4024" s="12"/>
      <c r="G4024" s="8">
        <v>151</v>
      </c>
      <c r="H4024" s="20">
        <v>36.423841059602999</v>
      </c>
      <c r="I4024" s="2">
        <v>40.397350993377003</v>
      </c>
      <c r="J4024" s="2">
        <v>18.543046357615999</v>
      </c>
      <c r="K4024" s="2">
        <v>3.9735099337749999</v>
      </c>
      <c r="L4024" s="2">
        <v>0.66225165562900001</v>
      </c>
      <c r="M4024" s="15" t="s">
        <v>66</v>
      </c>
      <c r="N4024" s="2">
        <v>76.821192052979995</v>
      </c>
      <c r="O4024" s="17">
        <v>4.6357615894039998</v>
      </c>
    </row>
    <row r="4025" spans="3:15" x14ac:dyDescent="0.25">
      <c r="C4025" s="112"/>
      <c r="D4025" s="108" t="s">
        <v>23</v>
      </c>
      <c r="E4025" s="10" t="s">
        <v>26</v>
      </c>
      <c r="F4025" s="11"/>
      <c r="G4025" s="14">
        <v>141</v>
      </c>
      <c r="H4025" s="28">
        <v>43.262411347517997</v>
      </c>
      <c r="I4025" s="5">
        <v>30.496453900709</v>
      </c>
      <c r="J4025" s="5">
        <v>21.276595744681</v>
      </c>
      <c r="K4025" s="5">
        <v>4.2553191489359996</v>
      </c>
      <c r="L4025" s="5">
        <v>0.70921985815599997</v>
      </c>
      <c r="M4025" s="34" t="s">
        <v>66</v>
      </c>
      <c r="N4025" s="5">
        <v>73.758865248226996</v>
      </c>
      <c r="O4025" s="29">
        <v>4.9645390070920001</v>
      </c>
    </row>
    <row r="4026" spans="3:15" x14ac:dyDescent="0.25">
      <c r="C4026" s="112"/>
      <c r="D4026" s="109"/>
      <c r="E4026" s="9" t="s">
        <v>27</v>
      </c>
      <c r="F4026" s="12"/>
      <c r="G4026" s="8">
        <v>108</v>
      </c>
      <c r="H4026" s="20">
        <v>47.222222222222001</v>
      </c>
      <c r="I4026" s="2">
        <v>35.185185185184999</v>
      </c>
      <c r="J4026" s="2">
        <v>12.962962962962999</v>
      </c>
      <c r="K4026" s="2">
        <v>3.7037037037039999</v>
      </c>
      <c r="L4026" s="2">
        <v>0.92592592592599998</v>
      </c>
      <c r="M4026" s="15" t="s">
        <v>66</v>
      </c>
      <c r="N4026" s="2">
        <v>82.407407407407007</v>
      </c>
      <c r="O4026" s="17">
        <v>4.6296296296300001</v>
      </c>
    </row>
    <row r="4027" spans="3:15" x14ac:dyDescent="0.25">
      <c r="C4027" s="112"/>
      <c r="D4027" s="109"/>
      <c r="E4027" s="9" t="s">
        <v>28</v>
      </c>
      <c r="F4027" s="12"/>
      <c r="G4027" s="8">
        <v>148</v>
      </c>
      <c r="H4027" s="20">
        <v>45.945945945946001</v>
      </c>
      <c r="I4027" s="2">
        <v>35.810810810810999</v>
      </c>
      <c r="J4027" s="2">
        <v>10.810810810811001</v>
      </c>
      <c r="K4027" s="2">
        <v>6.7567567567570004</v>
      </c>
      <c r="L4027" s="2">
        <v>0.67567567567599995</v>
      </c>
      <c r="M4027" s="15" t="s">
        <v>66</v>
      </c>
      <c r="N4027" s="2">
        <v>81.756756756756999</v>
      </c>
      <c r="O4027" s="17">
        <v>7.4324324324319999</v>
      </c>
    </row>
    <row r="4028" spans="3:15" x14ac:dyDescent="0.25">
      <c r="C4028" s="112"/>
      <c r="D4028" s="109"/>
      <c r="E4028" s="9" t="s">
        <v>29</v>
      </c>
      <c r="F4028" s="12"/>
      <c r="G4028" s="8">
        <v>101</v>
      </c>
      <c r="H4028" s="20">
        <v>47.524752475248</v>
      </c>
      <c r="I4028" s="2">
        <v>40.594059405941003</v>
      </c>
      <c r="J4028" s="2">
        <v>6.9306930693069999</v>
      </c>
      <c r="K4028" s="2">
        <v>2.970297029703</v>
      </c>
      <c r="L4028" s="15" t="s">
        <v>66</v>
      </c>
      <c r="M4028" s="2">
        <v>1.9801980198019999</v>
      </c>
      <c r="N4028" s="2">
        <v>88.118811881187995</v>
      </c>
      <c r="O4028" s="17">
        <v>2.970297029703</v>
      </c>
    </row>
    <row r="4029" spans="3:15" x14ac:dyDescent="0.25">
      <c r="C4029" s="112"/>
      <c r="D4029" s="109"/>
      <c r="E4029" s="9" t="s">
        <v>30</v>
      </c>
      <c r="F4029" s="12"/>
      <c r="G4029" s="8">
        <v>63</v>
      </c>
      <c r="H4029" s="20">
        <v>53.968253968253997</v>
      </c>
      <c r="I4029" s="2">
        <v>26.984126984126998</v>
      </c>
      <c r="J4029" s="2">
        <v>9.5238095238099998</v>
      </c>
      <c r="K4029" s="2">
        <v>7.9365079365079998</v>
      </c>
      <c r="L4029" s="2">
        <v>1.587301587302</v>
      </c>
      <c r="M4029" s="15" t="s">
        <v>66</v>
      </c>
      <c r="N4029" s="2">
        <v>80.952380952381006</v>
      </c>
      <c r="O4029" s="17">
        <v>9.5238095238099998</v>
      </c>
    </row>
    <row r="4030" spans="3:15" x14ac:dyDescent="0.25">
      <c r="C4030" s="112"/>
      <c r="D4030" s="109"/>
      <c r="E4030" s="9" t="s">
        <v>31</v>
      </c>
      <c r="F4030" s="12"/>
      <c r="G4030" s="8">
        <v>420</v>
      </c>
      <c r="H4030" s="20">
        <v>47.857142857143003</v>
      </c>
      <c r="I4030" s="2">
        <v>35.476190476189998</v>
      </c>
      <c r="J4030" s="2">
        <v>10.238095238094999</v>
      </c>
      <c r="K4030" s="2">
        <v>5.2380952380950001</v>
      </c>
      <c r="L4030" s="2">
        <v>0.71428571428599996</v>
      </c>
      <c r="M4030" s="2">
        <v>0.47619047618999999</v>
      </c>
      <c r="N4030" s="2">
        <v>83.333333333333002</v>
      </c>
      <c r="O4030" s="17">
        <v>5.9523809523809996</v>
      </c>
    </row>
    <row r="4031" spans="3:15" x14ac:dyDescent="0.25">
      <c r="C4031" s="112"/>
      <c r="D4031" s="109"/>
      <c r="E4031" s="9" t="s">
        <v>32</v>
      </c>
      <c r="F4031" s="12"/>
      <c r="G4031" s="8">
        <v>164</v>
      </c>
      <c r="H4031" s="20">
        <v>50</v>
      </c>
      <c r="I4031" s="2">
        <v>35.365853658536999</v>
      </c>
      <c r="J4031" s="2">
        <v>7.9268292682929999</v>
      </c>
      <c r="K4031" s="2">
        <v>4.8780487804880002</v>
      </c>
      <c r="L4031" s="2">
        <v>0.60975609756100002</v>
      </c>
      <c r="M4031" s="2">
        <v>1.219512195122</v>
      </c>
      <c r="N4031" s="2">
        <v>85.365853658537006</v>
      </c>
      <c r="O4031" s="17">
        <v>5.4878048780490003</v>
      </c>
    </row>
    <row r="4032" spans="3:15" ht="25.2" x14ac:dyDescent="0.25">
      <c r="C4032" s="108" t="s">
        <v>33</v>
      </c>
      <c r="D4032" s="108" t="s">
        <v>25</v>
      </c>
      <c r="E4032" s="10" t="s">
        <v>34</v>
      </c>
      <c r="F4032" s="11"/>
      <c r="G4032" s="14">
        <v>93</v>
      </c>
      <c r="H4032" s="28">
        <v>44.086021505376003</v>
      </c>
      <c r="I4032" s="5">
        <v>35.483870967742</v>
      </c>
      <c r="J4032" s="5">
        <v>12.903225806451999</v>
      </c>
      <c r="K4032" s="5">
        <v>5.3763440860219998</v>
      </c>
      <c r="L4032" s="5">
        <v>2.1505376344089999</v>
      </c>
      <c r="M4032" s="34" t="s">
        <v>66</v>
      </c>
      <c r="N4032" s="5">
        <v>79.569892473118003</v>
      </c>
      <c r="O4032" s="29">
        <v>7.5268817204299996</v>
      </c>
    </row>
    <row r="4033" spans="3:15" ht="25.2" x14ac:dyDescent="0.25">
      <c r="C4033" s="112"/>
      <c r="D4033" s="109"/>
      <c r="E4033" s="9" t="s">
        <v>35</v>
      </c>
      <c r="F4033" s="12"/>
      <c r="G4033" s="8">
        <v>623</v>
      </c>
      <c r="H4033" s="20">
        <v>47.833065810594</v>
      </c>
      <c r="I4033" s="2">
        <v>36.115569823435003</v>
      </c>
      <c r="J4033" s="2">
        <v>11.07544141252</v>
      </c>
      <c r="K4033" s="2">
        <v>4.1733547351520004</v>
      </c>
      <c r="L4033" s="2">
        <v>0.64205457463899995</v>
      </c>
      <c r="M4033" s="2">
        <v>0.16051364366000001</v>
      </c>
      <c r="N4033" s="2">
        <v>83.948635634029003</v>
      </c>
      <c r="O4033" s="17">
        <v>4.8154093097909998</v>
      </c>
    </row>
    <row r="4034" spans="3:15" ht="25.2" x14ac:dyDescent="0.25">
      <c r="C4034" s="112"/>
      <c r="D4034" s="109"/>
      <c r="E4034" s="9" t="s">
        <v>36</v>
      </c>
      <c r="F4034" s="12"/>
      <c r="G4034" s="8">
        <v>207</v>
      </c>
      <c r="H4034" s="20">
        <v>33.816425120772998</v>
      </c>
      <c r="I4034" s="2">
        <v>40.579710144928001</v>
      </c>
      <c r="J4034" s="2">
        <v>14.492753623187999</v>
      </c>
      <c r="K4034" s="2">
        <v>9.1787439613529997</v>
      </c>
      <c r="L4034" s="2">
        <v>1.9323671497579999</v>
      </c>
      <c r="M4034" s="15" t="s">
        <v>66</v>
      </c>
      <c r="N4034" s="2">
        <v>74.396135265699996</v>
      </c>
      <c r="O4034" s="17">
        <v>11.111111111111001</v>
      </c>
    </row>
    <row r="4035" spans="3:15" ht="25.2" x14ac:dyDescent="0.25">
      <c r="C4035" s="112"/>
      <c r="D4035" s="109"/>
      <c r="E4035" s="9" t="s">
        <v>37</v>
      </c>
      <c r="F4035" s="12"/>
      <c r="G4035" s="8">
        <v>178</v>
      </c>
      <c r="H4035" s="20">
        <v>39.887640449438003</v>
      </c>
      <c r="I4035" s="2">
        <v>36.516853932583999</v>
      </c>
      <c r="J4035" s="2">
        <v>18.539325842697</v>
      </c>
      <c r="K4035" s="2">
        <v>3.9325842696629998</v>
      </c>
      <c r="L4035" s="2">
        <v>0.56179775280900002</v>
      </c>
      <c r="M4035" s="2">
        <v>0.56179775280900002</v>
      </c>
      <c r="N4035" s="2">
        <v>76.404494382021994</v>
      </c>
      <c r="O4035" s="17">
        <v>4.4943820224720001</v>
      </c>
    </row>
    <row r="4036" spans="3:15" x14ac:dyDescent="0.25">
      <c r="C4036" s="112"/>
      <c r="D4036" s="109"/>
      <c r="E4036" s="9" t="s">
        <v>38</v>
      </c>
      <c r="F4036" s="12"/>
      <c r="G4036" s="13">
        <v>3</v>
      </c>
      <c r="H4036" s="39" t="s">
        <v>66</v>
      </c>
      <c r="I4036" s="6">
        <v>33.333333333333002</v>
      </c>
      <c r="J4036" s="6">
        <v>33.333333333333002</v>
      </c>
      <c r="K4036" s="6">
        <v>33.333333333333002</v>
      </c>
      <c r="L4036" s="7" t="s">
        <v>66</v>
      </c>
      <c r="M4036" s="7" t="s">
        <v>66</v>
      </c>
      <c r="N4036" s="6">
        <v>33.333333333333002</v>
      </c>
      <c r="O4036" s="33">
        <v>33.333333333333002</v>
      </c>
    </row>
    <row r="4037" spans="3:15" ht="25.2" x14ac:dyDescent="0.25">
      <c r="C4037" s="112"/>
      <c r="D4037" s="108" t="s">
        <v>22</v>
      </c>
      <c r="E4037" s="10" t="s">
        <v>34</v>
      </c>
      <c r="F4037" s="11"/>
      <c r="G4037" s="40">
        <v>48</v>
      </c>
      <c r="H4037" s="58">
        <v>39.583333333333002</v>
      </c>
      <c r="I4037" s="23">
        <v>41.666666666666998</v>
      </c>
      <c r="J4037" s="23">
        <v>8.333333333333</v>
      </c>
      <c r="K4037" s="23">
        <v>8.333333333333</v>
      </c>
      <c r="L4037" s="23">
        <v>2.083333333333</v>
      </c>
      <c r="M4037" s="41" t="s">
        <v>66</v>
      </c>
      <c r="N4037" s="23">
        <v>81.25</v>
      </c>
      <c r="O4037" s="63">
        <v>10.416666666667</v>
      </c>
    </row>
    <row r="4038" spans="3:15" ht="25.2" x14ac:dyDescent="0.25">
      <c r="C4038" s="112"/>
      <c r="D4038" s="109"/>
      <c r="E4038" s="9" t="s">
        <v>35</v>
      </c>
      <c r="F4038" s="12"/>
      <c r="G4038" s="8">
        <v>365</v>
      </c>
      <c r="H4038" s="20">
        <v>44.657534246574997</v>
      </c>
      <c r="I4038" s="2">
        <v>38.356164383562003</v>
      </c>
      <c r="J4038" s="2">
        <v>12.328767123287999</v>
      </c>
      <c r="K4038" s="2">
        <v>3.8356164383559999</v>
      </c>
      <c r="L4038" s="2">
        <v>0.82191780821899996</v>
      </c>
      <c r="M4038" s="15" t="s">
        <v>66</v>
      </c>
      <c r="N4038" s="2">
        <v>83.013698630137</v>
      </c>
      <c r="O4038" s="17">
        <v>4.6575342465749996</v>
      </c>
    </row>
    <row r="4039" spans="3:15" ht="25.2" x14ac:dyDescent="0.25">
      <c r="C4039" s="112"/>
      <c r="D4039" s="109"/>
      <c r="E4039" s="9" t="s">
        <v>36</v>
      </c>
      <c r="F4039" s="12"/>
      <c r="G4039" s="8">
        <v>80</v>
      </c>
      <c r="H4039" s="20">
        <v>30</v>
      </c>
      <c r="I4039" s="2">
        <v>42.5</v>
      </c>
      <c r="J4039" s="2">
        <v>11.25</v>
      </c>
      <c r="K4039" s="2">
        <v>12.5</v>
      </c>
      <c r="L4039" s="2">
        <v>3.75</v>
      </c>
      <c r="M4039" s="15" t="s">
        <v>66</v>
      </c>
      <c r="N4039" s="2">
        <v>72.5</v>
      </c>
      <c r="O4039" s="17">
        <v>16.25</v>
      </c>
    </row>
    <row r="4040" spans="3:15" ht="25.2" x14ac:dyDescent="0.25">
      <c r="C4040" s="112"/>
      <c r="D4040" s="109"/>
      <c r="E4040" s="9" t="s">
        <v>37</v>
      </c>
      <c r="F4040" s="12"/>
      <c r="G4040" s="13">
        <v>49</v>
      </c>
      <c r="H4040" s="30">
        <v>24.489795918367001</v>
      </c>
      <c r="I4040" s="6">
        <v>42.857142857143003</v>
      </c>
      <c r="J4040" s="6">
        <v>28.571428571428999</v>
      </c>
      <c r="K4040" s="6">
        <v>4.0816326530609999</v>
      </c>
      <c r="L4040" s="7" t="s">
        <v>66</v>
      </c>
      <c r="M4040" s="7" t="s">
        <v>66</v>
      </c>
      <c r="N4040" s="6">
        <v>67.346938775509997</v>
      </c>
      <c r="O4040" s="33">
        <v>4.0816326530609999</v>
      </c>
    </row>
    <row r="4041" spans="3:15" x14ac:dyDescent="0.25">
      <c r="C4041" s="112"/>
      <c r="D4041" s="109"/>
      <c r="E4041" s="9" t="s">
        <v>38</v>
      </c>
      <c r="F4041" s="12"/>
      <c r="G4041" s="13">
        <v>1</v>
      </c>
      <c r="H4041" s="39" t="s">
        <v>66</v>
      </c>
      <c r="I4041" s="6">
        <v>100</v>
      </c>
      <c r="J4041" s="7" t="s">
        <v>66</v>
      </c>
      <c r="K4041" s="7" t="s">
        <v>66</v>
      </c>
      <c r="L4041" s="7" t="s">
        <v>66</v>
      </c>
      <c r="M4041" s="7" t="s">
        <v>66</v>
      </c>
      <c r="N4041" s="6">
        <v>100</v>
      </c>
      <c r="O4041" s="37" t="s">
        <v>66</v>
      </c>
    </row>
    <row r="4042" spans="3:15" ht="25.2" x14ac:dyDescent="0.25">
      <c r="C4042" s="112"/>
      <c r="D4042" s="108" t="s">
        <v>23</v>
      </c>
      <c r="E4042" s="10" t="s">
        <v>34</v>
      </c>
      <c r="F4042" s="11"/>
      <c r="G4042" s="40">
        <v>45</v>
      </c>
      <c r="H4042" s="58">
        <v>48.888888888888999</v>
      </c>
      <c r="I4042" s="23">
        <v>28.888888888888999</v>
      </c>
      <c r="J4042" s="23">
        <v>17.777777777777999</v>
      </c>
      <c r="K4042" s="23">
        <v>2.2222222222219998</v>
      </c>
      <c r="L4042" s="23">
        <v>2.2222222222219998</v>
      </c>
      <c r="M4042" s="41" t="s">
        <v>66</v>
      </c>
      <c r="N4042" s="23">
        <v>77.777777777777999</v>
      </c>
      <c r="O4042" s="63">
        <v>4.4444444444439997</v>
      </c>
    </row>
    <row r="4043" spans="3:15" ht="25.2" x14ac:dyDescent="0.25">
      <c r="C4043" s="112"/>
      <c r="D4043" s="109"/>
      <c r="E4043" s="9" t="s">
        <v>35</v>
      </c>
      <c r="F4043" s="12"/>
      <c r="G4043" s="8">
        <v>258</v>
      </c>
      <c r="H4043" s="20">
        <v>52.325581395348998</v>
      </c>
      <c r="I4043" s="2">
        <v>32.945736434109001</v>
      </c>
      <c r="J4043" s="2">
        <v>9.3023255813949994</v>
      </c>
      <c r="K4043" s="2">
        <v>4.6511627906979998</v>
      </c>
      <c r="L4043" s="2">
        <v>0.38759689922500001</v>
      </c>
      <c r="M4043" s="2">
        <v>0.38759689922500001</v>
      </c>
      <c r="N4043" s="2">
        <v>85.271317829457004</v>
      </c>
      <c r="O4043" s="17">
        <v>5.0387596899220002</v>
      </c>
    </row>
    <row r="4044" spans="3:15" ht="25.2" x14ac:dyDescent="0.25">
      <c r="C4044" s="112"/>
      <c r="D4044" s="109"/>
      <c r="E4044" s="9" t="s">
        <v>36</v>
      </c>
      <c r="F4044" s="12"/>
      <c r="G4044" s="8">
        <v>127</v>
      </c>
      <c r="H4044" s="20">
        <v>36.220472440945002</v>
      </c>
      <c r="I4044" s="2">
        <v>39.370078740156998</v>
      </c>
      <c r="J4044" s="2">
        <v>16.535433070865999</v>
      </c>
      <c r="K4044" s="2">
        <v>7.0866141732279999</v>
      </c>
      <c r="L4044" s="2">
        <v>0.78740157480299999</v>
      </c>
      <c r="M4044" s="15" t="s">
        <v>66</v>
      </c>
      <c r="N4044" s="2">
        <v>75.590551181102001</v>
      </c>
      <c r="O4044" s="17">
        <v>7.8740157480309998</v>
      </c>
    </row>
    <row r="4045" spans="3:15" ht="25.2" x14ac:dyDescent="0.25">
      <c r="C4045" s="112"/>
      <c r="D4045" s="109"/>
      <c r="E4045" s="9" t="s">
        <v>37</v>
      </c>
      <c r="F4045" s="12"/>
      <c r="G4045" s="8">
        <v>129</v>
      </c>
      <c r="H4045" s="20">
        <v>45.736434108527</v>
      </c>
      <c r="I4045" s="2">
        <v>34.108527131782999</v>
      </c>
      <c r="J4045" s="2">
        <v>14.728682170542999</v>
      </c>
      <c r="K4045" s="2">
        <v>3.8759689922480001</v>
      </c>
      <c r="L4045" s="2">
        <v>0.77519379845000003</v>
      </c>
      <c r="M4045" s="2">
        <v>0.77519379845000003</v>
      </c>
      <c r="N4045" s="2">
        <v>79.844961240309999</v>
      </c>
      <c r="O4045" s="17">
        <v>4.6511627906979998</v>
      </c>
    </row>
    <row r="4046" spans="3:15" x14ac:dyDescent="0.25">
      <c r="C4046" s="112"/>
      <c r="D4046" s="109"/>
      <c r="E4046" s="9" t="s">
        <v>38</v>
      </c>
      <c r="F4046" s="12"/>
      <c r="G4046" s="13">
        <v>2</v>
      </c>
      <c r="H4046" s="39" t="s">
        <v>66</v>
      </c>
      <c r="I4046" s="7" t="s">
        <v>66</v>
      </c>
      <c r="J4046" s="6">
        <v>50</v>
      </c>
      <c r="K4046" s="6">
        <v>50</v>
      </c>
      <c r="L4046" s="7" t="s">
        <v>66</v>
      </c>
      <c r="M4046" s="7" t="s">
        <v>66</v>
      </c>
      <c r="N4046" s="7" t="s">
        <v>66</v>
      </c>
      <c r="O4046" s="33">
        <v>50</v>
      </c>
    </row>
    <row r="4047" spans="3:15" ht="25.2" x14ac:dyDescent="0.25">
      <c r="C4047" s="108" t="s">
        <v>39</v>
      </c>
      <c r="D4047" s="108" t="s">
        <v>25</v>
      </c>
      <c r="E4047" s="10" t="s">
        <v>40</v>
      </c>
      <c r="F4047" s="11"/>
      <c r="G4047" s="14">
        <v>320</v>
      </c>
      <c r="H4047" s="28">
        <v>36.5625</v>
      </c>
      <c r="I4047" s="5">
        <v>37.1875</v>
      </c>
      <c r="J4047" s="5">
        <v>16.875</v>
      </c>
      <c r="K4047" s="5">
        <v>7.5</v>
      </c>
      <c r="L4047" s="5">
        <v>1.5625</v>
      </c>
      <c r="M4047" s="5">
        <v>0.3125</v>
      </c>
      <c r="N4047" s="5">
        <v>73.75</v>
      </c>
      <c r="O4047" s="29">
        <v>9.0625</v>
      </c>
    </row>
    <row r="4048" spans="3:15" ht="25.2" x14ac:dyDescent="0.25">
      <c r="C4048" s="112"/>
      <c r="D4048" s="109"/>
      <c r="E4048" s="9" t="s">
        <v>41</v>
      </c>
      <c r="F4048" s="12"/>
      <c r="G4048" s="8">
        <v>604</v>
      </c>
      <c r="H4048" s="20">
        <v>47.682119205298001</v>
      </c>
      <c r="I4048" s="2">
        <v>35.761589403974</v>
      </c>
      <c r="J4048" s="2">
        <v>11.423841059602999</v>
      </c>
      <c r="K4048" s="2">
        <v>4.4701986754969996</v>
      </c>
      <c r="L4048" s="2">
        <v>0.496688741722</v>
      </c>
      <c r="M4048" s="2">
        <v>0.16556291390700001</v>
      </c>
      <c r="N4048" s="2">
        <v>83.443708609271994</v>
      </c>
      <c r="O4048" s="17">
        <v>4.9668874172189996</v>
      </c>
    </row>
    <row r="4049" spans="3:15" x14ac:dyDescent="0.25">
      <c r="C4049" s="112"/>
      <c r="D4049" s="109"/>
      <c r="E4049" s="9" t="s">
        <v>42</v>
      </c>
      <c r="F4049" s="12"/>
      <c r="G4049" s="13">
        <v>20</v>
      </c>
      <c r="H4049" s="30">
        <v>60</v>
      </c>
      <c r="I4049" s="6">
        <v>25</v>
      </c>
      <c r="J4049" s="6">
        <v>10</v>
      </c>
      <c r="K4049" s="6">
        <v>5</v>
      </c>
      <c r="L4049" s="7" t="s">
        <v>66</v>
      </c>
      <c r="M4049" s="7" t="s">
        <v>66</v>
      </c>
      <c r="N4049" s="6">
        <v>85</v>
      </c>
      <c r="O4049" s="33">
        <v>5</v>
      </c>
    </row>
    <row r="4050" spans="3:15" x14ac:dyDescent="0.25">
      <c r="C4050" s="112"/>
      <c r="D4050" s="109"/>
      <c r="E4050" s="9" t="s">
        <v>43</v>
      </c>
      <c r="F4050" s="12"/>
      <c r="G4050" s="8">
        <v>162</v>
      </c>
      <c r="H4050" s="20">
        <v>42.592592592593</v>
      </c>
      <c r="I4050" s="2">
        <v>38.888888888888999</v>
      </c>
      <c r="J4050" s="2">
        <v>14.197530864198001</v>
      </c>
      <c r="K4050" s="2">
        <v>3.7037037037039999</v>
      </c>
      <c r="L4050" s="2">
        <v>0.61728395061700003</v>
      </c>
      <c r="M4050" s="15" t="s">
        <v>66</v>
      </c>
      <c r="N4050" s="2">
        <v>81.481481481480998</v>
      </c>
      <c r="O4050" s="17">
        <v>4.3209876543209997</v>
      </c>
    </row>
    <row r="4051" spans="3:15" x14ac:dyDescent="0.25">
      <c r="C4051" s="112"/>
      <c r="D4051" s="109"/>
      <c r="E4051" s="9" t="s">
        <v>44</v>
      </c>
      <c r="F4051" s="12"/>
      <c r="G4051" s="8">
        <v>50</v>
      </c>
      <c r="H4051" s="20">
        <v>38</v>
      </c>
      <c r="I4051" s="2">
        <v>42</v>
      </c>
      <c r="J4051" s="2">
        <v>16</v>
      </c>
      <c r="K4051" s="2">
        <v>4</v>
      </c>
      <c r="L4051" s="15" t="s">
        <v>66</v>
      </c>
      <c r="M4051" s="15" t="s">
        <v>66</v>
      </c>
      <c r="N4051" s="2">
        <v>80</v>
      </c>
      <c r="O4051" s="17">
        <v>4</v>
      </c>
    </row>
    <row r="4052" spans="3:15" ht="25.2" x14ac:dyDescent="0.25">
      <c r="C4052" s="112"/>
      <c r="D4052" s="109"/>
      <c r="E4052" s="9" t="s">
        <v>45</v>
      </c>
      <c r="F4052" s="12"/>
      <c r="G4052" s="8">
        <v>53</v>
      </c>
      <c r="H4052" s="20">
        <v>37.735849056604003</v>
      </c>
      <c r="I4052" s="2">
        <v>47.169811320755002</v>
      </c>
      <c r="J4052" s="2">
        <v>9.4339622641510008</v>
      </c>
      <c r="K4052" s="2">
        <v>3.7735849056599999</v>
      </c>
      <c r="L4052" s="2">
        <v>1.88679245283</v>
      </c>
      <c r="M4052" s="15" t="s">
        <v>66</v>
      </c>
      <c r="N4052" s="2">
        <v>84.905660377358004</v>
      </c>
      <c r="O4052" s="17">
        <v>5.660377358491</v>
      </c>
    </row>
    <row r="4053" spans="3:15" x14ac:dyDescent="0.25">
      <c r="C4053" s="112"/>
      <c r="D4053" s="109"/>
      <c r="E4053" s="9" t="s">
        <v>38</v>
      </c>
      <c r="F4053" s="12"/>
      <c r="G4053" s="13">
        <v>37</v>
      </c>
      <c r="H4053" s="30">
        <v>43.243243243243001</v>
      </c>
      <c r="I4053" s="6">
        <v>40.540540540541002</v>
      </c>
      <c r="J4053" s="6">
        <v>8.1081081081080004</v>
      </c>
      <c r="K4053" s="6">
        <v>2.7027027027030002</v>
      </c>
      <c r="L4053" s="6">
        <v>5.4054054054050003</v>
      </c>
      <c r="M4053" s="7" t="s">
        <v>66</v>
      </c>
      <c r="N4053" s="6">
        <v>83.783783783784003</v>
      </c>
      <c r="O4053" s="33">
        <v>8.1081081081080004</v>
      </c>
    </row>
    <row r="4054" spans="3:15" ht="25.2" x14ac:dyDescent="0.25">
      <c r="C4054" s="112"/>
      <c r="D4054" s="108" t="s">
        <v>22</v>
      </c>
      <c r="E4054" s="10" t="s">
        <v>40</v>
      </c>
      <c r="F4054" s="11"/>
      <c r="G4054" s="14">
        <v>118</v>
      </c>
      <c r="H4054" s="28">
        <v>32.203389830508002</v>
      </c>
      <c r="I4054" s="5">
        <v>38.983050847458003</v>
      </c>
      <c r="J4054" s="5">
        <v>17.796610169491998</v>
      </c>
      <c r="K4054" s="5">
        <v>9.3220338983049995</v>
      </c>
      <c r="L4054" s="5">
        <v>1.6949152542370001</v>
      </c>
      <c r="M4054" s="34" t="s">
        <v>66</v>
      </c>
      <c r="N4054" s="5">
        <v>71.186440677966004</v>
      </c>
      <c r="O4054" s="29">
        <v>11.016949152542001</v>
      </c>
    </row>
    <row r="4055" spans="3:15" ht="25.2" x14ac:dyDescent="0.25">
      <c r="C4055" s="112"/>
      <c r="D4055" s="109"/>
      <c r="E4055" s="9" t="s">
        <v>41</v>
      </c>
      <c r="F4055" s="12"/>
      <c r="G4055" s="8">
        <v>351</v>
      </c>
      <c r="H4055" s="20">
        <v>44.444444444444002</v>
      </c>
      <c r="I4055" s="2">
        <v>38.176638176638001</v>
      </c>
      <c r="J4055" s="2">
        <v>12.535612535613</v>
      </c>
      <c r="K4055" s="2">
        <v>4.2735042735039999</v>
      </c>
      <c r="L4055" s="2">
        <v>0.56980056980100002</v>
      </c>
      <c r="M4055" s="15" t="s">
        <v>66</v>
      </c>
      <c r="N4055" s="2">
        <v>82.621082621083005</v>
      </c>
      <c r="O4055" s="17">
        <v>4.8433048433049999</v>
      </c>
    </row>
    <row r="4056" spans="3:15" x14ac:dyDescent="0.25">
      <c r="C4056" s="112"/>
      <c r="D4056" s="109"/>
      <c r="E4056" s="9" t="s">
        <v>42</v>
      </c>
      <c r="F4056" s="12"/>
      <c r="G4056" s="13">
        <v>9</v>
      </c>
      <c r="H4056" s="30">
        <v>55.555555555555998</v>
      </c>
      <c r="I4056" s="6">
        <v>44.444444444444002</v>
      </c>
      <c r="J4056" s="7" t="s">
        <v>66</v>
      </c>
      <c r="K4056" s="7" t="s">
        <v>66</v>
      </c>
      <c r="L4056" s="7" t="s">
        <v>66</v>
      </c>
      <c r="M4056" s="7" t="s">
        <v>66</v>
      </c>
      <c r="N4056" s="6">
        <v>100</v>
      </c>
      <c r="O4056" s="37" t="s">
        <v>66</v>
      </c>
    </row>
    <row r="4057" spans="3:15" x14ac:dyDescent="0.25">
      <c r="C4057" s="112"/>
      <c r="D4057" s="109"/>
      <c r="E4057" s="9" t="s">
        <v>43</v>
      </c>
      <c r="F4057" s="12"/>
      <c r="G4057" s="8">
        <v>64</v>
      </c>
      <c r="H4057" s="20">
        <v>35.9375</v>
      </c>
      <c r="I4057" s="2">
        <v>43.75</v>
      </c>
      <c r="J4057" s="2">
        <v>14.0625</v>
      </c>
      <c r="K4057" s="2">
        <v>6.25</v>
      </c>
      <c r="L4057" s="15" t="s">
        <v>66</v>
      </c>
      <c r="M4057" s="15" t="s">
        <v>66</v>
      </c>
      <c r="N4057" s="2">
        <v>79.6875</v>
      </c>
      <c r="O4057" s="17">
        <v>6.25</v>
      </c>
    </row>
    <row r="4058" spans="3:15" x14ac:dyDescent="0.25">
      <c r="C4058" s="112"/>
      <c r="D4058" s="109"/>
      <c r="E4058" s="9" t="s">
        <v>44</v>
      </c>
      <c r="F4058" s="12"/>
      <c r="G4058" s="13">
        <v>19</v>
      </c>
      <c r="H4058" s="30">
        <v>36.842105263157997</v>
      </c>
      <c r="I4058" s="6">
        <v>36.842105263157997</v>
      </c>
      <c r="J4058" s="6">
        <v>21.052631578947</v>
      </c>
      <c r="K4058" s="6">
        <v>5.2631578947369997</v>
      </c>
      <c r="L4058" s="7" t="s">
        <v>66</v>
      </c>
      <c r="M4058" s="7" t="s">
        <v>66</v>
      </c>
      <c r="N4058" s="6">
        <v>73.684210526315994</v>
      </c>
      <c r="O4058" s="33">
        <v>5.2631578947369997</v>
      </c>
    </row>
    <row r="4059" spans="3:15" ht="25.2" x14ac:dyDescent="0.25">
      <c r="C4059" s="112"/>
      <c r="D4059" s="109"/>
      <c r="E4059" s="9" t="s">
        <v>45</v>
      </c>
      <c r="F4059" s="12"/>
      <c r="G4059" s="13">
        <v>30</v>
      </c>
      <c r="H4059" s="30">
        <v>30</v>
      </c>
      <c r="I4059" s="6">
        <v>53.333333333333002</v>
      </c>
      <c r="J4059" s="6">
        <v>6.666666666667</v>
      </c>
      <c r="K4059" s="6">
        <v>6.666666666667</v>
      </c>
      <c r="L4059" s="6">
        <v>3.333333333333</v>
      </c>
      <c r="M4059" s="7" t="s">
        <v>66</v>
      </c>
      <c r="N4059" s="6">
        <v>83.333333333333002</v>
      </c>
      <c r="O4059" s="33">
        <v>10</v>
      </c>
    </row>
    <row r="4060" spans="3:15" x14ac:dyDescent="0.25">
      <c r="C4060" s="112"/>
      <c r="D4060" s="109"/>
      <c r="E4060" s="9" t="s">
        <v>38</v>
      </c>
      <c r="F4060" s="12"/>
      <c r="G4060" s="13">
        <v>23</v>
      </c>
      <c r="H4060" s="30">
        <v>43.478260869564998</v>
      </c>
      <c r="I4060" s="6">
        <v>43.478260869564998</v>
      </c>
      <c r="J4060" s="6">
        <v>4.3478260869570002</v>
      </c>
      <c r="K4060" s="7" t="s">
        <v>66</v>
      </c>
      <c r="L4060" s="6">
        <v>8.6956521739130004</v>
      </c>
      <c r="M4060" s="7" t="s">
        <v>66</v>
      </c>
      <c r="N4060" s="6">
        <v>86.956521739129997</v>
      </c>
      <c r="O4060" s="33">
        <v>8.6956521739130004</v>
      </c>
    </row>
    <row r="4061" spans="3:15" ht="25.2" x14ac:dyDescent="0.25">
      <c r="C4061" s="112"/>
      <c r="D4061" s="108" t="s">
        <v>23</v>
      </c>
      <c r="E4061" s="10" t="s">
        <v>40</v>
      </c>
      <c r="F4061" s="11"/>
      <c r="G4061" s="14">
        <v>202</v>
      </c>
      <c r="H4061" s="28">
        <v>39.108910891089003</v>
      </c>
      <c r="I4061" s="5">
        <v>36.138613861385998</v>
      </c>
      <c r="J4061" s="5">
        <v>16.336633663366001</v>
      </c>
      <c r="K4061" s="5">
        <v>6.4356435643559999</v>
      </c>
      <c r="L4061" s="5">
        <v>1.485148514851</v>
      </c>
      <c r="M4061" s="5">
        <v>0.49504950495</v>
      </c>
      <c r="N4061" s="5">
        <v>75.247524752475002</v>
      </c>
      <c r="O4061" s="29">
        <v>7.9207920792079998</v>
      </c>
    </row>
    <row r="4062" spans="3:15" ht="25.2" x14ac:dyDescent="0.25">
      <c r="C4062" s="112"/>
      <c r="D4062" s="109"/>
      <c r="E4062" s="9" t="s">
        <v>41</v>
      </c>
      <c r="F4062" s="12"/>
      <c r="G4062" s="8">
        <v>253</v>
      </c>
      <c r="H4062" s="20">
        <v>52.173913043478002</v>
      </c>
      <c r="I4062" s="2">
        <v>32.411067193675997</v>
      </c>
      <c r="J4062" s="2">
        <v>9.8814229249010008</v>
      </c>
      <c r="K4062" s="2">
        <v>4.7430830039530001</v>
      </c>
      <c r="L4062" s="2">
        <v>0.39525691699600002</v>
      </c>
      <c r="M4062" s="2">
        <v>0.39525691699600002</v>
      </c>
      <c r="N4062" s="2">
        <v>84.584980237153999</v>
      </c>
      <c r="O4062" s="17">
        <v>5.1383399209489999</v>
      </c>
    </row>
    <row r="4063" spans="3:15" x14ac:dyDescent="0.25">
      <c r="C4063" s="112"/>
      <c r="D4063" s="109"/>
      <c r="E4063" s="9" t="s">
        <v>42</v>
      </c>
      <c r="F4063" s="12"/>
      <c r="G4063" s="13">
        <v>11</v>
      </c>
      <c r="H4063" s="30">
        <v>63.636363636364003</v>
      </c>
      <c r="I4063" s="6">
        <v>9.0909090909089993</v>
      </c>
      <c r="J4063" s="6">
        <v>18.181818181817999</v>
      </c>
      <c r="K4063" s="6">
        <v>9.0909090909089993</v>
      </c>
      <c r="L4063" s="7" t="s">
        <v>66</v>
      </c>
      <c r="M4063" s="7" t="s">
        <v>66</v>
      </c>
      <c r="N4063" s="6">
        <v>72.727272727273004</v>
      </c>
      <c r="O4063" s="33">
        <v>9.0909090909089993</v>
      </c>
    </row>
    <row r="4064" spans="3:15" x14ac:dyDescent="0.25">
      <c r="C4064" s="112"/>
      <c r="D4064" s="109"/>
      <c r="E4064" s="9" t="s">
        <v>43</v>
      </c>
      <c r="F4064" s="12"/>
      <c r="G4064" s="8">
        <v>98</v>
      </c>
      <c r="H4064" s="20">
        <v>46.938775510204003</v>
      </c>
      <c r="I4064" s="2">
        <v>35.714285714286</v>
      </c>
      <c r="J4064" s="2">
        <v>14.285714285714</v>
      </c>
      <c r="K4064" s="2">
        <v>2.040816326531</v>
      </c>
      <c r="L4064" s="2">
        <v>1.0204081632649999</v>
      </c>
      <c r="M4064" s="15" t="s">
        <v>66</v>
      </c>
      <c r="N4064" s="2">
        <v>82.653061224490003</v>
      </c>
      <c r="O4064" s="17">
        <v>3.0612244897959999</v>
      </c>
    </row>
    <row r="4065" spans="3:15" x14ac:dyDescent="0.25">
      <c r="C4065" s="112"/>
      <c r="D4065" s="109"/>
      <c r="E4065" s="9" t="s">
        <v>44</v>
      </c>
      <c r="F4065" s="12"/>
      <c r="G4065" s="13">
        <v>31</v>
      </c>
      <c r="H4065" s="30">
        <v>38.709677419355003</v>
      </c>
      <c r="I4065" s="6">
        <v>45.161290322581003</v>
      </c>
      <c r="J4065" s="6">
        <v>12.903225806451999</v>
      </c>
      <c r="K4065" s="6">
        <v>3.2258064516129998</v>
      </c>
      <c r="L4065" s="7" t="s">
        <v>66</v>
      </c>
      <c r="M4065" s="7" t="s">
        <v>66</v>
      </c>
      <c r="N4065" s="6">
        <v>83.870967741935004</v>
      </c>
      <c r="O4065" s="33">
        <v>3.2258064516129998</v>
      </c>
    </row>
    <row r="4066" spans="3:15" ht="25.2" x14ac:dyDescent="0.25">
      <c r="C4066" s="112"/>
      <c r="D4066" s="109"/>
      <c r="E4066" s="9" t="s">
        <v>45</v>
      </c>
      <c r="F4066" s="12"/>
      <c r="G4066" s="13">
        <v>23</v>
      </c>
      <c r="H4066" s="30">
        <v>47.826086956521998</v>
      </c>
      <c r="I4066" s="6">
        <v>39.130434782609001</v>
      </c>
      <c r="J4066" s="6">
        <v>13.04347826087</v>
      </c>
      <c r="K4066" s="7" t="s">
        <v>66</v>
      </c>
      <c r="L4066" s="7" t="s">
        <v>66</v>
      </c>
      <c r="M4066" s="7" t="s">
        <v>66</v>
      </c>
      <c r="N4066" s="6">
        <v>86.956521739129997</v>
      </c>
      <c r="O4066" s="37" t="s">
        <v>66</v>
      </c>
    </row>
    <row r="4067" spans="3:15" x14ac:dyDescent="0.25">
      <c r="C4067" s="112"/>
      <c r="D4067" s="109"/>
      <c r="E4067" s="9" t="s">
        <v>38</v>
      </c>
      <c r="F4067" s="12"/>
      <c r="G4067" s="13">
        <v>14</v>
      </c>
      <c r="H4067" s="30">
        <v>42.857142857143003</v>
      </c>
      <c r="I4067" s="6">
        <v>35.714285714286</v>
      </c>
      <c r="J4067" s="6">
        <v>14.285714285714</v>
      </c>
      <c r="K4067" s="6">
        <v>7.1428571428570002</v>
      </c>
      <c r="L4067" s="7" t="s">
        <v>66</v>
      </c>
      <c r="M4067" s="7" t="s">
        <v>66</v>
      </c>
      <c r="N4067" s="6">
        <v>78.571428571428996</v>
      </c>
      <c r="O4067" s="33">
        <v>7.1428571428570002</v>
      </c>
    </row>
    <row r="4068" spans="3:15" x14ac:dyDescent="0.25">
      <c r="C4068" s="108" t="s">
        <v>46</v>
      </c>
      <c r="D4068" s="106" t="s">
        <v>21</v>
      </c>
      <c r="E4068" s="10" t="s">
        <v>47</v>
      </c>
      <c r="F4068" s="11"/>
      <c r="G4068" s="14">
        <v>815</v>
      </c>
      <c r="H4068" s="28">
        <v>45.276073619632001</v>
      </c>
      <c r="I4068" s="5">
        <v>35.705521472393002</v>
      </c>
      <c r="J4068" s="5">
        <v>13.006134969325</v>
      </c>
      <c r="K4068" s="5">
        <v>5.0306748466259998</v>
      </c>
      <c r="L4068" s="5">
        <v>0.85889570552100003</v>
      </c>
      <c r="M4068" s="5">
        <v>0.122699386503</v>
      </c>
      <c r="N4068" s="5">
        <v>80.981595092025003</v>
      </c>
      <c r="O4068" s="29">
        <v>5.8895705521470001</v>
      </c>
    </row>
    <row r="4069" spans="3:15" ht="25.2" x14ac:dyDescent="0.25">
      <c r="C4069" s="112"/>
      <c r="D4069" s="107"/>
      <c r="E4069" s="9" t="s">
        <v>48</v>
      </c>
      <c r="F4069" s="12"/>
      <c r="G4069" s="8">
        <v>86</v>
      </c>
      <c r="H4069" s="20">
        <v>47.674418604651002</v>
      </c>
      <c r="I4069" s="2">
        <v>32.558139534883999</v>
      </c>
      <c r="J4069" s="2">
        <v>12.790697674419</v>
      </c>
      <c r="K4069" s="2">
        <v>4.6511627906979998</v>
      </c>
      <c r="L4069" s="2">
        <v>2.3255813953489999</v>
      </c>
      <c r="M4069" s="15" t="s">
        <v>66</v>
      </c>
      <c r="N4069" s="2">
        <v>80.232558139535001</v>
      </c>
      <c r="O4069" s="17">
        <v>6.9767441860470001</v>
      </c>
    </row>
    <row r="4070" spans="3:15" x14ac:dyDescent="0.25">
      <c r="C4070" s="112"/>
      <c r="D4070" s="107"/>
      <c r="E4070" s="9" t="s">
        <v>49</v>
      </c>
      <c r="F4070" s="12"/>
      <c r="G4070" s="13">
        <v>46</v>
      </c>
      <c r="H4070" s="30">
        <v>34.782608695652002</v>
      </c>
      <c r="I4070" s="6">
        <v>39.130434782609001</v>
      </c>
      <c r="J4070" s="6">
        <v>19.565217391304</v>
      </c>
      <c r="K4070" s="6">
        <v>4.3478260869570002</v>
      </c>
      <c r="L4070" s="6">
        <v>2.1739130434780001</v>
      </c>
      <c r="M4070" s="7" t="s">
        <v>66</v>
      </c>
      <c r="N4070" s="6">
        <v>73.913043478261002</v>
      </c>
      <c r="O4070" s="33">
        <v>6.5217391304349999</v>
      </c>
    </row>
    <row r="4071" spans="3:15" ht="25.2" x14ac:dyDescent="0.25">
      <c r="C4071" s="112"/>
      <c r="D4071" s="107"/>
      <c r="E4071" s="9" t="s">
        <v>50</v>
      </c>
      <c r="F4071" s="12"/>
      <c r="G4071" s="8">
        <v>95</v>
      </c>
      <c r="H4071" s="20">
        <v>36.842105263157997</v>
      </c>
      <c r="I4071" s="2">
        <v>47.368421052632002</v>
      </c>
      <c r="J4071" s="2">
        <v>6.3157894736840001</v>
      </c>
      <c r="K4071" s="2">
        <v>7.3684210526319998</v>
      </c>
      <c r="L4071" s="2">
        <v>1.052631578947</v>
      </c>
      <c r="M4071" s="2">
        <v>1.052631578947</v>
      </c>
      <c r="N4071" s="2">
        <v>84.210526315788996</v>
      </c>
      <c r="O4071" s="17">
        <v>8.4210526315790002</v>
      </c>
    </row>
    <row r="4072" spans="3:15" ht="25.2" x14ac:dyDescent="0.25">
      <c r="C4072" s="112"/>
      <c r="D4072" s="107"/>
      <c r="E4072" s="9" t="s">
        <v>51</v>
      </c>
      <c r="F4072" s="12"/>
      <c r="G4072" s="13">
        <v>30</v>
      </c>
      <c r="H4072" s="30">
        <v>36.666666666666998</v>
      </c>
      <c r="I4072" s="6">
        <v>36.666666666666998</v>
      </c>
      <c r="J4072" s="6">
        <v>16.666666666666998</v>
      </c>
      <c r="K4072" s="6">
        <v>10</v>
      </c>
      <c r="L4072" s="7" t="s">
        <v>66</v>
      </c>
      <c r="M4072" s="7" t="s">
        <v>66</v>
      </c>
      <c r="N4072" s="6">
        <v>73.333333333333002</v>
      </c>
      <c r="O4072" s="33">
        <v>10</v>
      </c>
    </row>
    <row r="4073" spans="3:15" x14ac:dyDescent="0.25">
      <c r="C4073" s="112"/>
      <c r="D4073" s="107"/>
      <c r="E4073" s="9" t="s">
        <v>52</v>
      </c>
      <c r="F4073" s="12"/>
      <c r="G4073" s="13">
        <v>8</v>
      </c>
      <c r="H4073" s="30">
        <v>37.5</v>
      </c>
      <c r="I4073" s="6">
        <v>25</v>
      </c>
      <c r="J4073" s="6">
        <v>37.5</v>
      </c>
      <c r="K4073" s="7" t="s">
        <v>66</v>
      </c>
      <c r="L4073" s="7" t="s">
        <v>66</v>
      </c>
      <c r="M4073" s="7" t="s">
        <v>66</v>
      </c>
      <c r="N4073" s="6">
        <v>62.5</v>
      </c>
      <c r="O4073" s="37" t="s">
        <v>66</v>
      </c>
    </row>
    <row r="4074" spans="3:15" x14ac:dyDescent="0.25">
      <c r="C4074" s="112"/>
      <c r="D4074" s="107"/>
      <c r="E4074" s="9" t="s">
        <v>53</v>
      </c>
      <c r="F4074" s="12"/>
      <c r="G4074" s="13">
        <v>23</v>
      </c>
      <c r="H4074" s="30">
        <v>21.739130434783</v>
      </c>
      <c r="I4074" s="6">
        <v>52.173913043478002</v>
      </c>
      <c r="J4074" s="6">
        <v>21.739130434783</v>
      </c>
      <c r="K4074" s="6">
        <v>4.3478260869570002</v>
      </c>
      <c r="L4074" s="7" t="s">
        <v>66</v>
      </c>
      <c r="M4074" s="7" t="s">
        <v>66</v>
      </c>
      <c r="N4074" s="6">
        <v>73.913043478261002</v>
      </c>
      <c r="O4074" s="33">
        <v>4.3478260869570002</v>
      </c>
    </row>
    <row r="4075" spans="3:15" x14ac:dyDescent="0.25">
      <c r="C4075" s="112"/>
      <c r="D4075" s="107"/>
      <c r="E4075" s="9" t="s">
        <v>38</v>
      </c>
      <c r="F4075" s="12"/>
      <c r="G4075" s="13">
        <v>1</v>
      </c>
      <c r="H4075" s="39" t="s">
        <v>66</v>
      </c>
      <c r="I4075" s="6">
        <v>100</v>
      </c>
      <c r="J4075" s="7" t="s">
        <v>66</v>
      </c>
      <c r="K4075" s="7" t="s">
        <v>66</v>
      </c>
      <c r="L4075" s="7" t="s">
        <v>66</v>
      </c>
      <c r="M4075" s="7" t="s">
        <v>66</v>
      </c>
      <c r="N4075" s="6">
        <v>100</v>
      </c>
      <c r="O4075" s="37" t="s">
        <v>66</v>
      </c>
    </row>
    <row r="4076" spans="3:15" x14ac:dyDescent="0.25">
      <c r="C4076" s="112"/>
      <c r="D4076" s="107"/>
      <c r="E4076" s="9" t="s">
        <v>54</v>
      </c>
      <c r="F4076" s="12"/>
      <c r="G4076" s="8">
        <v>901</v>
      </c>
      <c r="H4076" s="20">
        <v>45.504994450609999</v>
      </c>
      <c r="I4076" s="2">
        <v>35.405105438402003</v>
      </c>
      <c r="J4076" s="2">
        <v>12.985571587124999</v>
      </c>
      <c r="K4076" s="2">
        <v>4.9944506104329998</v>
      </c>
      <c r="L4076" s="2">
        <v>0.99889012208700001</v>
      </c>
      <c r="M4076" s="2">
        <v>0.11098779134300001</v>
      </c>
      <c r="N4076" s="2">
        <v>80.910099889012002</v>
      </c>
      <c r="O4076" s="17">
        <v>5.993340732519</v>
      </c>
    </row>
    <row r="4077" spans="3:15" x14ac:dyDescent="0.25">
      <c r="C4077" s="112"/>
      <c r="D4077" s="107"/>
      <c r="E4077" s="9" t="s">
        <v>55</v>
      </c>
      <c r="F4077" s="12"/>
      <c r="G4077" s="8">
        <v>171</v>
      </c>
      <c r="H4077" s="20">
        <v>36.257309941519999</v>
      </c>
      <c r="I4077" s="2">
        <v>43.274853801170003</v>
      </c>
      <c r="J4077" s="2">
        <v>11.695906432749</v>
      </c>
      <c r="K4077" s="2">
        <v>7.0175438596489998</v>
      </c>
      <c r="L4077" s="2">
        <v>1.1695906432750001</v>
      </c>
      <c r="M4077" s="2">
        <v>0.58479532163699999</v>
      </c>
      <c r="N4077" s="2">
        <v>79.532163742690003</v>
      </c>
      <c r="O4077" s="17">
        <v>8.1871345029239997</v>
      </c>
    </row>
    <row r="4078" spans="3:15" x14ac:dyDescent="0.25">
      <c r="C4078" s="108" t="s">
        <v>56</v>
      </c>
      <c r="D4078" s="106" t="s">
        <v>21</v>
      </c>
      <c r="E4078" s="10" t="s">
        <v>57</v>
      </c>
      <c r="F4078" s="11"/>
      <c r="G4078" s="14">
        <v>465</v>
      </c>
      <c r="H4078" s="28">
        <v>43.225806451613003</v>
      </c>
      <c r="I4078" s="5">
        <v>40</v>
      </c>
      <c r="J4078" s="5">
        <v>10.967741935484</v>
      </c>
      <c r="K4078" s="5">
        <v>4.5161290322580001</v>
      </c>
      <c r="L4078" s="5">
        <v>1.0752688172039999</v>
      </c>
      <c r="M4078" s="5">
        <v>0.215053763441</v>
      </c>
      <c r="N4078" s="5">
        <v>83.225806451612996</v>
      </c>
      <c r="O4078" s="29">
        <v>5.591397849462</v>
      </c>
    </row>
    <row r="4079" spans="3:15" x14ac:dyDescent="0.25">
      <c r="C4079" s="112"/>
      <c r="D4079" s="107"/>
      <c r="E4079" s="9" t="s">
        <v>58</v>
      </c>
      <c r="F4079" s="12"/>
      <c r="G4079" s="8">
        <v>396</v>
      </c>
      <c r="H4079" s="20">
        <v>42.171717171716999</v>
      </c>
      <c r="I4079" s="2">
        <v>33.838383838383997</v>
      </c>
      <c r="J4079" s="2">
        <v>15.656565656566</v>
      </c>
      <c r="K4079" s="2">
        <v>6.8181818181820004</v>
      </c>
      <c r="L4079" s="2">
        <v>1.2626262626260001</v>
      </c>
      <c r="M4079" s="2">
        <v>0.25252525252500002</v>
      </c>
      <c r="N4079" s="2">
        <v>76.010101010100996</v>
      </c>
      <c r="O4079" s="17">
        <v>8.0808080808079996</v>
      </c>
    </row>
    <row r="4080" spans="3:15" x14ac:dyDescent="0.25">
      <c r="C4080" s="112"/>
      <c r="D4080" s="107"/>
      <c r="E4080" s="9" t="s">
        <v>59</v>
      </c>
      <c r="F4080" s="12"/>
      <c r="G4080" s="8">
        <v>90</v>
      </c>
      <c r="H4080" s="20">
        <v>43.333333333333002</v>
      </c>
      <c r="I4080" s="2">
        <v>36.666666666666998</v>
      </c>
      <c r="J4080" s="2">
        <v>14.444444444444001</v>
      </c>
      <c r="K4080" s="2">
        <v>4.4444444444439997</v>
      </c>
      <c r="L4080" s="2">
        <v>1.1111111111109999</v>
      </c>
      <c r="M4080" s="15" t="s">
        <v>66</v>
      </c>
      <c r="N4080" s="2">
        <v>80</v>
      </c>
      <c r="O4080" s="17">
        <v>5.5555555555560003</v>
      </c>
    </row>
    <row r="4081" spans="2:25" x14ac:dyDescent="0.25">
      <c r="C4081" s="112"/>
      <c r="D4081" s="107"/>
      <c r="E4081" s="9" t="s">
        <v>60</v>
      </c>
      <c r="F4081" s="12"/>
      <c r="G4081" s="8">
        <v>153</v>
      </c>
      <c r="H4081" s="20">
        <v>47.712418300654001</v>
      </c>
      <c r="I4081" s="2">
        <v>35.947712418301002</v>
      </c>
      <c r="J4081" s="2">
        <v>12.418300653595001</v>
      </c>
      <c r="K4081" s="2">
        <v>3.9215686274510002</v>
      </c>
      <c r="L4081" s="15" t="s">
        <v>66</v>
      </c>
      <c r="M4081" s="15" t="s">
        <v>66</v>
      </c>
      <c r="N4081" s="2">
        <v>83.660130718953994</v>
      </c>
      <c r="O4081" s="17">
        <v>3.9215686274510002</v>
      </c>
    </row>
    <row r="4082" spans="2:25" x14ac:dyDescent="0.25">
      <c r="C4082" s="108" t="s">
        <v>61</v>
      </c>
      <c r="D4082" s="106" t="s">
        <v>21</v>
      </c>
      <c r="E4082" s="10" t="s">
        <v>62</v>
      </c>
      <c r="F4082" s="11"/>
      <c r="G4082" s="14">
        <v>205</v>
      </c>
      <c r="H4082" s="28">
        <v>38.536585365854002</v>
      </c>
      <c r="I4082" s="5">
        <v>44.390243902439003</v>
      </c>
      <c r="J4082" s="5">
        <v>9.7560975609760003</v>
      </c>
      <c r="K4082" s="5">
        <v>5.8536585365849998</v>
      </c>
      <c r="L4082" s="5">
        <v>1.4634146341459999</v>
      </c>
      <c r="M4082" s="34" t="s">
        <v>66</v>
      </c>
      <c r="N4082" s="5">
        <v>82.926829268293005</v>
      </c>
      <c r="O4082" s="29">
        <v>7.3170731707319998</v>
      </c>
    </row>
    <row r="4083" spans="2:25" x14ac:dyDescent="0.25">
      <c r="C4083" s="109"/>
      <c r="D4083" s="107"/>
      <c r="E4083" s="9" t="s">
        <v>63</v>
      </c>
      <c r="F4083" s="12"/>
      <c r="G4083" s="8">
        <v>256</v>
      </c>
      <c r="H4083" s="20">
        <v>43.75</v>
      </c>
      <c r="I4083" s="2">
        <v>37.5</v>
      </c>
      <c r="J4083" s="2">
        <v>13.28125</v>
      </c>
      <c r="K4083" s="2">
        <v>5.078125</v>
      </c>
      <c r="L4083" s="2">
        <v>0.390625</v>
      </c>
      <c r="M4083" s="15" t="s">
        <v>66</v>
      </c>
      <c r="N4083" s="2">
        <v>81.25</v>
      </c>
      <c r="O4083" s="17">
        <v>5.46875</v>
      </c>
    </row>
    <row r="4084" spans="2:25" x14ac:dyDescent="0.25">
      <c r="C4084" s="109"/>
      <c r="D4084" s="107"/>
      <c r="E4084" s="9" t="s">
        <v>64</v>
      </c>
      <c r="F4084" s="12"/>
      <c r="G4084" s="8">
        <v>404</v>
      </c>
      <c r="H4084" s="20">
        <v>46.287128712871002</v>
      </c>
      <c r="I4084" s="2">
        <v>33.910891089109001</v>
      </c>
      <c r="J4084" s="2">
        <v>14.356435643564</v>
      </c>
      <c r="K4084" s="2">
        <v>4.2079207920790003</v>
      </c>
      <c r="L4084" s="2">
        <v>0.99009900990099997</v>
      </c>
      <c r="M4084" s="2">
        <v>0.247524752475</v>
      </c>
      <c r="N4084" s="2">
        <v>80.198019801979996</v>
      </c>
      <c r="O4084" s="17">
        <v>5.1980198019800001</v>
      </c>
    </row>
    <row r="4085" spans="2:25" x14ac:dyDescent="0.25">
      <c r="C4085" s="113"/>
      <c r="D4085" s="110"/>
      <c r="E4085" s="56" t="s">
        <v>65</v>
      </c>
      <c r="F4085" s="48"/>
      <c r="G4085" s="61">
        <v>239</v>
      </c>
      <c r="H4085" s="69">
        <v>42.677824267782</v>
      </c>
      <c r="I4085" s="36">
        <v>35.146443514643998</v>
      </c>
      <c r="J4085" s="36">
        <v>13.807531380753</v>
      </c>
      <c r="K4085" s="36">
        <v>6.694560669456</v>
      </c>
      <c r="L4085" s="36">
        <v>1.2552301255230001</v>
      </c>
      <c r="M4085" s="36">
        <v>0.418410041841</v>
      </c>
      <c r="N4085" s="36">
        <v>77.824267782427</v>
      </c>
      <c r="O4085" s="68">
        <v>7.9497907949790001</v>
      </c>
    </row>
    <row r="4087" spans="2:25" x14ac:dyDescent="0.25">
      <c r="B4087" s="54" t="str">
        <f xml:space="preserve"> HYPERLINK("#'目次'!B55", "[49]")</f>
        <v>[49]</v>
      </c>
      <c r="C4087" s="42" t="s">
        <v>605</v>
      </c>
    </row>
    <row r="4090" spans="2:25" x14ac:dyDescent="0.25">
      <c r="C4090" s="42" t="s">
        <v>14</v>
      </c>
    </row>
    <row r="4091" spans="2:25" ht="37.799999999999997" x14ac:dyDescent="0.25">
      <c r="C4091" s="102"/>
      <c r="D4091" s="103"/>
      <c r="E4091" s="103"/>
      <c r="F4091" s="103"/>
      <c r="G4091" s="53" t="s">
        <v>15</v>
      </c>
      <c r="H4091" s="50" t="s">
        <v>606</v>
      </c>
      <c r="I4091" s="21" t="s">
        <v>607</v>
      </c>
      <c r="J4091" s="21" t="s">
        <v>608</v>
      </c>
      <c r="K4091" s="21" t="s">
        <v>609</v>
      </c>
      <c r="L4091" s="21" t="s">
        <v>610</v>
      </c>
      <c r="M4091" s="21" t="s">
        <v>611</v>
      </c>
      <c r="N4091" s="21" t="s">
        <v>612</v>
      </c>
      <c r="O4091" s="21" t="s">
        <v>613</v>
      </c>
      <c r="P4091" s="21" t="s">
        <v>614</v>
      </c>
      <c r="Q4091" s="21" t="s">
        <v>615</v>
      </c>
      <c r="R4091" s="21" t="s">
        <v>616</v>
      </c>
      <c r="S4091" s="21" t="s">
        <v>617</v>
      </c>
      <c r="T4091" s="21" t="s">
        <v>618</v>
      </c>
      <c r="U4091" s="21" t="s">
        <v>619</v>
      </c>
      <c r="V4091" s="21" t="s">
        <v>620</v>
      </c>
      <c r="W4091" s="21" t="s">
        <v>53</v>
      </c>
      <c r="X4091" s="21" t="s">
        <v>162</v>
      </c>
      <c r="Y4091" s="57" t="s">
        <v>38</v>
      </c>
    </row>
    <row r="4092" spans="2:25" x14ac:dyDescent="0.25">
      <c r="C4092" s="104"/>
      <c r="D4092" s="105"/>
      <c r="E4092" s="105"/>
      <c r="F4092" s="105"/>
      <c r="G4092" s="47"/>
      <c r="H4092" s="60"/>
      <c r="I4092" s="22"/>
      <c r="J4092" s="22"/>
      <c r="K4092" s="22"/>
      <c r="L4092" s="22"/>
      <c r="M4092" s="22"/>
      <c r="N4092" s="22"/>
      <c r="O4092" s="22"/>
      <c r="P4092" s="22"/>
      <c r="Q4092" s="22"/>
      <c r="R4092" s="22"/>
      <c r="S4092" s="22"/>
      <c r="T4092" s="22"/>
      <c r="U4092" s="22"/>
      <c r="V4092" s="22"/>
      <c r="W4092" s="22"/>
      <c r="X4092" s="22"/>
      <c r="Y4092" s="55"/>
    </row>
    <row r="4093" spans="2:25" x14ac:dyDescent="0.25">
      <c r="C4093" s="52"/>
      <c r="D4093" s="49"/>
      <c r="E4093" s="46" t="s">
        <v>15</v>
      </c>
      <c r="F4093" s="51"/>
      <c r="G4093" s="59">
        <v>1104</v>
      </c>
      <c r="H4093" s="32">
        <v>27.626811594203001</v>
      </c>
      <c r="I4093" s="32">
        <v>36.231884057971001</v>
      </c>
      <c r="J4093" s="32">
        <v>59.692028985507001</v>
      </c>
      <c r="K4093" s="32">
        <v>45.923913043478002</v>
      </c>
      <c r="L4093" s="32">
        <v>66.485507246376997</v>
      </c>
      <c r="M4093" s="32">
        <v>70.561594202899002</v>
      </c>
      <c r="N4093" s="32">
        <v>46.014492753623003</v>
      </c>
      <c r="O4093" s="32">
        <v>29.347826086956999</v>
      </c>
      <c r="P4093" s="32">
        <v>50.271739130435002</v>
      </c>
      <c r="Q4093" s="32">
        <v>58.967391304347998</v>
      </c>
      <c r="R4093" s="32">
        <v>23.460144927536</v>
      </c>
      <c r="S4093" s="32">
        <v>54.891304347826001</v>
      </c>
      <c r="T4093" s="32">
        <v>32.065217391304003</v>
      </c>
      <c r="U4093" s="32">
        <v>22.826086956522001</v>
      </c>
      <c r="V4093" s="32">
        <v>37.681159420290001</v>
      </c>
      <c r="W4093" s="32">
        <v>2.8079710144929999</v>
      </c>
      <c r="X4093" s="32">
        <v>1.7210144927540001</v>
      </c>
      <c r="Y4093" s="64">
        <v>0.36231884058000002</v>
      </c>
    </row>
    <row r="4094" spans="2:25" x14ac:dyDescent="0.25">
      <c r="C4094" s="111" t="s">
        <v>20</v>
      </c>
      <c r="D4094" s="106" t="s">
        <v>21</v>
      </c>
      <c r="E4094" s="10" t="s">
        <v>22</v>
      </c>
      <c r="F4094" s="11"/>
      <c r="G4094" s="14">
        <v>543</v>
      </c>
      <c r="H4094" s="28">
        <v>31.307550644567002</v>
      </c>
      <c r="I4094" s="5">
        <v>38.305709023940999</v>
      </c>
      <c r="J4094" s="5">
        <v>58.931860036831999</v>
      </c>
      <c r="K4094" s="5">
        <v>55.801104972376002</v>
      </c>
      <c r="L4094" s="5">
        <v>60.036832412522998</v>
      </c>
      <c r="M4094" s="5">
        <v>63.53591160221</v>
      </c>
      <c r="N4094" s="5">
        <v>43.278084714549003</v>
      </c>
      <c r="O4094" s="5">
        <v>23.941068139963001</v>
      </c>
      <c r="P4094" s="5">
        <v>45.488029465929998</v>
      </c>
      <c r="Q4094" s="5">
        <v>54.511970534070002</v>
      </c>
      <c r="R4094" s="5">
        <v>27.255985267035001</v>
      </c>
      <c r="S4094" s="5">
        <v>55.432780847144997</v>
      </c>
      <c r="T4094" s="5">
        <v>29.650092081031001</v>
      </c>
      <c r="U4094" s="5">
        <v>17.863720073665</v>
      </c>
      <c r="V4094" s="5">
        <v>34.069981583793997</v>
      </c>
      <c r="W4094" s="5">
        <v>3.4990791896869999</v>
      </c>
      <c r="X4094" s="5">
        <v>2.2099447513810002</v>
      </c>
      <c r="Y4094" s="29">
        <v>0.36832412523000002</v>
      </c>
    </row>
    <row r="4095" spans="2:25" x14ac:dyDescent="0.25">
      <c r="C4095" s="112"/>
      <c r="D4095" s="107"/>
      <c r="E4095" s="9" t="s">
        <v>23</v>
      </c>
      <c r="F4095" s="12"/>
      <c r="G4095" s="8">
        <v>561</v>
      </c>
      <c r="H4095" s="20">
        <v>24.064171122994999</v>
      </c>
      <c r="I4095" s="2">
        <v>34.224598930481001</v>
      </c>
      <c r="J4095" s="2">
        <v>60.427807486631004</v>
      </c>
      <c r="K4095" s="2">
        <v>36.363636363635997</v>
      </c>
      <c r="L4095" s="2">
        <v>72.727272727273004</v>
      </c>
      <c r="M4095" s="2">
        <v>77.361853832441994</v>
      </c>
      <c r="N4095" s="2">
        <v>48.663101604277998</v>
      </c>
      <c r="O4095" s="2">
        <v>34.581105169339999</v>
      </c>
      <c r="P4095" s="2">
        <v>54.901960784313999</v>
      </c>
      <c r="Q4095" s="2">
        <v>63.279857397504003</v>
      </c>
      <c r="R4095" s="2">
        <v>19.786096256684001</v>
      </c>
      <c r="S4095" s="2">
        <v>54.367201426024998</v>
      </c>
      <c r="T4095" s="2">
        <v>34.402852049910997</v>
      </c>
      <c r="U4095" s="2">
        <v>27.629233511586001</v>
      </c>
      <c r="V4095" s="2">
        <v>41.176470588234999</v>
      </c>
      <c r="W4095" s="2">
        <v>2.1390374331549999</v>
      </c>
      <c r="X4095" s="2">
        <v>1.247771836007</v>
      </c>
      <c r="Y4095" s="17">
        <v>0.35650623885900001</v>
      </c>
    </row>
    <row r="4096" spans="2:25" x14ac:dyDescent="0.25">
      <c r="C4096" s="108" t="s">
        <v>24</v>
      </c>
      <c r="D4096" s="108" t="s">
        <v>25</v>
      </c>
      <c r="E4096" s="10" t="s">
        <v>26</v>
      </c>
      <c r="F4096" s="11"/>
      <c r="G4096" s="14">
        <v>261</v>
      </c>
      <c r="H4096" s="28">
        <v>30.268199233716</v>
      </c>
      <c r="I4096" s="5">
        <v>29.885057471263998</v>
      </c>
      <c r="J4096" s="5">
        <v>57.088122605363999</v>
      </c>
      <c r="K4096" s="5">
        <v>44.061302681991997</v>
      </c>
      <c r="L4096" s="5">
        <v>61.302681992337</v>
      </c>
      <c r="M4096" s="5">
        <v>59.770114942528998</v>
      </c>
      <c r="N4096" s="5">
        <v>37.164750957853997</v>
      </c>
      <c r="O4096" s="5">
        <v>27.586206896552</v>
      </c>
      <c r="P4096" s="5">
        <v>46.743295019157003</v>
      </c>
      <c r="Q4096" s="5">
        <v>50.574712643677998</v>
      </c>
      <c r="R4096" s="5">
        <v>34.099616858238001</v>
      </c>
      <c r="S4096" s="5">
        <v>41.762452107279998</v>
      </c>
      <c r="T4096" s="5">
        <v>25.670498084291001</v>
      </c>
      <c r="U4096" s="5">
        <v>21.455938697318</v>
      </c>
      <c r="V4096" s="5">
        <v>36.39846743295</v>
      </c>
      <c r="W4096" s="5">
        <v>4.2145593869729998</v>
      </c>
      <c r="X4096" s="5">
        <v>2.6819923371650001</v>
      </c>
      <c r="Y4096" s="29">
        <v>0.38314176245199999</v>
      </c>
    </row>
    <row r="4097" spans="3:25" x14ac:dyDescent="0.25">
      <c r="C4097" s="112"/>
      <c r="D4097" s="109"/>
      <c r="E4097" s="9" t="s">
        <v>27</v>
      </c>
      <c r="F4097" s="12"/>
      <c r="G4097" s="8">
        <v>267</v>
      </c>
      <c r="H4097" s="20">
        <v>25.842696629212998</v>
      </c>
      <c r="I4097" s="2">
        <v>38.202247191010997</v>
      </c>
      <c r="J4097" s="2">
        <v>64.044943820225001</v>
      </c>
      <c r="K4097" s="2">
        <v>49.812734082397</v>
      </c>
      <c r="L4097" s="2">
        <v>63.670411985019001</v>
      </c>
      <c r="M4097" s="2">
        <v>65.543071161048999</v>
      </c>
      <c r="N4097" s="2">
        <v>40.074906367041002</v>
      </c>
      <c r="O4097" s="2">
        <v>25.842696629212998</v>
      </c>
      <c r="P4097" s="2">
        <v>53.183520599250997</v>
      </c>
      <c r="Q4097" s="2">
        <v>61.423220973783003</v>
      </c>
      <c r="R4097" s="2">
        <v>25.093632958800999</v>
      </c>
      <c r="S4097" s="2">
        <v>52.434456928838998</v>
      </c>
      <c r="T4097" s="2">
        <v>33.333333333333002</v>
      </c>
      <c r="U4097" s="2">
        <v>19.101123595505999</v>
      </c>
      <c r="V4097" s="2">
        <v>40.823970037453002</v>
      </c>
      <c r="W4097" s="2">
        <v>1.4981273408239999</v>
      </c>
      <c r="X4097" s="2">
        <v>0.74906367041199995</v>
      </c>
      <c r="Y4097" s="17">
        <v>0.74906367041199995</v>
      </c>
    </row>
    <row r="4098" spans="3:25" x14ac:dyDescent="0.25">
      <c r="C4098" s="112"/>
      <c r="D4098" s="109"/>
      <c r="E4098" s="9" t="s">
        <v>28</v>
      </c>
      <c r="F4098" s="12"/>
      <c r="G4098" s="8">
        <v>261</v>
      </c>
      <c r="H4098" s="20">
        <v>28.735632183907999</v>
      </c>
      <c r="I4098" s="2">
        <v>39.080459770114999</v>
      </c>
      <c r="J4098" s="2">
        <v>61.685823754788998</v>
      </c>
      <c r="K4098" s="2">
        <v>48.659003831417998</v>
      </c>
      <c r="L4098" s="2">
        <v>66.666666666666998</v>
      </c>
      <c r="M4098" s="2">
        <v>77.011494252874002</v>
      </c>
      <c r="N4098" s="2">
        <v>48.659003831417998</v>
      </c>
      <c r="O4098" s="2">
        <v>31.417624521073002</v>
      </c>
      <c r="P4098" s="2">
        <v>59.003831417625001</v>
      </c>
      <c r="Q4098" s="2">
        <v>64.367816091953998</v>
      </c>
      <c r="R4098" s="2">
        <v>20.689655172414</v>
      </c>
      <c r="S4098" s="2">
        <v>59.770114942528998</v>
      </c>
      <c r="T4098" s="2">
        <v>32.567049808428997</v>
      </c>
      <c r="U4098" s="2">
        <v>24.904214559387</v>
      </c>
      <c r="V4098" s="2">
        <v>35.249042145593997</v>
      </c>
      <c r="W4098" s="2">
        <v>2.6819923371650001</v>
      </c>
      <c r="X4098" s="2">
        <v>1.532567049808</v>
      </c>
      <c r="Y4098" s="17">
        <v>0.38314176245199999</v>
      </c>
    </row>
    <row r="4099" spans="3:25" x14ac:dyDescent="0.25">
      <c r="C4099" s="112"/>
      <c r="D4099" s="109"/>
      <c r="E4099" s="9" t="s">
        <v>29</v>
      </c>
      <c r="F4099" s="12"/>
      <c r="G4099" s="8">
        <v>195</v>
      </c>
      <c r="H4099" s="20">
        <v>27.179487179487001</v>
      </c>
      <c r="I4099" s="2">
        <v>39.487179487178999</v>
      </c>
      <c r="J4099" s="2">
        <v>57.948717948717999</v>
      </c>
      <c r="K4099" s="2">
        <v>44.102564102564003</v>
      </c>
      <c r="L4099" s="2">
        <v>72.307692307691994</v>
      </c>
      <c r="M4099" s="2">
        <v>76.410256410255997</v>
      </c>
      <c r="N4099" s="2">
        <v>55.897435897435997</v>
      </c>
      <c r="O4099" s="2">
        <v>29.230769230768999</v>
      </c>
      <c r="P4099" s="2">
        <v>43.589743589744003</v>
      </c>
      <c r="Q4099" s="2">
        <v>55.897435897435997</v>
      </c>
      <c r="R4099" s="2">
        <v>16.923076923077002</v>
      </c>
      <c r="S4099" s="2">
        <v>65.128205128204996</v>
      </c>
      <c r="T4099" s="2">
        <v>34.871794871794997</v>
      </c>
      <c r="U4099" s="2">
        <v>25.128205128205</v>
      </c>
      <c r="V4099" s="2">
        <v>41.538461538462002</v>
      </c>
      <c r="W4099" s="2">
        <v>2.051282051282</v>
      </c>
      <c r="X4099" s="2">
        <v>1.025641025641</v>
      </c>
      <c r="Y4099" s="38" t="s">
        <v>66</v>
      </c>
    </row>
    <row r="4100" spans="3:25" x14ac:dyDescent="0.25">
      <c r="C4100" s="112"/>
      <c r="D4100" s="109"/>
      <c r="E4100" s="9" t="s">
        <v>30</v>
      </c>
      <c r="F4100" s="12"/>
      <c r="G4100" s="8">
        <v>120</v>
      </c>
      <c r="H4100" s="20">
        <v>24.166666666666998</v>
      </c>
      <c r="I4100" s="2">
        <v>34.166666666666998</v>
      </c>
      <c r="J4100" s="2">
        <v>54.166666666666998</v>
      </c>
      <c r="K4100" s="2">
        <v>38.333333333333002</v>
      </c>
      <c r="L4100" s="2">
        <v>74.166666666666998</v>
      </c>
      <c r="M4100" s="2">
        <v>81.666666666666998</v>
      </c>
      <c r="N4100" s="2">
        <v>56.666666666666998</v>
      </c>
      <c r="O4100" s="2">
        <v>36.666666666666998</v>
      </c>
      <c r="P4100" s="2">
        <v>43.333333333333002</v>
      </c>
      <c r="Q4100" s="2">
        <v>65</v>
      </c>
      <c r="R4100" s="2">
        <v>13.333333333333</v>
      </c>
      <c r="S4100" s="2">
        <v>61.666666666666998</v>
      </c>
      <c r="T4100" s="2">
        <v>37.5</v>
      </c>
      <c r="U4100" s="2">
        <v>25.833333333333002</v>
      </c>
      <c r="V4100" s="2">
        <v>32.5</v>
      </c>
      <c r="W4100" s="2">
        <v>4.166666666667</v>
      </c>
      <c r="X4100" s="2">
        <v>3.333333333333</v>
      </c>
      <c r="Y4100" s="38" t="s">
        <v>66</v>
      </c>
    </row>
    <row r="4101" spans="3:25" x14ac:dyDescent="0.25">
      <c r="C4101" s="112"/>
      <c r="D4101" s="109"/>
      <c r="E4101" s="9" t="s">
        <v>31</v>
      </c>
      <c r="F4101" s="12"/>
      <c r="G4101" s="8">
        <v>843</v>
      </c>
      <c r="H4101" s="20">
        <v>26.809015421114999</v>
      </c>
      <c r="I4101" s="2">
        <v>38.196915776986998</v>
      </c>
      <c r="J4101" s="2">
        <v>60.498220640569002</v>
      </c>
      <c r="K4101" s="2">
        <v>46.500593119809999</v>
      </c>
      <c r="L4101" s="2">
        <v>68.090154211151003</v>
      </c>
      <c r="M4101" s="2">
        <v>73.902728351126996</v>
      </c>
      <c r="N4101" s="2">
        <v>48.754448398576997</v>
      </c>
      <c r="O4101" s="2">
        <v>29.893238434164001</v>
      </c>
      <c r="P4101" s="2">
        <v>51.364175563464002</v>
      </c>
      <c r="Q4101" s="2">
        <v>61.565836298931998</v>
      </c>
      <c r="R4101" s="2">
        <v>20.166073546856001</v>
      </c>
      <c r="S4101" s="2">
        <v>58.956109134045001</v>
      </c>
      <c r="T4101" s="2">
        <v>34.045077105574997</v>
      </c>
      <c r="U4101" s="2">
        <v>23.250296559904999</v>
      </c>
      <c r="V4101" s="2">
        <v>38.078291814947001</v>
      </c>
      <c r="W4101" s="2">
        <v>2.3724792408069999</v>
      </c>
      <c r="X4101" s="2">
        <v>1.4234875444840001</v>
      </c>
      <c r="Y4101" s="17">
        <v>0.35587188612100001</v>
      </c>
    </row>
    <row r="4102" spans="3:25" x14ac:dyDescent="0.25">
      <c r="C4102" s="112"/>
      <c r="D4102" s="109"/>
      <c r="E4102" s="9" t="s">
        <v>32</v>
      </c>
      <c r="F4102" s="12"/>
      <c r="G4102" s="8">
        <v>315</v>
      </c>
      <c r="H4102" s="20">
        <v>26.031746031746</v>
      </c>
      <c r="I4102" s="2">
        <v>37.460317460317</v>
      </c>
      <c r="J4102" s="2">
        <v>56.507936507937004</v>
      </c>
      <c r="K4102" s="2">
        <v>41.904761904761997</v>
      </c>
      <c r="L4102" s="2">
        <v>73.015873015872998</v>
      </c>
      <c r="M4102" s="2">
        <v>78.412698412698006</v>
      </c>
      <c r="N4102" s="2">
        <v>56.190476190475998</v>
      </c>
      <c r="O4102" s="2">
        <v>32.063492063491999</v>
      </c>
      <c r="P4102" s="2">
        <v>43.492063492062996</v>
      </c>
      <c r="Q4102" s="2">
        <v>59.365079365078998</v>
      </c>
      <c r="R4102" s="2">
        <v>15.555555555555999</v>
      </c>
      <c r="S4102" s="2">
        <v>63.809523809524002</v>
      </c>
      <c r="T4102" s="2">
        <v>35.873015873016001</v>
      </c>
      <c r="U4102" s="2">
        <v>25.396825396825001</v>
      </c>
      <c r="V4102" s="2">
        <v>38.095238095238003</v>
      </c>
      <c r="W4102" s="2">
        <v>2.8571428571430002</v>
      </c>
      <c r="X4102" s="2">
        <v>1.9047619047619999</v>
      </c>
      <c r="Y4102" s="38" t="s">
        <v>66</v>
      </c>
    </row>
    <row r="4103" spans="3:25" x14ac:dyDescent="0.25">
      <c r="C4103" s="112"/>
      <c r="D4103" s="108" t="s">
        <v>22</v>
      </c>
      <c r="E4103" s="10" t="s">
        <v>26</v>
      </c>
      <c r="F4103" s="11"/>
      <c r="G4103" s="14">
        <v>120</v>
      </c>
      <c r="H4103" s="28">
        <v>40</v>
      </c>
      <c r="I4103" s="5">
        <v>36.666666666666998</v>
      </c>
      <c r="J4103" s="5">
        <v>60.833333333333002</v>
      </c>
      <c r="K4103" s="5">
        <v>55.833333333333002</v>
      </c>
      <c r="L4103" s="5">
        <v>52.5</v>
      </c>
      <c r="M4103" s="5">
        <v>55.833333333333002</v>
      </c>
      <c r="N4103" s="5">
        <v>34.166666666666998</v>
      </c>
      <c r="O4103" s="5">
        <v>30</v>
      </c>
      <c r="P4103" s="5">
        <v>47.5</v>
      </c>
      <c r="Q4103" s="5">
        <v>49.166666666666998</v>
      </c>
      <c r="R4103" s="5">
        <v>40</v>
      </c>
      <c r="S4103" s="5">
        <v>47.5</v>
      </c>
      <c r="T4103" s="5">
        <v>25</v>
      </c>
      <c r="U4103" s="5">
        <v>18.333333333333002</v>
      </c>
      <c r="V4103" s="5">
        <v>32.5</v>
      </c>
      <c r="W4103" s="5">
        <v>7.5</v>
      </c>
      <c r="X4103" s="5">
        <v>4.166666666667</v>
      </c>
      <c r="Y4103" s="62" t="s">
        <v>66</v>
      </c>
    </row>
    <row r="4104" spans="3:25" x14ac:dyDescent="0.25">
      <c r="C4104" s="112"/>
      <c r="D4104" s="109"/>
      <c r="E4104" s="9" t="s">
        <v>27</v>
      </c>
      <c r="F4104" s="12"/>
      <c r="G4104" s="8">
        <v>159</v>
      </c>
      <c r="H4104" s="20">
        <v>26.415094339623</v>
      </c>
      <c r="I4104" s="2">
        <v>37.735849056604003</v>
      </c>
      <c r="J4104" s="2">
        <v>61.635220125785999</v>
      </c>
      <c r="K4104" s="2">
        <v>54.088050314465001</v>
      </c>
      <c r="L4104" s="2">
        <v>60.377358490566003</v>
      </c>
      <c r="M4104" s="2">
        <v>57.232704402515999</v>
      </c>
      <c r="N4104" s="2">
        <v>40.251572327044002</v>
      </c>
      <c r="O4104" s="2">
        <v>17.610062893081999</v>
      </c>
      <c r="P4104" s="2">
        <v>47.798742138365</v>
      </c>
      <c r="Q4104" s="2">
        <v>57.861635220125997</v>
      </c>
      <c r="R4104" s="2">
        <v>28.301886792453001</v>
      </c>
      <c r="S4104" s="2">
        <v>52.201257861635</v>
      </c>
      <c r="T4104" s="2">
        <v>32.075471698112999</v>
      </c>
      <c r="U4104" s="2">
        <v>18.867924528302002</v>
      </c>
      <c r="V4104" s="2">
        <v>35.220125786163997</v>
      </c>
      <c r="W4104" s="2">
        <v>1.88679245283</v>
      </c>
      <c r="X4104" s="2">
        <v>1.2578616352200001</v>
      </c>
      <c r="Y4104" s="17">
        <v>1.2578616352200001</v>
      </c>
    </row>
    <row r="4105" spans="3:25" x14ac:dyDescent="0.25">
      <c r="C4105" s="112"/>
      <c r="D4105" s="109"/>
      <c r="E4105" s="9" t="s">
        <v>28</v>
      </c>
      <c r="F4105" s="12"/>
      <c r="G4105" s="8">
        <v>113</v>
      </c>
      <c r="H4105" s="20">
        <v>30.088495575221</v>
      </c>
      <c r="I4105" s="2">
        <v>41.592920353982002</v>
      </c>
      <c r="J4105" s="2">
        <v>61.946902654867003</v>
      </c>
      <c r="K4105" s="2">
        <v>56.637168141593001</v>
      </c>
      <c r="L4105" s="2">
        <v>56.637168141593001</v>
      </c>
      <c r="M4105" s="2">
        <v>75.221238938053006</v>
      </c>
      <c r="N4105" s="2">
        <v>46.017699115044003</v>
      </c>
      <c r="O4105" s="2">
        <v>23.893805309735001</v>
      </c>
      <c r="P4105" s="2">
        <v>46.017699115044003</v>
      </c>
      <c r="Q4105" s="2">
        <v>61.061946902655002</v>
      </c>
      <c r="R4105" s="2">
        <v>21.238938053097002</v>
      </c>
      <c r="S4105" s="2">
        <v>58.407079646017998</v>
      </c>
      <c r="T4105" s="2">
        <v>27.433628318583999</v>
      </c>
      <c r="U4105" s="2">
        <v>16.814159292035001</v>
      </c>
      <c r="V4105" s="2">
        <v>30.973451327433999</v>
      </c>
      <c r="W4105" s="2">
        <v>3.53982300885</v>
      </c>
      <c r="X4105" s="2">
        <v>1.769911504425</v>
      </c>
      <c r="Y4105" s="38" t="s">
        <v>66</v>
      </c>
    </row>
    <row r="4106" spans="3:25" x14ac:dyDescent="0.25">
      <c r="C4106" s="112"/>
      <c r="D4106" s="109"/>
      <c r="E4106" s="9" t="s">
        <v>29</v>
      </c>
      <c r="F4106" s="12"/>
      <c r="G4106" s="8">
        <v>94</v>
      </c>
      <c r="H4106" s="20">
        <v>30.851063829787002</v>
      </c>
      <c r="I4106" s="2">
        <v>40.425531914894002</v>
      </c>
      <c r="J4106" s="2">
        <v>52.127659574467998</v>
      </c>
      <c r="K4106" s="2">
        <v>59.574468085105998</v>
      </c>
      <c r="L4106" s="2">
        <v>68.085106382979006</v>
      </c>
      <c r="M4106" s="2">
        <v>61.702127659574003</v>
      </c>
      <c r="N4106" s="2">
        <v>52.127659574467998</v>
      </c>
      <c r="O4106" s="2">
        <v>25.531914893617</v>
      </c>
      <c r="P4106" s="2">
        <v>42.553191489362</v>
      </c>
      <c r="Q4106" s="2">
        <v>47.872340425532002</v>
      </c>
      <c r="R4106" s="2">
        <v>23.404255319149001</v>
      </c>
      <c r="S4106" s="2">
        <v>63.829787234043003</v>
      </c>
      <c r="T4106" s="2">
        <v>34.042553191488999</v>
      </c>
      <c r="U4106" s="2">
        <v>14.893617021277</v>
      </c>
      <c r="V4106" s="2">
        <v>40.425531914894002</v>
      </c>
      <c r="W4106" s="2">
        <v>2.1276595744679998</v>
      </c>
      <c r="X4106" s="15" t="s">
        <v>66</v>
      </c>
      <c r="Y4106" s="38" t="s">
        <v>66</v>
      </c>
    </row>
    <row r="4107" spans="3:25" x14ac:dyDescent="0.25">
      <c r="C4107" s="112"/>
      <c r="D4107" s="109"/>
      <c r="E4107" s="9" t="s">
        <v>30</v>
      </c>
      <c r="F4107" s="12"/>
      <c r="G4107" s="8">
        <v>57</v>
      </c>
      <c r="H4107" s="20">
        <v>29.824561403509001</v>
      </c>
      <c r="I4107" s="2">
        <v>33.333333333333002</v>
      </c>
      <c r="J4107" s="2">
        <v>52.631578947367998</v>
      </c>
      <c r="K4107" s="2">
        <v>52.631578947367998</v>
      </c>
      <c r="L4107" s="2">
        <v>68.421052631579002</v>
      </c>
      <c r="M4107" s="2">
        <v>77.192982456140001</v>
      </c>
      <c r="N4107" s="2">
        <v>50.877192982456002</v>
      </c>
      <c r="O4107" s="2">
        <v>26.315789473683999</v>
      </c>
      <c r="P4107" s="2">
        <v>38.596491228070001</v>
      </c>
      <c r="Q4107" s="2">
        <v>54.385964912280997</v>
      </c>
      <c r="R4107" s="2">
        <v>15.789473684211</v>
      </c>
      <c r="S4107" s="2">
        <v>61.403508771929999</v>
      </c>
      <c r="T4107" s="2">
        <v>29.824561403509001</v>
      </c>
      <c r="U4107" s="2">
        <v>21.052631578947</v>
      </c>
      <c r="V4107" s="2">
        <v>29.824561403509001</v>
      </c>
      <c r="W4107" s="2">
        <v>1.7543859649119999</v>
      </c>
      <c r="X4107" s="2">
        <v>5.2631578947369997</v>
      </c>
      <c r="Y4107" s="38" t="s">
        <v>66</v>
      </c>
    </row>
    <row r="4108" spans="3:25" x14ac:dyDescent="0.25">
      <c r="C4108" s="112"/>
      <c r="D4108" s="109"/>
      <c r="E4108" s="9" t="s">
        <v>31</v>
      </c>
      <c r="F4108" s="12"/>
      <c r="G4108" s="8">
        <v>423</v>
      </c>
      <c r="H4108" s="20">
        <v>28.841607565012001</v>
      </c>
      <c r="I4108" s="2">
        <v>38.770685579195998</v>
      </c>
      <c r="J4108" s="2">
        <v>58.39243498818</v>
      </c>
      <c r="K4108" s="2">
        <v>55.791962174940998</v>
      </c>
      <c r="L4108" s="2">
        <v>62.174940898345</v>
      </c>
      <c r="M4108" s="2">
        <v>65.721040189125006</v>
      </c>
      <c r="N4108" s="2">
        <v>45.862884160756998</v>
      </c>
      <c r="O4108" s="2">
        <v>22.222222222222001</v>
      </c>
      <c r="P4108" s="2">
        <v>44.917257683214999</v>
      </c>
      <c r="Q4108" s="2">
        <v>56.028368794325999</v>
      </c>
      <c r="R4108" s="2">
        <v>23.640661938533999</v>
      </c>
      <c r="S4108" s="2">
        <v>57.683215130024003</v>
      </c>
      <c r="T4108" s="2">
        <v>30.969267139479999</v>
      </c>
      <c r="U4108" s="2">
        <v>17.730496453901001</v>
      </c>
      <c r="V4108" s="2">
        <v>34.515366430260002</v>
      </c>
      <c r="W4108" s="2">
        <v>2.3640661938530001</v>
      </c>
      <c r="X4108" s="2">
        <v>1.654846335697</v>
      </c>
      <c r="Y4108" s="17">
        <v>0.47281323877100001</v>
      </c>
    </row>
    <row r="4109" spans="3:25" x14ac:dyDescent="0.25">
      <c r="C4109" s="112"/>
      <c r="D4109" s="109"/>
      <c r="E4109" s="9" t="s">
        <v>32</v>
      </c>
      <c r="F4109" s="12"/>
      <c r="G4109" s="8">
        <v>151</v>
      </c>
      <c r="H4109" s="20">
        <v>30.46357615894</v>
      </c>
      <c r="I4109" s="2">
        <v>37.748344370860998</v>
      </c>
      <c r="J4109" s="2">
        <v>52.317880794701999</v>
      </c>
      <c r="K4109" s="2">
        <v>56.953642384105997</v>
      </c>
      <c r="L4109" s="2">
        <v>68.211920529801006</v>
      </c>
      <c r="M4109" s="2">
        <v>67.549668874171999</v>
      </c>
      <c r="N4109" s="2">
        <v>51.655629139073</v>
      </c>
      <c r="O4109" s="2">
        <v>25.827814569535999</v>
      </c>
      <c r="P4109" s="2">
        <v>41.059602649006997</v>
      </c>
      <c r="Q4109" s="2">
        <v>50.331125827815001</v>
      </c>
      <c r="R4109" s="2">
        <v>20.529801324503001</v>
      </c>
      <c r="S4109" s="2">
        <v>62.913907284768001</v>
      </c>
      <c r="T4109" s="2">
        <v>32.450331125828001</v>
      </c>
      <c r="U4109" s="2">
        <v>17.218543046358</v>
      </c>
      <c r="V4109" s="2">
        <v>36.423841059602999</v>
      </c>
      <c r="W4109" s="2">
        <v>1.9867549668869999</v>
      </c>
      <c r="X4109" s="2">
        <v>1.9867549668869999</v>
      </c>
      <c r="Y4109" s="38" t="s">
        <v>66</v>
      </c>
    </row>
    <row r="4110" spans="3:25" x14ac:dyDescent="0.25">
      <c r="C4110" s="112"/>
      <c r="D4110" s="108" t="s">
        <v>23</v>
      </c>
      <c r="E4110" s="10" t="s">
        <v>26</v>
      </c>
      <c r="F4110" s="11"/>
      <c r="G4110" s="14">
        <v>141</v>
      </c>
      <c r="H4110" s="28">
        <v>21.985815602837</v>
      </c>
      <c r="I4110" s="5">
        <v>24.113475177304998</v>
      </c>
      <c r="J4110" s="5">
        <v>53.900709219858001</v>
      </c>
      <c r="K4110" s="5">
        <v>34.042553191488999</v>
      </c>
      <c r="L4110" s="5">
        <v>68.794326241134996</v>
      </c>
      <c r="M4110" s="5">
        <v>63.120567375886999</v>
      </c>
      <c r="N4110" s="5">
        <v>39.716312056737998</v>
      </c>
      <c r="O4110" s="5">
        <v>25.531914893617</v>
      </c>
      <c r="P4110" s="5">
        <v>46.099290780141999</v>
      </c>
      <c r="Q4110" s="5">
        <v>51.773049645390003</v>
      </c>
      <c r="R4110" s="5">
        <v>29.078014184396999</v>
      </c>
      <c r="S4110" s="5">
        <v>36.879432624113001</v>
      </c>
      <c r="T4110" s="5">
        <v>26.241134751773</v>
      </c>
      <c r="U4110" s="5">
        <v>24.113475177304998</v>
      </c>
      <c r="V4110" s="5">
        <v>39.716312056737998</v>
      </c>
      <c r="W4110" s="5">
        <v>1.4184397163119999</v>
      </c>
      <c r="X4110" s="5">
        <v>1.4184397163119999</v>
      </c>
      <c r="Y4110" s="29">
        <v>0.70921985815599997</v>
      </c>
    </row>
    <row r="4111" spans="3:25" x14ac:dyDescent="0.25">
      <c r="C4111" s="112"/>
      <c r="D4111" s="109"/>
      <c r="E4111" s="9" t="s">
        <v>27</v>
      </c>
      <c r="F4111" s="12"/>
      <c r="G4111" s="8">
        <v>108</v>
      </c>
      <c r="H4111" s="20">
        <v>25</v>
      </c>
      <c r="I4111" s="2">
        <v>38.888888888888999</v>
      </c>
      <c r="J4111" s="2">
        <v>67.592592592592993</v>
      </c>
      <c r="K4111" s="2">
        <v>43.518518518519002</v>
      </c>
      <c r="L4111" s="2">
        <v>68.518518518519002</v>
      </c>
      <c r="M4111" s="2">
        <v>77.777777777777999</v>
      </c>
      <c r="N4111" s="2">
        <v>39.814814814815001</v>
      </c>
      <c r="O4111" s="2">
        <v>37.962962962962997</v>
      </c>
      <c r="P4111" s="2">
        <v>61.111111111111001</v>
      </c>
      <c r="Q4111" s="2">
        <v>66.666666666666998</v>
      </c>
      <c r="R4111" s="2">
        <v>20.370370370370001</v>
      </c>
      <c r="S4111" s="2">
        <v>52.777777777777999</v>
      </c>
      <c r="T4111" s="2">
        <v>35.185185185184999</v>
      </c>
      <c r="U4111" s="2">
        <v>19.444444444443999</v>
      </c>
      <c r="V4111" s="2">
        <v>49.074074074073998</v>
      </c>
      <c r="W4111" s="2">
        <v>0.92592592592599998</v>
      </c>
      <c r="X4111" s="15" t="s">
        <v>66</v>
      </c>
      <c r="Y4111" s="38" t="s">
        <v>66</v>
      </c>
    </row>
    <row r="4112" spans="3:25" x14ac:dyDescent="0.25">
      <c r="C4112" s="112"/>
      <c r="D4112" s="109"/>
      <c r="E4112" s="9" t="s">
        <v>28</v>
      </c>
      <c r="F4112" s="12"/>
      <c r="G4112" s="8">
        <v>148</v>
      </c>
      <c r="H4112" s="20">
        <v>27.702702702703</v>
      </c>
      <c r="I4112" s="2">
        <v>37.162162162161998</v>
      </c>
      <c r="J4112" s="2">
        <v>61.486486486486001</v>
      </c>
      <c r="K4112" s="2">
        <v>42.567567567567998</v>
      </c>
      <c r="L4112" s="2">
        <v>74.324324324323996</v>
      </c>
      <c r="M4112" s="2">
        <v>78.378378378378002</v>
      </c>
      <c r="N4112" s="2">
        <v>50.675675675675997</v>
      </c>
      <c r="O4112" s="2">
        <v>37.162162162161998</v>
      </c>
      <c r="P4112" s="2">
        <v>68.918918918919005</v>
      </c>
      <c r="Q4112" s="2">
        <v>66.891891891892001</v>
      </c>
      <c r="R4112" s="2">
        <v>20.27027027027</v>
      </c>
      <c r="S4112" s="2">
        <v>60.810810810810999</v>
      </c>
      <c r="T4112" s="2">
        <v>36.486486486486001</v>
      </c>
      <c r="U4112" s="2">
        <v>31.081081081080999</v>
      </c>
      <c r="V4112" s="2">
        <v>38.513513513513999</v>
      </c>
      <c r="W4112" s="2">
        <v>2.0270270270270001</v>
      </c>
      <c r="X4112" s="2">
        <v>1.351351351351</v>
      </c>
      <c r="Y4112" s="17">
        <v>0.67567567567599995</v>
      </c>
    </row>
    <row r="4113" spans="3:25" x14ac:dyDescent="0.25">
      <c r="C4113" s="112"/>
      <c r="D4113" s="109"/>
      <c r="E4113" s="9" t="s">
        <v>29</v>
      </c>
      <c r="F4113" s="12"/>
      <c r="G4113" s="8">
        <v>101</v>
      </c>
      <c r="H4113" s="20">
        <v>23.762376237624</v>
      </c>
      <c r="I4113" s="2">
        <v>38.613861386139</v>
      </c>
      <c r="J4113" s="2">
        <v>63.366336633663003</v>
      </c>
      <c r="K4113" s="2">
        <v>29.702970297029999</v>
      </c>
      <c r="L4113" s="2">
        <v>76.237623762376003</v>
      </c>
      <c r="M4113" s="2">
        <v>90.099009900989998</v>
      </c>
      <c r="N4113" s="2">
        <v>59.405940594058997</v>
      </c>
      <c r="O4113" s="2">
        <v>32.673267326732997</v>
      </c>
      <c r="P4113" s="2">
        <v>44.554455445545003</v>
      </c>
      <c r="Q4113" s="2">
        <v>63.366336633663003</v>
      </c>
      <c r="R4113" s="2">
        <v>10.891089108911</v>
      </c>
      <c r="S4113" s="2">
        <v>66.336633663366001</v>
      </c>
      <c r="T4113" s="2">
        <v>35.643564356436002</v>
      </c>
      <c r="U4113" s="2">
        <v>34.653465346535</v>
      </c>
      <c r="V4113" s="2">
        <v>42.574257425742999</v>
      </c>
      <c r="W4113" s="2">
        <v>1.9801980198019999</v>
      </c>
      <c r="X4113" s="2">
        <v>1.9801980198019999</v>
      </c>
      <c r="Y4113" s="38" t="s">
        <v>66</v>
      </c>
    </row>
    <row r="4114" spans="3:25" x14ac:dyDescent="0.25">
      <c r="C4114" s="112"/>
      <c r="D4114" s="109"/>
      <c r="E4114" s="9" t="s">
        <v>30</v>
      </c>
      <c r="F4114" s="12"/>
      <c r="G4114" s="8">
        <v>63</v>
      </c>
      <c r="H4114" s="20">
        <v>19.047619047619001</v>
      </c>
      <c r="I4114" s="2">
        <v>34.920634920635003</v>
      </c>
      <c r="J4114" s="2">
        <v>55.555555555555998</v>
      </c>
      <c r="K4114" s="2">
        <v>25.396825396825001</v>
      </c>
      <c r="L4114" s="2">
        <v>79.365079365078998</v>
      </c>
      <c r="M4114" s="2">
        <v>85.714285714286007</v>
      </c>
      <c r="N4114" s="2">
        <v>61.904761904761997</v>
      </c>
      <c r="O4114" s="2">
        <v>46.031746031746003</v>
      </c>
      <c r="P4114" s="2">
        <v>47.619047619047997</v>
      </c>
      <c r="Q4114" s="2">
        <v>74.603174603175006</v>
      </c>
      <c r="R4114" s="2">
        <v>11.111111111111001</v>
      </c>
      <c r="S4114" s="2">
        <v>61.904761904761997</v>
      </c>
      <c r="T4114" s="2">
        <v>44.444444444444002</v>
      </c>
      <c r="U4114" s="2">
        <v>30.158730158729998</v>
      </c>
      <c r="V4114" s="2">
        <v>34.920634920635003</v>
      </c>
      <c r="W4114" s="2">
        <v>6.3492063492059998</v>
      </c>
      <c r="X4114" s="2">
        <v>1.587301587302</v>
      </c>
      <c r="Y4114" s="38" t="s">
        <v>66</v>
      </c>
    </row>
    <row r="4115" spans="3:25" x14ac:dyDescent="0.25">
      <c r="C4115" s="112"/>
      <c r="D4115" s="109"/>
      <c r="E4115" s="9" t="s">
        <v>31</v>
      </c>
      <c r="F4115" s="12"/>
      <c r="G4115" s="8">
        <v>420</v>
      </c>
      <c r="H4115" s="20">
        <v>24.761904761905001</v>
      </c>
      <c r="I4115" s="2">
        <v>37.619047619047997</v>
      </c>
      <c r="J4115" s="2">
        <v>62.619047619047997</v>
      </c>
      <c r="K4115" s="2">
        <v>37.142857142856997</v>
      </c>
      <c r="L4115" s="2">
        <v>74.047619047618994</v>
      </c>
      <c r="M4115" s="2">
        <v>82.142857142856997</v>
      </c>
      <c r="N4115" s="2">
        <v>51.666666666666998</v>
      </c>
      <c r="O4115" s="2">
        <v>37.619047619047997</v>
      </c>
      <c r="P4115" s="2">
        <v>57.857142857143003</v>
      </c>
      <c r="Q4115" s="2">
        <v>67.142857142856997</v>
      </c>
      <c r="R4115" s="2">
        <v>16.666666666666998</v>
      </c>
      <c r="S4115" s="2">
        <v>60.238095238094999</v>
      </c>
      <c r="T4115" s="2">
        <v>37.142857142856997</v>
      </c>
      <c r="U4115" s="2">
        <v>28.809523809523998</v>
      </c>
      <c r="V4115" s="2">
        <v>41.666666666666998</v>
      </c>
      <c r="W4115" s="2">
        <v>2.3809523809519999</v>
      </c>
      <c r="X4115" s="2">
        <v>1.190476190476</v>
      </c>
      <c r="Y4115" s="17">
        <v>0.23809523809499999</v>
      </c>
    </row>
    <row r="4116" spans="3:25" x14ac:dyDescent="0.25">
      <c r="C4116" s="112"/>
      <c r="D4116" s="109"/>
      <c r="E4116" s="9" t="s">
        <v>32</v>
      </c>
      <c r="F4116" s="12"/>
      <c r="G4116" s="8">
        <v>164</v>
      </c>
      <c r="H4116" s="20">
        <v>21.951219512194999</v>
      </c>
      <c r="I4116" s="2">
        <v>37.195121951220003</v>
      </c>
      <c r="J4116" s="2">
        <v>60.365853658536999</v>
      </c>
      <c r="K4116" s="2">
        <v>28.048780487805001</v>
      </c>
      <c r="L4116" s="2">
        <v>77.439024390244001</v>
      </c>
      <c r="M4116" s="2">
        <v>88.414634146341001</v>
      </c>
      <c r="N4116" s="2">
        <v>60.365853658536999</v>
      </c>
      <c r="O4116" s="2">
        <v>37.804878048779997</v>
      </c>
      <c r="P4116" s="2">
        <v>45.731707317073003</v>
      </c>
      <c r="Q4116" s="2">
        <v>67.682926829267998</v>
      </c>
      <c r="R4116" s="2">
        <v>10.975609756098001</v>
      </c>
      <c r="S4116" s="2">
        <v>64.634146341462994</v>
      </c>
      <c r="T4116" s="2">
        <v>39.024390243901998</v>
      </c>
      <c r="U4116" s="2">
        <v>32.926829268292998</v>
      </c>
      <c r="V4116" s="2">
        <v>39.634146341463001</v>
      </c>
      <c r="W4116" s="2">
        <v>3.6585365853659999</v>
      </c>
      <c r="X4116" s="2">
        <v>1.829268292683</v>
      </c>
      <c r="Y4116" s="38" t="s">
        <v>66</v>
      </c>
    </row>
    <row r="4117" spans="3:25" ht="25.2" x14ac:dyDescent="0.25">
      <c r="C4117" s="108" t="s">
        <v>33</v>
      </c>
      <c r="D4117" s="108" t="s">
        <v>25</v>
      </c>
      <c r="E4117" s="10" t="s">
        <v>34</v>
      </c>
      <c r="F4117" s="11"/>
      <c r="G4117" s="14">
        <v>93</v>
      </c>
      <c r="H4117" s="28">
        <v>20.430107526882001</v>
      </c>
      <c r="I4117" s="5">
        <v>35.483870967742</v>
      </c>
      <c r="J4117" s="5">
        <v>55.913978494623997</v>
      </c>
      <c r="K4117" s="5">
        <v>3.2258064516129998</v>
      </c>
      <c r="L4117" s="5">
        <v>21.505376344085999</v>
      </c>
      <c r="M4117" s="5">
        <v>66.666666666666998</v>
      </c>
      <c r="N4117" s="5">
        <v>58.064516129032</v>
      </c>
      <c r="O4117" s="5">
        <v>29.032258064516</v>
      </c>
      <c r="P4117" s="5">
        <v>38.709677419355003</v>
      </c>
      <c r="Q4117" s="5">
        <v>51.612903225806001</v>
      </c>
      <c r="R4117" s="5">
        <v>29.032258064516</v>
      </c>
      <c r="S4117" s="5">
        <v>64.516129032257993</v>
      </c>
      <c r="T4117" s="5">
        <v>36.559139784945998</v>
      </c>
      <c r="U4117" s="5">
        <v>32.258064516128997</v>
      </c>
      <c r="V4117" s="5">
        <v>25.806451612903</v>
      </c>
      <c r="W4117" s="5">
        <v>7.5268817204299996</v>
      </c>
      <c r="X4117" s="34" t="s">
        <v>66</v>
      </c>
      <c r="Y4117" s="29">
        <v>1.0752688172039999</v>
      </c>
    </row>
    <row r="4118" spans="3:25" ht="25.2" x14ac:dyDescent="0.25">
      <c r="C4118" s="112"/>
      <c r="D4118" s="109"/>
      <c r="E4118" s="9" t="s">
        <v>35</v>
      </c>
      <c r="F4118" s="12"/>
      <c r="G4118" s="8">
        <v>623</v>
      </c>
      <c r="H4118" s="20">
        <v>30.337078651685001</v>
      </c>
      <c r="I4118" s="2">
        <v>35.313001605136002</v>
      </c>
      <c r="J4118" s="2">
        <v>61.958266452647997</v>
      </c>
      <c r="K4118" s="2">
        <v>77.688603531300004</v>
      </c>
      <c r="L4118" s="2">
        <v>72.070626003209995</v>
      </c>
      <c r="M4118" s="2">
        <v>70.144462279294004</v>
      </c>
      <c r="N4118" s="2">
        <v>41.573033707865001</v>
      </c>
      <c r="O4118" s="2">
        <v>30.176565008026</v>
      </c>
      <c r="P4118" s="2">
        <v>56.500802568217999</v>
      </c>
      <c r="Q4118" s="2">
        <v>59.229534510432998</v>
      </c>
      <c r="R4118" s="2">
        <v>23.113964686997999</v>
      </c>
      <c r="S4118" s="2">
        <v>53.932584269663003</v>
      </c>
      <c r="T4118" s="2">
        <v>31.139646869983999</v>
      </c>
      <c r="U4118" s="2">
        <v>18.780096308186</v>
      </c>
      <c r="V4118" s="2">
        <v>39.165329052970002</v>
      </c>
      <c r="W4118" s="2">
        <v>1.926163723917</v>
      </c>
      <c r="X4118" s="2">
        <v>1.926163723917</v>
      </c>
      <c r="Y4118" s="17">
        <v>0.32102728731899999</v>
      </c>
    </row>
    <row r="4119" spans="3:25" ht="25.2" x14ac:dyDescent="0.25">
      <c r="C4119" s="112"/>
      <c r="D4119" s="109"/>
      <c r="E4119" s="9" t="s">
        <v>36</v>
      </c>
      <c r="F4119" s="12"/>
      <c r="G4119" s="8">
        <v>207</v>
      </c>
      <c r="H4119" s="20">
        <v>23.671497584541001</v>
      </c>
      <c r="I4119" s="2">
        <v>40.096618357487998</v>
      </c>
      <c r="J4119" s="2">
        <v>59.420289855071999</v>
      </c>
      <c r="K4119" s="2">
        <v>3.864734299517</v>
      </c>
      <c r="L4119" s="2">
        <v>61.835748792270998</v>
      </c>
      <c r="M4119" s="2">
        <v>67.149758454106006</v>
      </c>
      <c r="N4119" s="2">
        <v>45.893719806763002</v>
      </c>
      <c r="O4119" s="2">
        <v>29.468599033816002</v>
      </c>
      <c r="P4119" s="2">
        <v>42.512077294686001</v>
      </c>
      <c r="Q4119" s="2">
        <v>55.555555555555998</v>
      </c>
      <c r="R4119" s="2">
        <v>26.086956521739001</v>
      </c>
      <c r="S4119" s="2">
        <v>50.724637681159003</v>
      </c>
      <c r="T4119" s="2">
        <v>28.985507246377001</v>
      </c>
      <c r="U4119" s="2">
        <v>25.120772946860001</v>
      </c>
      <c r="V4119" s="2">
        <v>33.333333333333002</v>
      </c>
      <c r="W4119" s="2">
        <v>1.9323671497579999</v>
      </c>
      <c r="X4119" s="2">
        <v>2.4154589371980002</v>
      </c>
      <c r="Y4119" s="17">
        <v>0.48309178743999998</v>
      </c>
    </row>
    <row r="4120" spans="3:25" ht="25.2" x14ac:dyDescent="0.25">
      <c r="C4120" s="112"/>
      <c r="D4120" s="109"/>
      <c r="E4120" s="9" t="s">
        <v>37</v>
      </c>
      <c r="F4120" s="12"/>
      <c r="G4120" s="8">
        <v>178</v>
      </c>
      <c r="H4120" s="20">
        <v>26.404494382022001</v>
      </c>
      <c r="I4120" s="2">
        <v>35.393258426966</v>
      </c>
      <c r="J4120" s="2">
        <v>53.932584269663003</v>
      </c>
      <c r="K4120" s="2">
        <v>5.61797752809</v>
      </c>
      <c r="L4120" s="2">
        <v>75.842696629212995</v>
      </c>
      <c r="M4120" s="2">
        <v>78.089887640449007</v>
      </c>
      <c r="N4120" s="2">
        <v>55.617977528090002</v>
      </c>
      <c r="O4120" s="2">
        <v>26.966292134831001</v>
      </c>
      <c r="P4120" s="2">
        <v>43.258426966291999</v>
      </c>
      <c r="Q4120" s="2">
        <v>65.730337078651999</v>
      </c>
      <c r="R4120" s="2">
        <v>18.539325842697</v>
      </c>
      <c r="S4120" s="2">
        <v>58.426966292134999</v>
      </c>
      <c r="T4120" s="2">
        <v>36.516853932583999</v>
      </c>
      <c r="U4120" s="2">
        <v>29.775280898876002</v>
      </c>
      <c r="V4120" s="2">
        <v>43.820224719100999</v>
      </c>
      <c r="W4120" s="2">
        <v>4.4943820224720001</v>
      </c>
      <c r="X4120" s="2">
        <v>1.123595505618</v>
      </c>
      <c r="Y4120" s="38" t="s">
        <v>66</v>
      </c>
    </row>
    <row r="4121" spans="3:25" x14ac:dyDescent="0.25">
      <c r="C4121" s="112"/>
      <c r="D4121" s="109"/>
      <c r="E4121" s="9" t="s">
        <v>38</v>
      </c>
      <c r="F4121" s="12"/>
      <c r="G4121" s="13">
        <v>3</v>
      </c>
      <c r="H4121" s="30">
        <v>33.333333333333002</v>
      </c>
      <c r="I4121" s="6">
        <v>33.333333333333002</v>
      </c>
      <c r="J4121" s="6">
        <v>66.666666666666998</v>
      </c>
      <c r="K4121" s="6">
        <v>66.666666666666998</v>
      </c>
      <c r="L4121" s="6">
        <v>66.666666666666998</v>
      </c>
      <c r="M4121" s="6">
        <v>66.666666666666998</v>
      </c>
      <c r="N4121" s="6">
        <v>33.333333333333002</v>
      </c>
      <c r="O4121" s="7" t="s">
        <v>66</v>
      </c>
      <c r="P4121" s="6">
        <v>66.666666666666998</v>
      </c>
      <c r="Q4121" s="6">
        <v>66.666666666666998</v>
      </c>
      <c r="R4121" s="6">
        <v>33.333333333333002</v>
      </c>
      <c r="S4121" s="6">
        <v>33.333333333333002</v>
      </c>
      <c r="T4121" s="6">
        <v>33.333333333333002</v>
      </c>
      <c r="U4121" s="7" t="s">
        <v>66</v>
      </c>
      <c r="V4121" s="6">
        <v>33.333333333333002</v>
      </c>
      <c r="W4121" s="7" t="s">
        <v>66</v>
      </c>
      <c r="X4121" s="7" t="s">
        <v>66</v>
      </c>
      <c r="Y4121" s="37" t="s">
        <v>66</v>
      </c>
    </row>
    <row r="4122" spans="3:25" ht="25.2" x14ac:dyDescent="0.25">
      <c r="C4122" s="112"/>
      <c r="D4122" s="108" t="s">
        <v>22</v>
      </c>
      <c r="E4122" s="10" t="s">
        <v>34</v>
      </c>
      <c r="F4122" s="11"/>
      <c r="G4122" s="40">
        <v>48</v>
      </c>
      <c r="H4122" s="58">
        <v>20.833333333333002</v>
      </c>
      <c r="I4122" s="23">
        <v>43.75</v>
      </c>
      <c r="J4122" s="23">
        <v>62.5</v>
      </c>
      <c r="K4122" s="23">
        <v>6.25</v>
      </c>
      <c r="L4122" s="23">
        <v>10.416666666667</v>
      </c>
      <c r="M4122" s="23">
        <v>64.583333333333002</v>
      </c>
      <c r="N4122" s="23">
        <v>54.166666666666998</v>
      </c>
      <c r="O4122" s="23">
        <v>27.083333333333002</v>
      </c>
      <c r="P4122" s="23">
        <v>31.25</v>
      </c>
      <c r="Q4122" s="23">
        <v>52.083333333333002</v>
      </c>
      <c r="R4122" s="23">
        <v>33.333333333333002</v>
      </c>
      <c r="S4122" s="23">
        <v>68.75</v>
      </c>
      <c r="T4122" s="23">
        <v>35.416666666666998</v>
      </c>
      <c r="U4122" s="23">
        <v>29.166666666666998</v>
      </c>
      <c r="V4122" s="23">
        <v>20.833333333333002</v>
      </c>
      <c r="W4122" s="23">
        <v>8.333333333333</v>
      </c>
      <c r="X4122" s="41" t="s">
        <v>66</v>
      </c>
      <c r="Y4122" s="63">
        <v>2.083333333333</v>
      </c>
    </row>
    <row r="4123" spans="3:25" ht="25.2" x14ac:dyDescent="0.25">
      <c r="C4123" s="112"/>
      <c r="D4123" s="109"/>
      <c r="E4123" s="9" t="s">
        <v>35</v>
      </c>
      <c r="F4123" s="12"/>
      <c r="G4123" s="8">
        <v>365</v>
      </c>
      <c r="H4123" s="20">
        <v>32.876712328766999</v>
      </c>
      <c r="I4123" s="2">
        <v>35.616438356163997</v>
      </c>
      <c r="J4123" s="2">
        <v>59.726027397259998</v>
      </c>
      <c r="K4123" s="2">
        <v>77.808219178081998</v>
      </c>
      <c r="L4123" s="2">
        <v>67.945205479452</v>
      </c>
      <c r="M4123" s="2">
        <v>64.383561643836003</v>
      </c>
      <c r="N4123" s="2">
        <v>41.095890410959001</v>
      </c>
      <c r="O4123" s="2">
        <v>26.027397260274</v>
      </c>
      <c r="P4123" s="2">
        <v>51.506849315068003</v>
      </c>
      <c r="Q4123" s="2">
        <v>56.164383561644001</v>
      </c>
      <c r="R4123" s="2">
        <v>27.123287671233001</v>
      </c>
      <c r="S4123" s="2">
        <v>55.068493150685001</v>
      </c>
      <c r="T4123" s="2">
        <v>27.397260273973</v>
      </c>
      <c r="U4123" s="2">
        <v>16.164383561644001</v>
      </c>
      <c r="V4123" s="2">
        <v>36.712328767122997</v>
      </c>
      <c r="W4123" s="2">
        <v>3.0136986301370001</v>
      </c>
      <c r="X4123" s="2">
        <v>2.1917808219179999</v>
      </c>
      <c r="Y4123" s="17">
        <v>0.27397260274000002</v>
      </c>
    </row>
    <row r="4124" spans="3:25" ht="25.2" x14ac:dyDescent="0.25">
      <c r="C4124" s="112"/>
      <c r="D4124" s="109"/>
      <c r="E4124" s="9" t="s">
        <v>36</v>
      </c>
      <c r="F4124" s="12"/>
      <c r="G4124" s="8">
        <v>80</v>
      </c>
      <c r="H4124" s="20">
        <v>28.75</v>
      </c>
      <c r="I4124" s="2">
        <v>45</v>
      </c>
      <c r="J4124" s="2">
        <v>58.75</v>
      </c>
      <c r="K4124" s="2">
        <v>10</v>
      </c>
      <c r="L4124" s="2">
        <v>50</v>
      </c>
      <c r="M4124" s="2">
        <v>53.75</v>
      </c>
      <c r="N4124" s="2">
        <v>42.5</v>
      </c>
      <c r="O4124" s="2">
        <v>21.25</v>
      </c>
      <c r="P4124" s="2">
        <v>28.75</v>
      </c>
      <c r="Q4124" s="2">
        <v>43.75</v>
      </c>
      <c r="R4124" s="2">
        <v>28.75</v>
      </c>
      <c r="S4124" s="2">
        <v>47.5</v>
      </c>
      <c r="T4124" s="2">
        <v>31.25</v>
      </c>
      <c r="U4124" s="2">
        <v>16.25</v>
      </c>
      <c r="V4124" s="2">
        <v>28.75</v>
      </c>
      <c r="W4124" s="2">
        <v>2.5</v>
      </c>
      <c r="X4124" s="2">
        <v>5</v>
      </c>
      <c r="Y4124" s="38" t="s">
        <v>66</v>
      </c>
    </row>
    <row r="4125" spans="3:25" ht="25.2" x14ac:dyDescent="0.25">
      <c r="C4125" s="112"/>
      <c r="D4125" s="109"/>
      <c r="E4125" s="9" t="s">
        <v>37</v>
      </c>
      <c r="F4125" s="12"/>
      <c r="G4125" s="13">
        <v>49</v>
      </c>
      <c r="H4125" s="30">
        <v>32.653061224490003</v>
      </c>
      <c r="I4125" s="6">
        <v>40.816326530612002</v>
      </c>
      <c r="J4125" s="6">
        <v>48.979591836734997</v>
      </c>
      <c r="K4125" s="6">
        <v>14.285714285714</v>
      </c>
      <c r="L4125" s="6">
        <v>65.306122448980005</v>
      </c>
      <c r="M4125" s="6">
        <v>71.428571428571004</v>
      </c>
      <c r="N4125" s="6">
        <v>48.979591836734997</v>
      </c>
      <c r="O4125" s="6">
        <v>10.204081632653001</v>
      </c>
      <c r="P4125" s="6">
        <v>40.816326530612002</v>
      </c>
      <c r="Q4125" s="6">
        <v>61.224489795917997</v>
      </c>
      <c r="R4125" s="6">
        <v>18.367346938775999</v>
      </c>
      <c r="S4125" s="6">
        <v>57.142857142856997</v>
      </c>
      <c r="T4125" s="6">
        <v>38.775510204082003</v>
      </c>
      <c r="U4125" s="6">
        <v>22.448979591836999</v>
      </c>
      <c r="V4125" s="6">
        <v>34.693877551020002</v>
      </c>
      <c r="W4125" s="6">
        <v>4.0816326530609999</v>
      </c>
      <c r="X4125" s="7" t="s">
        <v>66</v>
      </c>
      <c r="Y4125" s="37" t="s">
        <v>66</v>
      </c>
    </row>
    <row r="4126" spans="3:25" x14ac:dyDescent="0.25">
      <c r="C4126" s="112"/>
      <c r="D4126" s="109"/>
      <c r="E4126" s="9" t="s">
        <v>38</v>
      </c>
      <c r="F4126" s="12"/>
      <c r="G4126" s="13">
        <v>1</v>
      </c>
      <c r="H4126" s="30">
        <v>100</v>
      </c>
      <c r="I4126" s="6">
        <v>100</v>
      </c>
      <c r="J4126" s="6">
        <v>100</v>
      </c>
      <c r="K4126" s="6">
        <v>100</v>
      </c>
      <c r="L4126" s="6">
        <v>100</v>
      </c>
      <c r="M4126" s="6">
        <v>100</v>
      </c>
      <c r="N4126" s="6">
        <v>100</v>
      </c>
      <c r="O4126" s="7" t="s">
        <v>66</v>
      </c>
      <c r="P4126" s="6">
        <v>100</v>
      </c>
      <c r="Q4126" s="6">
        <v>100</v>
      </c>
      <c r="R4126" s="6">
        <v>100</v>
      </c>
      <c r="S4126" s="6">
        <v>100</v>
      </c>
      <c r="T4126" s="7" t="s">
        <v>66</v>
      </c>
      <c r="U4126" s="7" t="s">
        <v>66</v>
      </c>
      <c r="V4126" s="6">
        <v>100</v>
      </c>
      <c r="W4126" s="7" t="s">
        <v>66</v>
      </c>
      <c r="X4126" s="7" t="s">
        <v>66</v>
      </c>
      <c r="Y4126" s="37" t="s">
        <v>66</v>
      </c>
    </row>
    <row r="4127" spans="3:25" ht="25.2" x14ac:dyDescent="0.25">
      <c r="C4127" s="112"/>
      <c r="D4127" s="108" t="s">
        <v>23</v>
      </c>
      <c r="E4127" s="10" t="s">
        <v>34</v>
      </c>
      <c r="F4127" s="11"/>
      <c r="G4127" s="40">
        <v>45</v>
      </c>
      <c r="H4127" s="58">
        <v>20</v>
      </c>
      <c r="I4127" s="23">
        <v>26.666666666666998</v>
      </c>
      <c r="J4127" s="23">
        <v>48.888888888888999</v>
      </c>
      <c r="K4127" s="41" t="s">
        <v>66</v>
      </c>
      <c r="L4127" s="23">
        <v>33.333333333333002</v>
      </c>
      <c r="M4127" s="23">
        <v>68.888888888888999</v>
      </c>
      <c r="N4127" s="23">
        <v>62.222222222222001</v>
      </c>
      <c r="O4127" s="23">
        <v>31.111111111111001</v>
      </c>
      <c r="P4127" s="23">
        <v>46.666666666666998</v>
      </c>
      <c r="Q4127" s="23">
        <v>51.111111111111001</v>
      </c>
      <c r="R4127" s="23">
        <v>24.444444444443999</v>
      </c>
      <c r="S4127" s="23">
        <v>60</v>
      </c>
      <c r="T4127" s="23">
        <v>37.777777777777999</v>
      </c>
      <c r="U4127" s="23">
        <v>35.555555555555998</v>
      </c>
      <c r="V4127" s="23">
        <v>31.111111111111001</v>
      </c>
      <c r="W4127" s="23">
        <v>6.666666666667</v>
      </c>
      <c r="X4127" s="41" t="s">
        <v>66</v>
      </c>
      <c r="Y4127" s="70" t="s">
        <v>66</v>
      </c>
    </row>
    <row r="4128" spans="3:25" ht="25.2" x14ac:dyDescent="0.25">
      <c r="C4128" s="112"/>
      <c r="D4128" s="109"/>
      <c r="E4128" s="9" t="s">
        <v>35</v>
      </c>
      <c r="F4128" s="12"/>
      <c r="G4128" s="8">
        <v>258</v>
      </c>
      <c r="H4128" s="20">
        <v>26.744186046511999</v>
      </c>
      <c r="I4128" s="2">
        <v>34.883720930232997</v>
      </c>
      <c r="J4128" s="2">
        <v>65.116279069767003</v>
      </c>
      <c r="K4128" s="2">
        <v>77.519379844960994</v>
      </c>
      <c r="L4128" s="2">
        <v>77.906976744185997</v>
      </c>
      <c r="M4128" s="2">
        <v>78.294573643410999</v>
      </c>
      <c r="N4128" s="2">
        <v>42.248062015503997</v>
      </c>
      <c r="O4128" s="2">
        <v>36.046511627907002</v>
      </c>
      <c r="P4128" s="2">
        <v>63.565891472868003</v>
      </c>
      <c r="Q4128" s="2">
        <v>63.565891472868003</v>
      </c>
      <c r="R4128" s="2">
        <v>17.441860465116001</v>
      </c>
      <c r="S4128" s="2">
        <v>52.325581395348998</v>
      </c>
      <c r="T4128" s="2">
        <v>36.434108527131997</v>
      </c>
      <c r="U4128" s="2">
        <v>22.480620155038999</v>
      </c>
      <c r="V4128" s="2">
        <v>42.635658914728999</v>
      </c>
      <c r="W4128" s="2">
        <v>0.38759689922500001</v>
      </c>
      <c r="X4128" s="2">
        <v>1.550387596899</v>
      </c>
      <c r="Y4128" s="17">
        <v>0.38759689922500001</v>
      </c>
    </row>
    <row r="4129" spans="3:25" ht="25.2" x14ac:dyDescent="0.25">
      <c r="C4129" s="112"/>
      <c r="D4129" s="109"/>
      <c r="E4129" s="9" t="s">
        <v>36</v>
      </c>
      <c r="F4129" s="12"/>
      <c r="G4129" s="8">
        <v>127</v>
      </c>
      <c r="H4129" s="20">
        <v>20.472440944881999</v>
      </c>
      <c r="I4129" s="2">
        <v>37.007874015748001</v>
      </c>
      <c r="J4129" s="2">
        <v>59.842519685039001</v>
      </c>
      <c r="K4129" s="15" t="s">
        <v>66</v>
      </c>
      <c r="L4129" s="2">
        <v>69.291338582677</v>
      </c>
      <c r="M4129" s="2">
        <v>75.590551181102001</v>
      </c>
      <c r="N4129" s="2">
        <v>48.031496062991998</v>
      </c>
      <c r="O4129" s="2">
        <v>34.645669291338997</v>
      </c>
      <c r="P4129" s="2">
        <v>51.181102362205003</v>
      </c>
      <c r="Q4129" s="2">
        <v>62.992125984251999</v>
      </c>
      <c r="R4129" s="2">
        <v>24.409448818897999</v>
      </c>
      <c r="S4129" s="2">
        <v>52.755905511811001</v>
      </c>
      <c r="T4129" s="2">
        <v>27.559055118109999</v>
      </c>
      <c r="U4129" s="2">
        <v>30.708661417323</v>
      </c>
      <c r="V4129" s="2">
        <v>36.220472440945002</v>
      </c>
      <c r="W4129" s="2">
        <v>1.574803149606</v>
      </c>
      <c r="X4129" s="2">
        <v>0.78740157480299999</v>
      </c>
      <c r="Y4129" s="17">
        <v>0.78740157480299999</v>
      </c>
    </row>
    <row r="4130" spans="3:25" ht="25.2" x14ac:dyDescent="0.25">
      <c r="C4130" s="112"/>
      <c r="D4130" s="109"/>
      <c r="E4130" s="9" t="s">
        <v>37</v>
      </c>
      <c r="F4130" s="12"/>
      <c r="G4130" s="8">
        <v>129</v>
      </c>
      <c r="H4130" s="20">
        <v>24.031007751937999</v>
      </c>
      <c r="I4130" s="2">
        <v>33.333333333333002</v>
      </c>
      <c r="J4130" s="2">
        <v>55.813953488372</v>
      </c>
      <c r="K4130" s="2">
        <v>2.3255813953489999</v>
      </c>
      <c r="L4130" s="2">
        <v>79.844961240309999</v>
      </c>
      <c r="M4130" s="2">
        <v>80.620155038760004</v>
      </c>
      <c r="N4130" s="2">
        <v>58.139534883720998</v>
      </c>
      <c r="O4130" s="2">
        <v>33.333333333333002</v>
      </c>
      <c r="P4130" s="2">
        <v>44.186046511628</v>
      </c>
      <c r="Q4130" s="2">
        <v>67.441860465115994</v>
      </c>
      <c r="R4130" s="2">
        <v>18.604651162791001</v>
      </c>
      <c r="S4130" s="2">
        <v>58.914728682171003</v>
      </c>
      <c r="T4130" s="2">
        <v>35.658914728681999</v>
      </c>
      <c r="U4130" s="2">
        <v>32.558139534883999</v>
      </c>
      <c r="V4130" s="2">
        <v>47.286821705426</v>
      </c>
      <c r="W4130" s="2">
        <v>4.6511627906979998</v>
      </c>
      <c r="X4130" s="2">
        <v>1.550387596899</v>
      </c>
      <c r="Y4130" s="38" t="s">
        <v>66</v>
      </c>
    </row>
    <row r="4131" spans="3:25" x14ac:dyDescent="0.25">
      <c r="C4131" s="112"/>
      <c r="D4131" s="109"/>
      <c r="E4131" s="9" t="s">
        <v>38</v>
      </c>
      <c r="F4131" s="12"/>
      <c r="G4131" s="13">
        <v>2</v>
      </c>
      <c r="H4131" s="39" t="s">
        <v>66</v>
      </c>
      <c r="I4131" s="7" t="s">
        <v>66</v>
      </c>
      <c r="J4131" s="6">
        <v>50</v>
      </c>
      <c r="K4131" s="6">
        <v>50</v>
      </c>
      <c r="L4131" s="6">
        <v>50</v>
      </c>
      <c r="M4131" s="6">
        <v>50</v>
      </c>
      <c r="N4131" s="7" t="s">
        <v>66</v>
      </c>
      <c r="O4131" s="7" t="s">
        <v>66</v>
      </c>
      <c r="P4131" s="6">
        <v>50</v>
      </c>
      <c r="Q4131" s="6">
        <v>50</v>
      </c>
      <c r="R4131" s="7" t="s">
        <v>66</v>
      </c>
      <c r="S4131" s="7" t="s">
        <v>66</v>
      </c>
      <c r="T4131" s="6">
        <v>50</v>
      </c>
      <c r="U4131" s="7" t="s">
        <v>66</v>
      </c>
      <c r="V4131" s="7" t="s">
        <v>66</v>
      </c>
      <c r="W4131" s="7" t="s">
        <v>66</v>
      </c>
      <c r="X4131" s="7" t="s">
        <v>66</v>
      </c>
      <c r="Y4131" s="37" t="s">
        <v>66</v>
      </c>
    </row>
    <row r="4132" spans="3:25" ht="25.2" x14ac:dyDescent="0.25">
      <c r="C4132" s="108" t="s">
        <v>39</v>
      </c>
      <c r="D4132" s="108" t="s">
        <v>25</v>
      </c>
      <c r="E4132" s="10" t="s">
        <v>40</v>
      </c>
      <c r="F4132" s="11"/>
      <c r="G4132" s="14">
        <v>320</v>
      </c>
      <c r="H4132" s="28">
        <v>24.375</v>
      </c>
      <c r="I4132" s="5">
        <v>36.25</v>
      </c>
      <c r="J4132" s="5">
        <v>58.4375</v>
      </c>
      <c r="K4132" s="5">
        <v>0.9375</v>
      </c>
      <c r="L4132" s="5">
        <v>56.5625</v>
      </c>
      <c r="M4132" s="5">
        <v>72.1875</v>
      </c>
      <c r="N4132" s="5">
        <v>50</v>
      </c>
      <c r="O4132" s="5">
        <v>29.375</v>
      </c>
      <c r="P4132" s="5">
        <v>41.5625</v>
      </c>
      <c r="Q4132" s="5">
        <v>60</v>
      </c>
      <c r="R4132" s="5">
        <v>20.9375</v>
      </c>
      <c r="S4132" s="5">
        <v>58.4375</v>
      </c>
      <c r="T4132" s="5">
        <v>32.5</v>
      </c>
      <c r="U4132" s="5">
        <v>27.1875</v>
      </c>
      <c r="V4132" s="5">
        <v>38.125</v>
      </c>
      <c r="W4132" s="5">
        <v>4.6875</v>
      </c>
      <c r="X4132" s="5">
        <v>1.875</v>
      </c>
      <c r="Y4132" s="62" t="s">
        <v>66</v>
      </c>
    </row>
    <row r="4133" spans="3:25" ht="25.2" x14ac:dyDescent="0.25">
      <c r="C4133" s="112"/>
      <c r="D4133" s="109"/>
      <c r="E4133" s="9" t="s">
        <v>41</v>
      </c>
      <c r="F4133" s="12"/>
      <c r="G4133" s="8">
        <v>604</v>
      </c>
      <c r="H4133" s="20">
        <v>29.966887417218999</v>
      </c>
      <c r="I4133" s="2">
        <v>35.264900662252003</v>
      </c>
      <c r="J4133" s="2">
        <v>62.251655629139002</v>
      </c>
      <c r="K4133" s="2">
        <v>76.821192052979995</v>
      </c>
      <c r="L4133" s="2">
        <v>72.185430463575997</v>
      </c>
      <c r="M4133" s="2">
        <v>70.529801324502998</v>
      </c>
      <c r="N4133" s="2">
        <v>41.887417218543</v>
      </c>
      <c r="O4133" s="2">
        <v>31.125827814569998</v>
      </c>
      <c r="P4133" s="2">
        <v>57.450331125828001</v>
      </c>
      <c r="Q4133" s="2">
        <v>60.099337748343999</v>
      </c>
      <c r="R4133" s="2">
        <v>22.682119205298001</v>
      </c>
      <c r="S4133" s="2">
        <v>54.470198675497002</v>
      </c>
      <c r="T4133" s="2">
        <v>31.622516556291</v>
      </c>
      <c r="U4133" s="2">
        <v>19.205298013244999</v>
      </c>
      <c r="V4133" s="2">
        <v>38.907284768212001</v>
      </c>
      <c r="W4133" s="2">
        <v>1.655629139073</v>
      </c>
      <c r="X4133" s="2">
        <v>1.8211920529800001</v>
      </c>
      <c r="Y4133" s="17">
        <v>0.331125827815</v>
      </c>
    </row>
    <row r="4134" spans="3:25" x14ac:dyDescent="0.25">
      <c r="C4134" s="112"/>
      <c r="D4134" s="109"/>
      <c r="E4134" s="9" t="s">
        <v>42</v>
      </c>
      <c r="F4134" s="12"/>
      <c r="G4134" s="13">
        <v>20</v>
      </c>
      <c r="H4134" s="30">
        <v>25</v>
      </c>
      <c r="I4134" s="6">
        <v>30</v>
      </c>
      <c r="J4134" s="6">
        <v>65</v>
      </c>
      <c r="K4134" s="6">
        <v>30</v>
      </c>
      <c r="L4134" s="6">
        <v>50</v>
      </c>
      <c r="M4134" s="6">
        <v>55</v>
      </c>
      <c r="N4134" s="6">
        <v>60</v>
      </c>
      <c r="O4134" s="6">
        <v>20</v>
      </c>
      <c r="P4134" s="6">
        <v>60</v>
      </c>
      <c r="Q4134" s="6">
        <v>55</v>
      </c>
      <c r="R4134" s="6">
        <v>35</v>
      </c>
      <c r="S4134" s="6">
        <v>25</v>
      </c>
      <c r="T4134" s="6">
        <v>35</v>
      </c>
      <c r="U4134" s="6">
        <v>30</v>
      </c>
      <c r="V4134" s="6">
        <v>25</v>
      </c>
      <c r="W4134" s="6">
        <v>5</v>
      </c>
      <c r="X4134" s="7" t="s">
        <v>66</v>
      </c>
      <c r="Y4134" s="33">
        <v>5</v>
      </c>
    </row>
    <row r="4135" spans="3:25" x14ac:dyDescent="0.25">
      <c r="C4135" s="112"/>
      <c r="D4135" s="109"/>
      <c r="E4135" s="9" t="s">
        <v>43</v>
      </c>
      <c r="F4135" s="12"/>
      <c r="G4135" s="8">
        <v>162</v>
      </c>
      <c r="H4135" s="20">
        <v>30.864197530864001</v>
      </c>
      <c r="I4135" s="2">
        <v>39.506172839506</v>
      </c>
      <c r="J4135" s="2">
        <v>53.086419753085998</v>
      </c>
      <c r="K4135" s="2">
        <v>35.802469135801999</v>
      </c>
      <c r="L4135" s="2">
        <v>82.098765432099</v>
      </c>
      <c r="M4135" s="2">
        <v>74.074074074074005</v>
      </c>
      <c r="N4135" s="2">
        <v>53.703703703704001</v>
      </c>
      <c r="O4135" s="2">
        <v>29.629629629629999</v>
      </c>
      <c r="P4135" s="2">
        <v>50.617283950617001</v>
      </c>
      <c r="Q4135" s="2">
        <v>60.493827160494</v>
      </c>
      <c r="R4135" s="2">
        <v>29.629629629629999</v>
      </c>
      <c r="S4135" s="2">
        <v>53.703703703704001</v>
      </c>
      <c r="T4135" s="2">
        <v>33.950617283950997</v>
      </c>
      <c r="U4135" s="2">
        <v>24.691358024690999</v>
      </c>
      <c r="V4135" s="2">
        <v>32.716049382716001</v>
      </c>
      <c r="W4135" s="2">
        <v>1.2345679012349999</v>
      </c>
      <c r="X4135" s="2">
        <v>2.4691358024690002</v>
      </c>
      <c r="Y4135" s="17">
        <v>0.61728395061700003</v>
      </c>
    </row>
    <row r="4136" spans="3:25" x14ac:dyDescent="0.25">
      <c r="C4136" s="112"/>
      <c r="D4136" s="109"/>
      <c r="E4136" s="9" t="s">
        <v>44</v>
      </c>
      <c r="F4136" s="12"/>
      <c r="G4136" s="8">
        <v>50</v>
      </c>
      <c r="H4136" s="20">
        <v>30</v>
      </c>
      <c r="I4136" s="2">
        <v>42</v>
      </c>
      <c r="J4136" s="2">
        <v>48</v>
      </c>
      <c r="K4136" s="2">
        <v>34</v>
      </c>
      <c r="L4136" s="2">
        <v>90</v>
      </c>
      <c r="M4136" s="2">
        <v>80</v>
      </c>
      <c r="N4136" s="2">
        <v>50</v>
      </c>
      <c r="O4136" s="2">
        <v>32</v>
      </c>
      <c r="P4136" s="2">
        <v>50</v>
      </c>
      <c r="Q4136" s="2">
        <v>50</v>
      </c>
      <c r="R4136" s="2">
        <v>30</v>
      </c>
      <c r="S4136" s="2">
        <v>54</v>
      </c>
      <c r="T4136" s="2">
        <v>30</v>
      </c>
      <c r="U4136" s="2">
        <v>22</v>
      </c>
      <c r="V4136" s="2">
        <v>38</v>
      </c>
      <c r="W4136" s="15" t="s">
        <v>66</v>
      </c>
      <c r="X4136" s="15" t="s">
        <v>66</v>
      </c>
      <c r="Y4136" s="38" t="s">
        <v>66</v>
      </c>
    </row>
    <row r="4137" spans="3:25" ht="25.2" x14ac:dyDescent="0.25">
      <c r="C4137" s="112"/>
      <c r="D4137" s="109"/>
      <c r="E4137" s="9" t="s">
        <v>45</v>
      </c>
      <c r="F4137" s="12"/>
      <c r="G4137" s="8">
        <v>53</v>
      </c>
      <c r="H4137" s="20">
        <v>28.301886792453001</v>
      </c>
      <c r="I4137" s="2">
        <v>47.169811320755002</v>
      </c>
      <c r="J4137" s="2">
        <v>62.264150943395997</v>
      </c>
      <c r="K4137" s="2">
        <v>35.849056603774002</v>
      </c>
      <c r="L4137" s="2">
        <v>43.396226415093999</v>
      </c>
      <c r="M4137" s="2">
        <v>64.150943396225998</v>
      </c>
      <c r="N4137" s="2">
        <v>45.283018867925001</v>
      </c>
      <c r="O4137" s="2">
        <v>22.641509433962</v>
      </c>
      <c r="P4137" s="2">
        <v>41.509433962263998</v>
      </c>
      <c r="Q4137" s="2">
        <v>41.509433962263998</v>
      </c>
      <c r="R4137" s="2">
        <v>32.075471698112999</v>
      </c>
      <c r="S4137" s="2">
        <v>54.716981132074999</v>
      </c>
      <c r="T4137" s="2">
        <v>32.075471698112999</v>
      </c>
      <c r="U4137" s="2">
        <v>18.867924528302002</v>
      </c>
      <c r="V4137" s="2">
        <v>35.849056603774002</v>
      </c>
      <c r="W4137" s="2">
        <v>3.7735849056599999</v>
      </c>
      <c r="X4137" s="2">
        <v>1.88679245283</v>
      </c>
      <c r="Y4137" s="17">
        <v>1.88679245283</v>
      </c>
    </row>
    <row r="4138" spans="3:25" x14ac:dyDescent="0.25">
      <c r="C4138" s="112"/>
      <c r="D4138" s="109"/>
      <c r="E4138" s="9" t="s">
        <v>38</v>
      </c>
      <c r="F4138" s="12"/>
      <c r="G4138" s="13">
        <v>37</v>
      </c>
      <c r="H4138" s="30">
        <v>32.432432432432002</v>
      </c>
      <c r="I4138" s="6">
        <v>40.540540540541002</v>
      </c>
      <c r="J4138" s="6">
        <v>54.054054054053999</v>
      </c>
      <c r="K4138" s="6">
        <v>67.567567567568005</v>
      </c>
      <c r="L4138" s="6">
        <v>72.972972972972997</v>
      </c>
      <c r="M4138" s="6">
        <v>56.756756756756999</v>
      </c>
      <c r="N4138" s="6">
        <v>48.648648648649001</v>
      </c>
      <c r="O4138" s="6">
        <v>24.324324324323999</v>
      </c>
      <c r="P4138" s="6">
        <v>45.945945945946001</v>
      </c>
      <c r="Q4138" s="6">
        <v>56.756756756756999</v>
      </c>
      <c r="R4138" s="6">
        <v>40.540540540541002</v>
      </c>
      <c r="S4138" s="6">
        <v>56.756756756756999</v>
      </c>
      <c r="T4138" s="6">
        <v>40.540540540541002</v>
      </c>
      <c r="U4138" s="6">
        <v>32.432432432432002</v>
      </c>
      <c r="V4138" s="6">
        <v>40.540540540541002</v>
      </c>
      <c r="W4138" s="6">
        <v>5.4054054054050003</v>
      </c>
      <c r="X4138" s="7" t="s">
        <v>66</v>
      </c>
      <c r="Y4138" s="37" t="s">
        <v>66</v>
      </c>
    </row>
    <row r="4139" spans="3:25" ht="25.2" x14ac:dyDescent="0.25">
      <c r="C4139" s="112"/>
      <c r="D4139" s="108" t="s">
        <v>22</v>
      </c>
      <c r="E4139" s="10" t="s">
        <v>40</v>
      </c>
      <c r="F4139" s="11"/>
      <c r="G4139" s="14">
        <v>118</v>
      </c>
      <c r="H4139" s="28">
        <v>28.813559322033999</v>
      </c>
      <c r="I4139" s="5">
        <v>41.525423728813998</v>
      </c>
      <c r="J4139" s="5">
        <v>54.237288135592998</v>
      </c>
      <c r="K4139" s="5">
        <v>2.542372881356</v>
      </c>
      <c r="L4139" s="5">
        <v>40.677966101694999</v>
      </c>
      <c r="M4139" s="5">
        <v>65.254237288135997</v>
      </c>
      <c r="N4139" s="5">
        <v>47.457627118643998</v>
      </c>
      <c r="O4139" s="5">
        <v>17.796610169491998</v>
      </c>
      <c r="P4139" s="5">
        <v>30.508474576270999</v>
      </c>
      <c r="Q4139" s="5">
        <v>54.237288135592998</v>
      </c>
      <c r="R4139" s="5">
        <v>27.118644067797</v>
      </c>
      <c r="S4139" s="5">
        <v>55.932203389831002</v>
      </c>
      <c r="T4139" s="5">
        <v>34.745762711864003</v>
      </c>
      <c r="U4139" s="5">
        <v>18.644067796609999</v>
      </c>
      <c r="V4139" s="5">
        <v>29.661016949153002</v>
      </c>
      <c r="W4139" s="5">
        <v>5.0847457627120001</v>
      </c>
      <c r="X4139" s="5">
        <v>2.542372881356</v>
      </c>
      <c r="Y4139" s="62" t="s">
        <v>66</v>
      </c>
    </row>
    <row r="4140" spans="3:25" ht="25.2" x14ac:dyDescent="0.25">
      <c r="C4140" s="112"/>
      <c r="D4140" s="109"/>
      <c r="E4140" s="9" t="s">
        <v>41</v>
      </c>
      <c r="F4140" s="12"/>
      <c r="G4140" s="8">
        <v>351</v>
      </c>
      <c r="H4140" s="20">
        <v>33.333333333333002</v>
      </c>
      <c r="I4140" s="2">
        <v>36.182336182336002</v>
      </c>
      <c r="J4140" s="2">
        <v>60.968660968660998</v>
      </c>
      <c r="K4140" s="2">
        <v>76.638176638177001</v>
      </c>
      <c r="L4140" s="2">
        <v>68.091168091168001</v>
      </c>
      <c r="M4140" s="2">
        <v>65.811965811966004</v>
      </c>
      <c r="N4140" s="2">
        <v>42.450142450142003</v>
      </c>
      <c r="O4140" s="2">
        <v>27.350427350427001</v>
      </c>
      <c r="P4140" s="2">
        <v>53.276353276352999</v>
      </c>
      <c r="Q4140" s="2">
        <v>57.264957264956998</v>
      </c>
      <c r="R4140" s="2">
        <v>26.780626780626999</v>
      </c>
      <c r="S4140" s="2">
        <v>56.410256410255997</v>
      </c>
      <c r="T4140" s="2">
        <v>28.490028490027999</v>
      </c>
      <c r="U4140" s="2">
        <v>16.809116809117</v>
      </c>
      <c r="V4140" s="2">
        <v>36.752136752136998</v>
      </c>
      <c r="W4140" s="2">
        <v>2.564102564103</v>
      </c>
      <c r="X4140" s="2">
        <v>1.9943019943019999</v>
      </c>
      <c r="Y4140" s="17">
        <v>0.28490028490000002</v>
      </c>
    </row>
    <row r="4141" spans="3:25" x14ac:dyDescent="0.25">
      <c r="C4141" s="112"/>
      <c r="D4141" s="109"/>
      <c r="E4141" s="9" t="s">
        <v>42</v>
      </c>
      <c r="F4141" s="12"/>
      <c r="G4141" s="13">
        <v>9</v>
      </c>
      <c r="H4141" s="30">
        <v>33.333333333333002</v>
      </c>
      <c r="I4141" s="6">
        <v>44.444444444444002</v>
      </c>
      <c r="J4141" s="6">
        <v>66.666666666666998</v>
      </c>
      <c r="K4141" s="6">
        <v>55.555555555555998</v>
      </c>
      <c r="L4141" s="6">
        <v>55.555555555555998</v>
      </c>
      <c r="M4141" s="6">
        <v>44.444444444444002</v>
      </c>
      <c r="N4141" s="6">
        <v>55.555555555555998</v>
      </c>
      <c r="O4141" s="7" t="s">
        <v>66</v>
      </c>
      <c r="P4141" s="6">
        <v>66.666666666666998</v>
      </c>
      <c r="Q4141" s="6">
        <v>44.444444444444002</v>
      </c>
      <c r="R4141" s="6">
        <v>33.333333333333002</v>
      </c>
      <c r="S4141" s="6">
        <v>11.111111111111001</v>
      </c>
      <c r="T4141" s="6">
        <v>44.444444444444002</v>
      </c>
      <c r="U4141" s="6">
        <v>33.333333333333002</v>
      </c>
      <c r="V4141" s="6">
        <v>22.222222222222001</v>
      </c>
      <c r="W4141" s="7" t="s">
        <v>66</v>
      </c>
      <c r="X4141" s="7" t="s">
        <v>66</v>
      </c>
      <c r="Y4141" s="37" t="s">
        <v>66</v>
      </c>
    </row>
    <row r="4142" spans="3:25" x14ac:dyDescent="0.25">
      <c r="C4142" s="112"/>
      <c r="D4142" s="109"/>
      <c r="E4142" s="9" t="s">
        <v>43</v>
      </c>
      <c r="F4142" s="12"/>
      <c r="G4142" s="8">
        <v>64</v>
      </c>
      <c r="H4142" s="20">
        <v>39.0625</v>
      </c>
      <c r="I4142" s="2">
        <v>37.5</v>
      </c>
      <c r="J4142" s="2">
        <v>56.25</v>
      </c>
      <c r="K4142" s="2">
        <v>57.8125</v>
      </c>
      <c r="L4142" s="2">
        <v>76.5625</v>
      </c>
      <c r="M4142" s="2">
        <v>62.5</v>
      </c>
      <c r="N4142" s="2">
        <v>51.5625</v>
      </c>
      <c r="O4142" s="2">
        <v>26.5625</v>
      </c>
      <c r="P4142" s="2">
        <v>45.3125</v>
      </c>
      <c r="Q4142" s="2">
        <v>54.6875</v>
      </c>
      <c r="R4142" s="2">
        <v>34.375</v>
      </c>
      <c r="S4142" s="2">
        <v>56.25</v>
      </c>
      <c r="T4142" s="2">
        <v>28.125</v>
      </c>
      <c r="U4142" s="2">
        <v>15.625</v>
      </c>
      <c r="V4142" s="2">
        <v>28.125</v>
      </c>
      <c r="W4142" s="15" t="s">
        <v>66</v>
      </c>
      <c r="X4142" s="2">
        <v>3.125</v>
      </c>
      <c r="Y4142" s="38" t="s">
        <v>66</v>
      </c>
    </row>
    <row r="4143" spans="3:25" x14ac:dyDescent="0.25">
      <c r="C4143" s="112"/>
      <c r="D4143" s="109"/>
      <c r="E4143" s="9" t="s">
        <v>44</v>
      </c>
      <c r="F4143" s="12"/>
      <c r="G4143" s="13">
        <v>19</v>
      </c>
      <c r="H4143" s="30">
        <v>36.842105263157997</v>
      </c>
      <c r="I4143" s="6">
        <v>47.368421052632002</v>
      </c>
      <c r="J4143" s="6">
        <v>68.421052631579002</v>
      </c>
      <c r="K4143" s="6">
        <v>52.631578947367998</v>
      </c>
      <c r="L4143" s="6">
        <v>78.947368421053</v>
      </c>
      <c r="M4143" s="6">
        <v>73.684210526315994</v>
      </c>
      <c r="N4143" s="6">
        <v>52.631578947367998</v>
      </c>
      <c r="O4143" s="6">
        <v>36.842105263157997</v>
      </c>
      <c r="P4143" s="6">
        <v>57.894736842104997</v>
      </c>
      <c r="Q4143" s="6">
        <v>52.631578947367998</v>
      </c>
      <c r="R4143" s="6">
        <v>42.105263157895003</v>
      </c>
      <c r="S4143" s="6">
        <v>78.947368421053</v>
      </c>
      <c r="T4143" s="6">
        <v>26.315789473683999</v>
      </c>
      <c r="U4143" s="6">
        <v>21.052631578947</v>
      </c>
      <c r="V4143" s="6">
        <v>47.368421052632002</v>
      </c>
      <c r="W4143" s="7" t="s">
        <v>66</v>
      </c>
      <c r="X4143" s="7" t="s">
        <v>66</v>
      </c>
      <c r="Y4143" s="37" t="s">
        <v>66</v>
      </c>
    </row>
    <row r="4144" spans="3:25" ht="25.2" x14ac:dyDescent="0.25">
      <c r="C4144" s="112"/>
      <c r="D4144" s="109"/>
      <c r="E4144" s="9" t="s">
        <v>45</v>
      </c>
      <c r="F4144" s="12"/>
      <c r="G4144" s="13">
        <v>30</v>
      </c>
      <c r="H4144" s="30">
        <v>26.666666666666998</v>
      </c>
      <c r="I4144" s="6">
        <v>53.333333333333002</v>
      </c>
      <c r="J4144" s="6">
        <v>66.666666666666998</v>
      </c>
      <c r="K4144" s="6">
        <v>36.666666666666998</v>
      </c>
      <c r="L4144" s="6">
        <v>36.666666666666998</v>
      </c>
      <c r="M4144" s="6">
        <v>50</v>
      </c>
      <c r="N4144" s="6">
        <v>43.333333333333002</v>
      </c>
      <c r="O4144" s="6">
        <v>23.333333333333002</v>
      </c>
      <c r="P4144" s="6">
        <v>33.333333333333002</v>
      </c>
      <c r="Q4144" s="6">
        <v>36.666666666666998</v>
      </c>
      <c r="R4144" s="6">
        <v>33.333333333333002</v>
      </c>
      <c r="S4144" s="6">
        <v>60</v>
      </c>
      <c r="T4144" s="6">
        <v>30</v>
      </c>
      <c r="U4144" s="6">
        <v>16.666666666666998</v>
      </c>
      <c r="V4144" s="6">
        <v>33.333333333333002</v>
      </c>
      <c r="W4144" s="6">
        <v>6.666666666667</v>
      </c>
      <c r="X4144" s="6">
        <v>3.333333333333</v>
      </c>
      <c r="Y4144" s="33">
        <v>3.333333333333</v>
      </c>
    </row>
    <row r="4145" spans="3:25" x14ac:dyDescent="0.25">
      <c r="C4145" s="112"/>
      <c r="D4145" s="109"/>
      <c r="E4145" s="9" t="s">
        <v>38</v>
      </c>
      <c r="F4145" s="12"/>
      <c r="G4145" s="13">
        <v>23</v>
      </c>
      <c r="H4145" s="30">
        <v>30.434782608696</v>
      </c>
      <c r="I4145" s="6">
        <v>43.478260869564998</v>
      </c>
      <c r="J4145" s="6">
        <v>52.173913043478002</v>
      </c>
      <c r="K4145" s="6">
        <v>78.260869565217007</v>
      </c>
      <c r="L4145" s="6">
        <v>69.565217391304003</v>
      </c>
      <c r="M4145" s="6">
        <v>47.826086956521998</v>
      </c>
      <c r="N4145" s="6">
        <v>39.130434782609001</v>
      </c>
      <c r="O4145" s="6">
        <v>21.739130434783</v>
      </c>
      <c r="P4145" s="6">
        <v>34.782608695652002</v>
      </c>
      <c r="Q4145" s="6">
        <v>52.173913043478002</v>
      </c>
      <c r="R4145" s="6">
        <v>39.130434782609001</v>
      </c>
      <c r="S4145" s="6">
        <v>56.521739130435002</v>
      </c>
      <c r="T4145" s="6">
        <v>30.434782608696</v>
      </c>
      <c r="U4145" s="6">
        <v>34.782608695652002</v>
      </c>
      <c r="V4145" s="6">
        <v>39.130434782609001</v>
      </c>
      <c r="W4145" s="6">
        <v>8.6956521739130004</v>
      </c>
      <c r="X4145" s="7" t="s">
        <v>66</v>
      </c>
      <c r="Y4145" s="37" t="s">
        <v>66</v>
      </c>
    </row>
    <row r="4146" spans="3:25" ht="25.2" x14ac:dyDescent="0.25">
      <c r="C4146" s="112"/>
      <c r="D4146" s="108" t="s">
        <v>23</v>
      </c>
      <c r="E4146" s="10" t="s">
        <v>40</v>
      </c>
      <c r="F4146" s="11"/>
      <c r="G4146" s="14">
        <v>202</v>
      </c>
      <c r="H4146" s="28">
        <v>21.782178217822</v>
      </c>
      <c r="I4146" s="5">
        <v>33.168316831683001</v>
      </c>
      <c r="J4146" s="5">
        <v>60.891089108910997</v>
      </c>
      <c r="K4146" s="34" t="s">
        <v>66</v>
      </c>
      <c r="L4146" s="5">
        <v>65.841584158415998</v>
      </c>
      <c r="M4146" s="5">
        <v>76.237623762376003</v>
      </c>
      <c r="N4146" s="5">
        <v>51.485148514850998</v>
      </c>
      <c r="O4146" s="5">
        <v>36.138613861385998</v>
      </c>
      <c r="P4146" s="5">
        <v>48.019801980197997</v>
      </c>
      <c r="Q4146" s="5">
        <v>63.366336633663003</v>
      </c>
      <c r="R4146" s="5">
        <v>17.326732673266999</v>
      </c>
      <c r="S4146" s="5">
        <v>59.900990099010002</v>
      </c>
      <c r="T4146" s="5">
        <v>31.188118811881001</v>
      </c>
      <c r="U4146" s="5">
        <v>32.178217821781999</v>
      </c>
      <c r="V4146" s="5">
        <v>43.069306930693003</v>
      </c>
      <c r="W4146" s="5">
        <v>4.4554455445540002</v>
      </c>
      <c r="X4146" s="5">
        <v>1.485148514851</v>
      </c>
      <c r="Y4146" s="62" t="s">
        <v>66</v>
      </c>
    </row>
    <row r="4147" spans="3:25" ht="25.2" x14ac:dyDescent="0.25">
      <c r="C4147" s="112"/>
      <c r="D4147" s="109"/>
      <c r="E4147" s="9" t="s">
        <v>41</v>
      </c>
      <c r="F4147" s="12"/>
      <c r="G4147" s="8">
        <v>253</v>
      </c>
      <c r="H4147" s="20">
        <v>25.296442687747</v>
      </c>
      <c r="I4147" s="2">
        <v>33.99209486166</v>
      </c>
      <c r="J4147" s="2">
        <v>64.03162055336</v>
      </c>
      <c r="K4147" s="2">
        <v>77.075098814228994</v>
      </c>
      <c r="L4147" s="2">
        <v>77.865612648221003</v>
      </c>
      <c r="M4147" s="2">
        <v>77.075098814228994</v>
      </c>
      <c r="N4147" s="2">
        <v>41.106719367589001</v>
      </c>
      <c r="O4147" s="2">
        <v>36.363636363635997</v>
      </c>
      <c r="P4147" s="2">
        <v>63.241106719367998</v>
      </c>
      <c r="Q4147" s="2">
        <v>64.03162055336</v>
      </c>
      <c r="R4147" s="2">
        <v>16.99604743083</v>
      </c>
      <c r="S4147" s="2">
        <v>51.778656126481998</v>
      </c>
      <c r="T4147" s="2">
        <v>35.96837944664</v>
      </c>
      <c r="U4147" s="2">
        <v>22.529644268775002</v>
      </c>
      <c r="V4147" s="2">
        <v>41.897233201581003</v>
      </c>
      <c r="W4147" s="2">
        <v>0.39525691699600002</v>
      </c>
      <c r="X4147" s="2">
        <v>1.5810276679840001</v>
      </c>
      <c r="Y4147" s="17">
        <v>0.39525691699600002</v>
      </c>
    </row>
    <row r="4148" spans="3:25" x14ac:dyDescent="0.25">
      <c r="C4148" s="112"/>
      <c r="D4148" s="109"/>
      <c r="E4148" s="9" t="s">
        <v>42</v>
      </c>
      <c r="F4148" s="12"/>
      <c r="G4148" s="13">
        <v>11</v>
      </c>
      <c r="H4148" s="30">
        <v>18.181818181817999</v>
      </c>
      <c r="I4148" s="6">
        <v>18.181818181817999</v>
      </c>
      <c r="J4148" s="6">
        <v>63.636363636364003</v>
      </c>
      <c r="K4148" s="6">
        <v>9.0909090909089993</v>
      </c>
      <c r="L4148" s="6">
        <v>45.454545454544999</v>
      </c>
      <c r="M4148" s="6">
        <v>63.636363636364003</v>
      </c>
      <c r="N4148" s="6">
        <v>63.636363636364003</v>
      </c>
      <c r="O4148" s="6">
        <v>36.363636363635997</v>
      </c>
      <c r="P4148" s="6">
        <v>54.545454545455001</v>
      </c>
      <c r="Q4148" s="6">
        <v>63.636363636364003</v>
      </c>
      <c r="R4148" s="6">
        <v>36.363636363635997</v>
      </c>
      <c r="S4148" s="6">
        <v>36.363636363635997</v>
      </c>
      <c r="T4148" s="6">
        <v>27.272727272727</v>
      </c>
      <c r="U4148" s="6">
        <v>27.272727272727</v>
      </c>
      <c r="V4148" s="6">
        <v>27.272727272727</v>
      </c>
      <c r="W4148" s="6">
        <v>9.0909090909089993</v>
      </c>
      <c r="X4148" s="7" t="s">
        <v>66</v>
      </c>
      <c r="Y4148" s="33">
        <v>9.0909090909089993</v>
      </c>
    </row>
    <row r="4149" spans="3:25" x14ac:dyDescent="0.25">
      <c r="C4149" s="112"/>
      <c r="D4149" s="109"/>
      <c r="E4149" s="9" t="s">
        <v>43</v>
      </c>
      <c r="F4149" s="12"/>
      <c r="G4149" s="8">
        <v>98</v>
      </c>
      <c r="H4149" s="20">
        <v>25.510204081632999</v>
      </c>
      <c r="I4149" s="2">
        <v>40.816326530612002</v>
      </c>
      <c r="J4149" s="2">
        <v>51.020408163265003</v>
      </c>
      <c r="K4149" s="2">
        <v>21.428571428571001</v>
      </c>
      <c r="L4149" s="2">
        <v>85.714285714286007</v>
      </c>
      <c r="M4149" s="2">
        <v>81.632653061224005</v>
      </c>
      <c r="N4149" s="2">
        <v>55.102040816326998</v>
      </c>
      <c r="O4149" s="2">
        <v>31.632653061224001</v>
      </c>
      <c r="P4149" s="2">
        <v>54.081632653061</v>
      </c>
      <c r="Q4149" s="2">
        <v>64.285714285713993</v>
      </c>
      <c r="R4149" s="2">
        <v>26.530612244897998</v>
      </c>
      <c r="S4149" s="2">
        <v>52.040816326531001</v>
      </c>
      <c r="T4149" s="2">
        <v>37.755102040815999</v>
      </c>
      <c r="U4149" s="2">
        <v>30.612244897958998</v>
      </c>
      <c r="V4149" s="2">
        <v>35.714285714286</v>
      </c>
      <c r="W4149" s="2">
        <v>2.040816326531</v>
      </c>
      <c r="X4149" s="2">
        <v>2.040816326531</v>
      </c>
      <c r="Y4149" s="17">
        <v>1.0204081632649999</v>
      </c>
    </row>
    <row r="4150" spans="3:25" x14ac:dyDescent="0.25">
      <c r="C4150" s="112"/>
      <c r="D4150" s="109"/>
      <c r="E4150" s="9" t="s">
        <v>44</v>
      </c>
      <c r="F4150" s="12"/>
      <c r="G4150" s="13">
        <v>31</v>
      </c>
      <c r="H4150" s="30">
        <v>25.806451612903</v>
      </c>
      <c r="I4150" s="6">
        <v>38.709677419355003</v>
      </c>
      <c r="J4150" s="6">
        <v>35.483870967742</v>
      </c>
      <c r="K4150" s="6">
        <v>22.580645161290001</v>
      </c>
      <c r="L4150" s="6">
        <v>96.774193548387004</v>
      </c>
      <c r="M4150" s="6">
        <v>83.870967741935004</v>
      </c>
      <c r="N4150" s="6">
        <v>48.387096774193999</v>
      </c>
      <c r="O4150" s="6">
        <v>29.032258064516</v>
      </c>
      <c r="P4150" s="6">
        <v>45.161290322581003</v>
      </c>
      <c r="Q4150" s="6">
        <v>48.387096774193999</v>
      </c>
      <c r="R4150" s="6">
        <v>22.580645161290001</v>
      </c>
      <c r="S4150" s="6">
        <v>38.709677419355003</v>
      </c>
      <c r="T4150" s="6">
        <v>32.258064516128997</v>
      </c>
      <c r="U4150" s="6">
        <v>22.580645161290001</v>
      </c>
      <c r="V4150" s="6">
        <v>32.258064516128997</v>
      </c>
      <c r="W4150" s="7" t="s">
        <v>66</v>
      </c>
      <c r="X4150" s="7" t="s">
        <v>66</v>
      </c>
      <c r="Y4150" s="37" t="s">
        <v>66</v>
      </c>
    </row>
    <row r="4151" spans="3:25" ht="25.2" x14ac:dyDescent="0.25">
      <c r="C4151" s="112"/>
      <c r="D4151" s="109"/>
      <c r="E4151" s="9" t="s">
        <v>45</v>
      </c>
      <c r="F4151" s="12"/>
      <c r="G4151" s="13">
        <v>23</v>
      </c>
      <c r="H4151" s="30">
        <v>30.434782608696</v>
      </c>
      <c r="I4151" s="6">
        <v>39.130434782609001</v>
      </c>
      <c r="J4151" s="6">
        <v>56.521739130435002</v>
      </c>
      <c r="K4151" s="6">
        <v>34.782608695652002</v>
      </c>
      <c r="L4151" s="6">
        <v>52.173913043478002</v>
      </c>
      <c r="M4151" s="6">
        <v>82.608695652174006</v>
      </c>
      <c r="N4151" s="6">
        <v>47.826086956521998</v>
      </c>
      <c r="O4151" s="6">
        <v>21.739130434783</v>
      </c>
      <c r="P4151" s="6">
        <v>52.173913043478002</v>
      </c>
      <c r="Q4151" s="6">
        <v>47.826086956521998</v>
      </c>
      <c r="R4151" s="6">
        <v>30.434782608696</v>
      </c>
      <c r="S4151" s="6">
        <v>47.826086956521998</v>
      </c>
      <c r="T4151" s="6">
        <v>34.782608695652002</v>
      </c>
      <c r="U4151" s="6">
        <v>21.739130434783</v>
      </c>
      <c r="V4151" s="6">
        <v>39.130434782609001</v>
      </c>
      <c r="W4151" s="7" t="s">
        <v>66</v>
      </c>
      <c r="X4151" s="7" t="s">
        <v>66</v>
      </c>
      <c r="Y4151" s="37" t="s">
        <v>66</v>
      </c>
    </row>
    <row r="4152" spans="3:25" x14ac:dyDescent="0.25">
      <c r="C4152" s="112"/>
      <c r="D4152" s="109"/>
      <c r="E4152" s="9" t="s">
        <v>38</v>
      </c>
      <c r="F4152" s="12"/>
      <c r="G4152" s="13">
        <v>14</v>
      </c>
      <c r="H4152" s="30">
        <v>35.714285714286</v>
      </c>
      <c r="I4152" s="6">
        <v>35.714285714286</v>
      </c>
      <c r="J4152" s="6">
        <v>57.142857142856997</v>
      </c>
      <c r="K4152" s="6">
        <v>50</v>
      </c>
      <c r="L4152" s="6">
        <v>78.571428571428996</v>
      </c>
      <c r="M4152" s="6">
        <v>71.428571428571004</v>
      </c>
      <c r="N4152" s="6">
        <v>64.285714285713993</v>
      </c>
      <c r="O4152" s="6">
        <v>28.571428571428999</v>
      </c>
      <c r="P4152" s="6">
        <v>64.285714285713993</v>
      </c>
      <c r="Q4152" s="6">
        <v>64.285714285713993</v>
      </c>
      <c r="R4152" s="6">
        <v>42.857142857143003</v>
      </c>
      <c r="S4152" s="6">
        <v>57.142857142856997</v>
      </c>
      <c r="T4152" s="6">
        <v>57.142857142856997</v>
      </c>
      <c r="U4152" s="6">
        <v>28.571428571428999</v>
      </c>
      <c r="V4152" s="6">
        <v>42.857142857143003</v>
      </c>
      <c r="W4152" s="7" t="s">
        <v>66</v>
      </c>
      <c r="X4152" s="7" t="s">
        <v>66</v>
      </c>
      <c r="Y4152" s="37" t="s">
        <v>66</v>
      </c>
    </row>
    <row r="4153" spans="3:25" x14ac:dyDescent="0.25">
      <c r="C4153" s="108" t="s">
        <v>46</v>
      </c>
      <c r="D4153" s="106" t="s">
        <v>21</v>
      </c>
      <c r="E4153" s="10" t="s">
        <v>47</v>
      </c>
      <c r="F4153" s="11"/>
      <c r="G4153" s="14">
        <v>815</v>
      </c>
      <c r="H4153" s="28">
        <v>29.570552147238999</v>
      </c>
      <c r="I4153" s="5">
        <v>35.337423312882997</v>
      </c>
      <c r="J4153" s="5">
        <v>63.190184049080003</v>
      </c>
      <c r="K4153" s="5">
        <v>53.128834355827998</v>
      </c>
      <c r="L4153" s="5">
        <v>69.079754601226995</v>
      </c>
      <c r="M4153" s="5">
        <v>71.901840490797994</v>
      </c>
      <c r="N4153" s="5">
        <v>45.030674846625999</v>
      </c>
      <c r="O4153" s="5">
        <v>30.184049079754999</v>
      </c>
      <c r="P4153" s="5">
        <v>53.006134969324997</v>
      </c>
      <c r="Q4153" s="5">
        <v>59.877300613496999</v>
      </c>
      <c r="R4153" s="5">
        <v>22.699386503067</v>
      </c>
      <c r="S4153" s="5">
        <v>55.092024539877002</v>
      </c>
      <c r="T4153" s="5">
        <v>31.656441717791001</v>
      </c>
      <c r="U4153" s="5">
        <v>20.981595092025</v>
      </c>
      <c r="V4153" s="5">
        <v>42.331288343558001</v>
      </c>
      <c r="W4153" s="5">
        <v>2.0858895705520002</v>
      </c>
      <c r="X4153" s="5">
        <v>1.59509202454</v>
      </c>
      <c r="Y4153" s="29">
        <v>0.49079754601199999</v>
      </c>
    </row>
    <row r="4154" spans="3:25" ht="25.2" x14ac:dyDescent="0.25">
      <c r="C4154" s="112"/>
      <c r="D4154" s="107"/>
      <c r="E4154" s="9" t="s">
        <v>48</v>
      </c>
      <c r="F4154" s="12"/>
      <c r="G4154" s="8">
        <v>86</v>
      </c>
      <c r="H4154" s="20">
        <v>23.255813953488001</v>
      </c>
      <c r="I4154" s="2">
        <v>38.372093023255999</v>
      </c>
      <c r="J4154" s="2">
        <v>53.488372093023003</v>
      </c>
      <c r="K4154" s="2">
        <v>37.209302325581</v>
      </c>
      <c r="L4154" s="2">
        <v>65.116279069767003</v>
      </c>
      <c r="M4154" s="2">
        <v>74.418604651162994</v>
      </c>
      <c r="N4154" s="2">
        <v>48.837209302326002</v>
      </c>
      <c r="O4154" s="2">
        <v>33.720930232557997</v>
      </c>
      <c r="P4154" s="2">
        <v>59.302325581395003</v>
      </c>
      <c r="Q4154" s="2">
        <v>59.302325581395003</v>
      </c>
      <c r="R4154" s="2">
        <v>15.116279069767</v>
      </c>
      <c r="S4154" s="2">
        <v>55.813953488372</v>
      </c>
      <c r="T4154" s="2">
        <v>36.046511627907002</v>
      </c>
      <c r="U4154" s="2">
        <v>24.418604651163001</v>
      </c>
      <c r="V4154" s="2">
        <v>23.255813953488001</v>
      </c>
      <c r="W4154" s="2">
        <v>2.3255813953489999</v>
      </c>
      <c r="X4154" s="2">
        <v>2.3255813953489999</v>
      </c>
      <c r="Y4154" s="38" t="s">
        <v>66</v>
      </c>
    </row>
    <row r="4155" spans="3:25" x14ac:dyDescent="0.25">
      <c r="C4155" s="112"/>
      <c r="D4155" s="107"/>
      <c r="E4155" s="9" t="s">
        <v>49</v>
      </c>
      <c r="F4155" s="12"/>
      <c r="G4155" s="13">
        <v>46</v>
      </c>
      <c r="H4155" s="30">
        <v>21.739130434783</v>
      </c>
      <c r="I4155" s="6">
        <v>41.304347826087003</v>
      </c>
      <c r="J4155" s="6">
        <v>56.521739130435002</v>
      </c>
      <c r="K4155" s="6">
        <v>28.260869565217</v>
      </c>
      <c r="L4155" s="6">
        <v>54.347826086956999</v>
      </c>
      <c r="M4155" s="6">
        <v>63.043478260870003</v>
      </c>
      <c r="N4155" s="6">
        <v>45.652173913043001</v>
      </c>
      <c r="O4155" s="6">
        <v>17.391304347826001</v>
      </c>
      <c r="P4155" s="6">
        <v>32.608695652173999</v>
      </c>
      <c r="Q4155" s="6">
        <v>45.652173913043001</v>
      </c>
      <c r="R4155" s="6">
        <v>36.956521739129997</v>
      </c>
      <c r="S4155" s="6">
        <v>50</v>
      </c>
      <c r="T4155" s="6">
        <v>23.913043478260999</v>
      </c>
      <c r="U4155" s="6">
        <v>21.739130434783</v>
      </c>
      <c r="V4155" s="6">
        <v>21.739130434783</v>
      </c>
      <c r="W4155" s="6">
        <v>6.5217391304349999</v>
      </c>
      <c r="X4155" s="6">
        <v>4.3478260869570002</v>
      </c>
      <c r="Y4155" s="37" t="s">
        <v>66</v>
      </c>
    </row>
    <row r="4156" spans="3:25" ht="25.2" x14ac:dyDescent="0.25">
      <c r="C4156" s="112"/>
      <c r="D4156" s="107"/>
      <c r="E4156" s="9" t="s">
        <v>50</v>
      </c>
      <c r="F4156" s="12"/>
      <c r="G4156" s="8">
        <v>95</v>
      </c>
      <c r="H4156" s="20">
        <v>22.105263157894999</v>
      </c>
      <c r="I4156" s="2">
        <v>42.105263157895003</v>
      </c>
      <c r="J4156" s="2">
        <v>48.421052631579002</v>
      </c>
      <c r="K4156" s="2">
        <v>17.894736842105001</v>
      </c>
      <c r="L4156" s="2">
        <v>51.578947368420998</v>
      </c>
      <c r="M4156" s="2">
        <v>64.210526315788996</v>
      </c>
      <c r="N4156" s="2">
        <v>54.736842105263001</v>
      </c>
      <c r="O4156" s="2">
        <v>25.263157894736999</v>
      </c>
      <c r="P4156" s="2">
        <v>38.947368421053</v>
      </c>
      <c r="Q4156" s="2">
        <v>54.736842105263001</v>
      </c>
      <c r="R4156" s="2">
        <v>29.473684210525999</v>
      </c>
      <c r="S4156" s="2">
        <v>57.894736842104997</v>
      </c>
      <c r="T4156" s="2">
        <v>34.736842105263001</v>
      </c>
      <c r="U4156" s="2">
        <v>34.736842105263001</v>
      </c>
      <c r="V4156" s="2">
        <v>26.315789473683999</v>
      </c>
      <c r="W4156" s="2">
        <v>6.3157894736840001</v>
      </c>
      <c r="X4156" s="2">
        <v>1.052631578947</v>
      </c>
      <c r="Y4156" s="38" t="s">
        <v>66</v>
      </c>
    </row>
    <row r="4157" spans="3:25" ht="25.2" x14ac:dyDescent="0.25">
      <c r="C4157" s="112"/>
      <c r="D4157" s="107"/>
      <c r="E4157" s="9" t="s">
        <v>51</v>
      </c>
      <c r="F4157" s="12"/>
      <c r="G4157" s="13">
        <v>30</v>
      </c>
      <c r="H4157" s="30">
        <v>13.333333333333</v>
      </c>
      <c r="I4157" s="6">
        <v>36.666666666666998</v>
      </c>
      <c r="J4157" s="6">
        <v>46.666666666666998</v>
      </c>
      <c r="K4157" s="6">
        <v>6.666666666667</v>
      </c>
      <c r="L4157" s="6">
        <v>70</v>
      </c>
      <c r="M4157" s="6">
        <v>66.666666666666998</v>
      </c>
      <c r="N4157" s="6">
        <v>43.333333333333002</v>
      </c>
      <c r="O4157" s="6">
        <v>26.666666666666998</v>
      </c>
      <c r="P4157" s="6">
        <v>23.333333333333002</v>
      </c>
      <c r="Q4157" s="6">
        <v>63.333333333333002</v>
      </c>
      <c r="R4157" s="6">
        <v>23.333333333333002</v>
      </c>
      <c r="S4157" s="6">
        <v>56.666666666666998</v>
      </c>
      <c r="T4157" s="6">
        <v>33.333333333333002</v>
      </c>
      <c r="U4157" s="6">
        <v>30</v>
      </c>
      <c r="V4157" s="6">
        <v>26.666666666666998</v>
      </c>
      <c r="W4157" s="6">
        <v>3.333333333333</v>
      </c>
      <c r="X4157" s="7" t="s">
        <v>66</v>
      </c>
      <c r="Y4157" s="37" t="s">
        <v>66</v>
      </c>
    </row>
    <row r="4158" spans="3:25" x14ac:dyDescent="0.25">
      <c r="C4158" s="112"/>
      <c r="D4158" s="107"/>
      <c r="E4158" s="9" t="s">
        <v>52</v>
      </c>
      <c r="F4158" s="12"/>
      <c r="G4158" s="13">
        <v>8</v>
      </c>
      <c r="H4158" s="30">
        <v>50</v>
      </c>
      <c r="I4158" s="6">
        <v>50</v>
      </c>
      <c r="J4158" s="6">
        <v>37.5</v>
      </c>
      <c r="K4158" s="6">
        <v>25</v>
      </c>
      <c r="L4158" s="6">
        <v>75</v>
      </c>
      <c r="M4158" s="6">
        <v>75</v>
      </c>
      <c r="N4158" s="6">
        <v>62.5</v>
      </c>
      <c r="O4158" s="6">
        <v>62.5</v>
      </c>
      <c r="P4158" s="6">
        <v>62.5</v>
      </c>
      <c r="Q4158" s="6">
        <v>75</v>
      </c>
      <c r="R4158" s="6">
        <v>50</v>
      </c>
      <c r="S4158" s="6">
        <v>75</v>
      </c>
      <c r="T4158" s="6">
        <v>62.5</v>
      </c>
      <c r="U4158" s="6">
        <v>50</v>
      </c>
      <c r="V4158" s="6">
        <v>25</v>
      </c>
      <c r="W4158" s="7" t="s">
        <v>66</v>
      </c>
      <c r="X4158" s="7" t="s">
        <v>66</v>
      </c>
      <c r="Y4158" s="37" t="s">
        <v>66</v>
      </c>
    </row>
    <row r="4159" spans="3:25" x14ac:dyDescent="0.25">
      <c r="C4159" s="112"/>
      <c r="D4159" s="107"/>
      <c r="E4159" s="9" t="s">
        <v>53</v>
      </c>
      <c r="F4159" s="12"/>
      <c r="G4159" s="13">
        <v>23</v>
      </c>
      <c r="H4159" s="30">
        <v>21.739130434783</v>
      </c>
      <c r="I4159" s="6">
        <v>21.739130434783</v>
      </c>
      <c r="J4159" s="6">
        <v>39.130434782609001</v>
      </c>
      <c r="K4159" s="6">
        <v>34.782608695652002</v>
      </c>
      <c r="L4159" s="6">
        <v>60.869565217390999</v>
      </c>
      <c r="M4159" s="6">
        <v>52.173913043478002</v>
      </c>
      <c r="N4159" s="6">
        <v>34.782608695652002</v>
      </c>
      <c r="O4159" s="6">
        <v>17.391304347826001</v>
      </c>
      <c r="P4159" s="6">
        <v>34.782608695652002</v>
      </c>
      <c r="Q4159" s="6">
        <v>56.521739130435002</v>
      </c>
      <c r="R4159" s="6">
        <v>17.391304347826001</v>
      </c>
      <c r="S4159" s="6">
        <v>30.434782608696</v>
      </c>
      <c r="T4159" s="6">
        <v>26.086956521739001</v>
      </c>
      <c r="U4159" s="6">
        <v>17.391304347826001</v>
      </c>
      <c r="V4159" s="6">
        <v>21.739130434783</v>
      </c>
      <c r="W4159" s="6">
        <v>8.6956521739130004</v>
      </c>
      <c r="X4159" s="6">
        <v>4.3478260869570002</v>
      </c>
      <c r="Y4159" s="37" t="s">
        <v>66</v>
      </c>
    </row>
    <row r="4160" spans="3:25" x14ac:dyDescent="0.25">
      <c r="C4160" s="112"/>
      <c r="D4160" s="107"/>
      <c r="E4160" s="9" t="s">
        <v>38</v>
      </c>
      <c r="F4160" s="12"/>
      <c r="G4160" s="13">
        <v>1</v>
      </c>
      <c r="H4160" s="39" t="s">
        <v>66</v>
      </c>
      <c r="I4160" s="7" t="s">
        <v>66</v>
      </c>
      <c r="J4160" s="7" t="s">
        <v>66</v>
      </c>
      <c r="K4160" s="7" t="s">
        <v>66</v>
      </c>
      <c r="L4160" s="7" t="s">
        <v>66</v>
      </c>
      <c r="M4160" s="6">
        <v>100</v>
      </c>
      <c r="N4160" s="7" t="s">
        <v>66</v>
      </c>
      <c r="O4160" s="7" t="s">
        <v>66</v>
      </c>
      <c r="P4160" s="7" t="s">
        <v>66</v>
      </c>
      <c r="Q4160" s="6">
        <v>100</v>
      </c>
      <c r="R4160" s="6">
        <v>100</v>
      </c>
      <c r="S4160" s="6">
        <v>100</v>
      </c>
      <c r="T4160" s="7" t="s">
        <v>66</v>
      </c>
      <c r="U4160" s="7" t="s">
        <v>66</v>
      </c>
      <c r="V4160" s="6">
        <v>100</v>
      </c>
      <c r="W4160" s="7" t="s">
        <v>66</v>
      </c>
      <c r="X4160" s="7" t="s">
        <v>66</v>
      </c>
      <c r="Y4160" s="37" t="s">
        <v>66</v>
      </c>
    </row>
    <row r="4161" spans="2:25" x14ac:dyDescent="0.25">
      <c r="C4161" s="112"/>
      <c r="D4161" s="107"/>
      <c r="E4161" s="9" t="s">
        <v>54</v>
      </c>
      <c r="F4161" s="12"/>
      <c r="G4161" s="8">
        <v>901</v>
      </c>
      <c r="H4161" s="20">
        <v>28.967813540510999</v>
      </c>
      <c r="I4161" s="2">
        <v>35.627081021088003</v>
      </c>
      <c r="J4161" s="2">
        <v>62.264150943395997</v>
      </c>
      <c r="K4161" s="2">
        <v>51.609322974473002</v>
      </c>
      <c r="L4161" s="2">
        <v>68.701442841287005</v>
      </c>
      <c r="M4161" s="2">
        <v>72.142064372918995</v>
      </c>
      <c r="N4161" s="2">
        <v>45.394006659266999</v>
      </c>
      <c r="O4161" s="2">
        <v>30.521642619312001</v>
      </c>
      <c r="P4161" s="2">
        <v>53.607103218646003</v>
      </c>
      <c r="Q4161" s="2">
        <v>59.822419533850997</v>
      </c>
      <c r="R4161" s="2">
        <v>21.975582685905</v>
      </c>
      <c r="S4161" s="2">
        <v>55.160932297446998</v>
      </c>
      <c r="T4161" s="2">
        <v>32.075471698112999</v>
      </c>
      <c r="U4161" s="2">
        <v>21.309655937847001</v>
      </c>
      <c r="V4161" s="2">
        <v>40.510543840178002</v>
      </c>
      <c r="W4161" s="2">
        <v>2.1087680355159999</v>
      </c>
      <c r="X4161" s="2">
        <v>1.664816870144</v>
      </c>
      <c r="Y4161" s="17">
        <v>0.44395116537200002</v>
      </c>
    </row>
    <row r="4162" spans="2:25" x14ac:dyDescent="0.25">
      <c r="C4162" s="112"/>
      <c r="D4162" s="107"/>
      <c r="E4162" s="9" t="s">
        <v>55</v>
      </c>
      <c r="F4162" s="12"/>
      <c r="G4162" s="8">
        <v>171</v>
      </c>
      <c r="H4162" s="20">
        <v>20.467836257310001</v>
      </c>
      <c r="I4162" s="2">
        <v>40.935672514620002</v>
      </c>
      <c r="J4162" s="2">
        <v>50.292397660818999</v>
      </c>
      <c r="K4162" s="2">
        <v>18.713450292398001</v>
      </c>
      <c r="L4162" s="2">
        <v>55.555555555555998</v>
      </c>
      <c r="M4162" s="2">
        <v>64.327485380116997</v>
      </c>
      <c r="N4162" s="2">
        <v>50.292397660818999</v>
      </c>
      <c r="O4162" s="2">
        <v>23.391812865496998</v>
      </c>
      <c r="P4162" s="2">
        <v>34.502923976608002</v>
      </c>
      <c r="Q4162" s="2">
        <v>53.801169590642999</v>
      </c>
      <c r="R4162" s="2">
        <v>30.409356725146001</v>
      </c>
      <c r="S4162" s="2">
        <v>55.555555555555998</v>
      </c>
      <c r="T4162" s="2">
        <v>31.578947368421002</v>
      </c>
      <c r="U4162" s="2">
        <v>30.409356725146001</v>
      </c>
      <c r="V4162" s="2">
        <v>25.146198830408999</v>
      </c>
      <c r="W4162" s="2">
        <v>5.847953216374</v>
      </c>
      <c r="X4162" s="2">
        <v>1.7543859649119999</v>
      </c>
      <c r="Y4162" s="38" t="s">
        <v>66</v>
      </c>
    </row>
    <row r="4163" spans="2:25" x14ac:dyDescent="0.25">
      <c r="C4163" s="108" t="s">
        <v>56</v>
      </c>
      <c r="D4163" s="106" t="s">
        <v>21</v>
      </c>
      <c r="E4163" s="10" t="s">
        <v>57</v>
      </c>
      <c r="F4163" s="11"/>
      <c r="G4163" s="14">
        <v>465</v>
      </c>
      <c r="H4163" s="28">
        <v>29.247311827956999</v>
      </c>
      <c r="I4163" s="5">
        <v>39.784946236559001</v>
      </c>
      <c r="J4163" s="5">
        <v>60.645161290323003</v>
      </c>
      <c r="K4163" s="5">
        <v>42.365591397849002</v>
      </c>
      <c r="L4163" s="5">
        <v>66.021505376343995</v>
      </c>
      <c r="M4163" s="5">
        <v>70.537634408602003</v>
      </c>
      <c r="N4163" s="5">
        <v>51.182795698924998</v>
      </c>
      <c r="O4163" s="5">
        <v>29.677419354839</v>
      </c>
      <c r="P4163" s="5">
        <v>53.978494623655997</v>
      </c>
      <c r="Q4163" s="5">
        <v>57.419354838709999</v>
      </c>
      <c r="R4163" s="5">
        <v>24.946236559140001</v>
      </c>
      <c r="S4163" s="5">
        <v>57.419354838709999</v>
      </c>
      <c r="T4163" s="5">
        <v>35.698924731182998</v>
      </c>
      <c r="U4163" s="5">
        <v>27.956989247311999</v>
      </c>
      <c r="V4163" s="5">
        <v>33.978494623655997</v>
      </c>
      <c r="W4163" s="5">
        <v>3.0107526881719999</v>
      </c>
      <c r="X4163" s="5">
        <v>1.935483870968</v>
      </c>
      <c r="Y4163" s="29">
        <v>0.215053763441</v>
      </c>
    </row>
    <row r="4164" spans="2:25" x14ac:dyDescent="0.25">
      <c r="C4164" s="112"/>
      <c r="D4164" s="107"/>
      <c r="E4164" s="9" t="s">
        <v>58</v>
      </c>
      <c r="F4164" s="12"/>
      <c r="G4164" s="8">
        <v>396</v>
      </c>
      <c r="H4164" s="20">
        <v>26.010101010101</v>
      </c>
      <c r="I4164" s="2">
        <v>37.121212121211997</v>
      </c>
      <c r="J4164" s="2">
        <v>58.080808080807998</v>
      </c>
      <c r="K4164" s="2">
        <v>46.464646464646002</v>
      </c>
      <c r="L4164" s="2">
        <v>65.151515151515</v>
      </c>
      <c r="M4164" s="2">
        <v>69.696969696970001</v>
      </c>
      <c r="N4164" s="2">
        <v>42.171717171716999</v>
      </c>
      <c r="O4164" s="2">
        <v>28.787878787878999</v>
      </c>
      <c r="P4164" s="2">
        <v>49.747474747475003</v>
      </c>
      <c r="Q4164" s="2">
        <v>61.111111111111001</v>
      </c>
      <c r="R4164" s="2">
        <v>24.494949494949001</v>
      </c>
      <c r="S4164" s="2">
        <v>53.030303030303003</v>
      </c>
      <c r="T4164" s="2">
        <v>30.050505050504999</v>
      </c>
      <c r="U4164" s="2">
        <v>20.202020202020002</v>
      </c>
      <c r="V4164" s="2">
        <v>40.909090909090999</v>
      </c>
      <c r="W4164" s="2">
        <v>3.0303030303030001</v>
      </c>
      <c r="X4164" s="2">
        <v>1.767676767677</v>
      </c>
      <c r="Y4164" s="17">
        <v>0.25252525252500002</v>
      </c>
    </row>
    <row r="4165" spans="2:25" x14ac:dyDescent="0.25">
      <c r="C4165" s="112"/>
      <c r="D4165" s="107"/>
      <c r="E4165" s="9" t="s">
        <v>59</v>
      </c>
      <c r="F4165" s="12"/>
      <c r="G4165" s="8">
        <v>90</v>
      </c>
      <c r="H4165" s="20">
        <v>30</v>
      </c>
      <c r="I4165" s="2">
        <v>24.444444444443999</v>
      </c>
      <c r="J4165" s="2">
        <v>60</v>
      </c>
      <c r="K4165" s="2">
        <v>47.777777777777999</v>
      </c>
      <c r="L4165" s="2">
        <v>68.888888888888999</v>
      </c>
      <c r="M4165" s="2">
        <v>62.222222222222001</v>
      </c>
      <c r="N4165" s="2">
        <v>38.888888888888999</v>
      </c>
      <c r="O4165" s="2">
        <v>24.444444444443999</v>
      </c>
      <c r="P4165" s="2">
        <v>46.666666666666998</v>
      </c>
      <c r="Q4165" s="2">
        <v>45.555555555555998</v>
      </c>
      <c r="R4165" s="2">
        <v>13.333333333333</v>
      </c>
      <c r="S4165" s="2">
        <v>46.666666666666998</v>
      </c>
      <c r="T4165" s="2">
        <v>20</v>
      </c>
      <c r="U4165" s="2">
        <v>13.333333333333</v>
      </c>
      <c r="V4165" s="2">
        <v>28.888888888888999</v>
      </c>
      <c r="W4165" s="2">
        <v>3.333333333333</v>
      </c>
      <c r="X4165" s="15" t="s">
        <v>66</v>
      </c>
      <c r="Y4165" s="17">
        <v>2.2222222222219998</v>
      </c>
    </row>
    <row r="4166" spans="2:25" x14ac:dyDescent="0.25">
      <c r="C4166" s="112"/>
      <c r="D4166" s="107"/>
      <c r="E4166" s="9" t="s">
        <v>60</v>
      </c>
      <c r="F4166" s="12"/>
      <c r="G4166" s="8">
        <v>153</v>
      </c>
      <c r="H4166" s="20">
        <v>25.490196078431001</v>
      </c>
      <c r="I4166" s="2">
        <v>30.065359477124002</v>
      </c>
      <c r="J4166" s="2">
        <v>60.784313725490001</v>
      </c>
      <c r="K4166" s="2">
        <v>54.248366013072001</v>
      </c>
      <c r="L4166" s="2">
        <v>69.934640522875995</v>
      </c>
      <c r="M4166" s="2">
        <v>77.777777777777999</v>
      </c>
      <c r="N4166" s="2">
        <v>44.444444444444002</v>
      </c>
      <c r="O4166" s="2">
        <v>32.679738562091998</v>
      </c>
      <c r="P4166" s="2">
        <v>42.483660130719002</v>
      </c>
      <c r="Q4166" s="2">
        <v>66.013071895425</v>
      </c>
      <c r="R4166" s="2">
        <v>22.222222222222001</v>
      </c>
      <c r="S4166" s="2">
        <v>56.862745098038999</v>
      </c>
      <c r="T4166" s="2">
        <v>33.333333333333002</v>
      </c>
      <c r="U4166" s="2">
        <v>19.607843137254999</v>
      </c>
      <c r="V4166" s="2">
        <v>45.751633986927999</v>
      </c>
      <c r="W4166" s="2">
        <v>1.3071895424840001</v>
      </c>
      <c r="X4166" s="2">
        <v>1.9607843137250001</v>
      </c>
      <c r="Y4166" s="38" t="s">
        <v>66</v>
      </c>
    </row>
    <row r="4167" spans="2:25" x14ac:dyDescent="0.25">
      <c r="C4167" s="108" t="s">
        <v>61</v>
      </c>
      <c r="D4167" s="106" t="s">
        <v>21</v>
      </c>
      <c r="E4167" s="10" t="s">
        <v>62</v>
      </c>
      <c r="F4167" s="11"/>
      <c r="G4167" s="14">
        <v>205</v>
      </c>
      <c r="H4167" s="28">
        <v>32.682926829267998</v>
      </c>
      <c r="I4167" s="5">
        <v>36.585365853658999</v>
      </c>
      <c r="J4167" s="5">
        <v>56.097560975610001</v>
      </c>
      <c r="K4167" s="5">
        <v>38.536585365854002</v>
      </c>
      <c r="L4167" s="5">
        <v>65.365853658537006</v>
      </c>
      <c r="M4167" s="5">
        <v>67.317073170732002</v>
      </c>
      <c r="N4167" s="5">
        <v>50.731707317073003</v>
      </c>
      <c r="O4167" s="5">
        <v>34.146341463414998</v>
      </c>
      <c r="P4167" s="5">
        <v>49.268292682926997</v>
      </c>
      <c r="Q4167" s="5">
        <v>62.926829268292998</v>
      </c>
      <c r="R4167" s="5">
        <v>25.853658536585002</v>
      </c>
      <c r="S4167" s="5">
        <v>58.048780487804997</v>
      </c>
      <c r="T4167" s="5">
        <v>34.634146341463001</v>
      </c>
      <c r="U4167" s="5">
        <v>22.926829268293002</v>
      </c>
      <c r="V4167" s="5">
        <v>33.170731707317003</v>
      </c>
      <c r="W4167" s="5">
        <v>4.8780487804880002</v>
      </c>
      <c r="X4167" s="5">
        <v>0.97560975609800005</v>
      </c>
      <c r="Y4167" s="62" t="s">
        <v>66</v>
      </c>
    </row>
    <row r="4168" spans="2:25" x14ac:dyDescent="0.25">
      <c r="C4168" s="109"/>
      <c r="D4168" s="107"/>
      <c r="E4168" s="9" t="s">
        <v>63</v>
      </c>
      <c r="F4168" s="12"/>
      <c r="G4168" s="8">
        <v>256</v>
      </c>
      <c r="H4168" s="20">
        <v>27.734375</v>
      </c>
      <c r="I4168" s="2">
        <v>36.328125</v>
      </c>
      <c r="J4168" s="2">
        <v>65.234375</v>
      </c>
      <c r="K4168" s="2">
        <v>49.21875</v>
      </c>
      <c r="L4168" s="2">
        <v>70.3125</v>
      </c>
      <c r="M4168" s="2">
        <v>75.78125</v>
      </c>
      <c r="N4168" s="2">
        <v>46.875</v>
      </c>
      <c r="O4168" s="2">
        <v>32.8125</v>
      </c>
      <c r="P4168" s="2">
        <v>49.21875</v>
      </c>
      <c r="Q4168" s="2">
        <v>64.0625</v>
      </c>
      <c r="R4168" s="2">
        <v>21.875</v>
      </c>
      <c r="S4168" s="2">
        <v>55.859375</v>
      </c>
      <c r="T4168" s="2">
        <v>35.15625</v>
      </c>
      <c r="U4168" s="2">
        <v>23.4375</v>
      </c>
      <c r="V4168" s="2">
        <v>39.84375</v>
      </c>
      <c r="W4168" s="2">
        <v>0.78125</v>
      </c>
      <c r="X4168" s="2">
        <v>1.953125</v>
      </c>
      <c r="Y4168" s="38" t="s">
        <v>66</v>
      </c>
    </row>
    <row r="4169" spans="2:25" x14ac:dyDescent="0.25">
      <c r="C4169" s="109"/>
      <c r="D4169" s="107"/>
      <c r="E4169" s="9" t="s">
        <v>64</v>
      </c>
      <c r="F4169" s="12"/>
      <c r="G4169" s="8">
        <v>404</v>
      </c>
      <c r="H4169" s="20">
        <v>23.267326732672998</v>
      </c>
      <c r="I4169" s="2">
        <v>34.405940594058997</v>
      </c>
      <c r="J4169" s="2">
        <v>56.930693069306997</v>
      </c>
      <c r="K4169" s="2">
        <v>49.504950495049997</v>
      </c>
      <c r="L4169" s="2">
        <v>65.346534653465</v>
      </c>
      <c r="M4169" s="2">
        <v>68.564356435644001</v>
      </c>
      <c r="N4169" s="2">
        <v>45.049504950494999</v>
      </c>
      <c r="O4169" s="2">
        <v>25.247524752475002</v>
      </c>
      <c r="P4169" s="2">
        <v>51.980198019802003</v>
      </c>
      <c r="Q4169" s="2">
        <v>53.712871287128998</v>
      </c>
      <c r="R4169" s="2">
        <v>22.524752475248</v>
      </c>
      <c r="S4169" s="2">
        <v>53.465346534653001</v>
      </c>
      <c r="T4169" s="2">
        <v>29.702970297029999</v>
      </c>
      <c r="U4169" s="2">
        <v>23.267326732672998</v>
      </c>
      <c r="V4169" s="2">
        <v>38.613861386139</v>
      </c>
      <c r="W4169" s="2">
        <v>1.9801980198019999</v>
      </c>
      <c r="X4169" s="2">
        <v>1.9801980198019999</v>
      </c>
      <c r="Y4169" s="17">
        <v>0.74257425742600003</v>
      </c>
    </row>
    <row r="4170" spans="2:25" x14ac:dyDescent="0.25">
      <c r="C4170" s="113"/>
      <c r="D4170" s="110"/>
      <c r="E4170" s="56" t="s">
        <v>65</v>
      </c>
      <c r="F4170" s="48"/>
      <c r="G4170" s="61">
        <v>239</v>
      </c>
      <c r="H4170" s="69">
        <v>30.543933054393001</v>
      </c>
      <c r="I4170" s="36">
        <v>38.912133891213003</v>
      </c>
      <c r="J4170" s="36">
        <v>61.506276150627997</v>
      </c>
      <c r="K4170" s="36">
        <v>42.677824267782</v>
      </c>
      <c r="L4170" s="36">
        <v>65.271966527196994</v>
      </c>
      <c r="M4170" s="36">
        <v>71.129707112971005</v>
      </c>
      <c r="N4170" s="36">
        <v>42.677824267782</v>
      </c>
      <c r="O4170" s="36">
        <v>28.451882845187999</v>
      </c>
      <c r="P4170" s="36">
        <v>49.372384937238003</v>
      </c>
      <c r="Q4170" s="36">
        <v>58.995815899581999</v>
      </c>
      <c r="R4170" s="36">
        <v>24.686192468619002</v>
      </c>
      <c r="S4170" s="36">
        <v>53.556485355649002</v>
      </c>
      <c r="T4170" s="36">
        <v>30.543933054393001</v>
      </c>
      <c r="U4170" s="36">
        <v>21.338912133891</v>
      </c>
      <c r="V4170" s="36">
        <v>37.656903765689997</v>
      </c>
      <c r="W4170" s="36">
        <v>4.6025104602509996</v>
      </c>
      <c r="X4170" s="36">
        <v>1.673640167364</v>
      </c>
      <c r="Y4170" s="68">
        <v>0.418410041841</v>
      </c>
    </row>
    <row r="4172" spans="2:25" x14ac:dyDescent="0.25">
      <c r="B4172" s="54" t="str">
        <f xml:space="preserve"> HYPERLINK("#'目次'!B56", "[50]")</f>
        <v>[50]</v>
      </c>
      <c r="C4172" s="42" t="s">
        <v>623</v>
      </c>
    </row>
    <row r="4175" spans="2:25" x14ac:dyDescent="0.25">
      <c r="C4175" s="42" t="s">
        <v>14</v>
      </c>
    </row>
    <row r="4176" spans="2:25" ht="25.2" x14ac:dyDescent="0.25">
      <c r="C4176" s="102"/>
      <c r="D4176" s="103"/>
      <c r="E4176" s="103"/>
      <c r="F4176" s="103"/>
      <c r="G4176" s="53" t="s">
        <v>15</v>
      </c>
      <c r="H4176" s="50" t="s">
        <v>624</v>
      </c>
      <c r="I4176" s="21" t="s">
        <v>625</v>
      </c>
      <c r="J4176" s="21" t="s">
        <v>626</v>
      </c>
      <c r="K4176" s="21" t="s">
        <v>627</v>
      </c>
      <c r="L4176" s="21" t="s">
        <v>38</v>
      </c>
      <c r="M4176" s="21" t="s">
        <v>628</v>
      </c>
      <c r="N4176" s="57" t="s">
        <v>629</v>
      </c>
    </row>
    <row r="4177" spans="3:14" x14ac:dyDescent="0.25">
      <c r="C4177" s="104"/>
      <c r="D4177" s="105"/>
      <c r="E4177" s="105"/>
      <c r="F4177" s="105"/>
      <c r="G4177" s="47"/>
      <c r="H4177" s="60"/>
      <c r="I4177" s="22"/>
      <c r="J4177" s="22"/>
      <c r="K4177" s="22"/>
      <c r="L4177" s="22"/>
      <c r="M4177" s="22"/>
      <c r="N4177" s="55"/>
    </row>
    <row r="4178" spans="3:14" x14ac:dyDescent="0.25">
      <c r="C4178" s="52"/>
      <c r="D4178" s="49"/>
      <c r="E4178" s="46" t="s">
        <v>15</v>
      </c>
      <c r="F4178" s="51"/>
      <c r="G4178" s="59">
        <v>1104</v>
      </c>
      <c r="H4178" s="32">
        <v>60.416666666666998</v>
      </c>
      <c r="I4178" s="32">
        <v>32.246376811593997</v>
      </c>
      <c r="J4178" s="32">
        <v>5.3442028985509999</v>
      </c>
      <c r="K4178" s="32">
        <v>1.7210144927540001</v>
      </c>
      <c r="L4178" s="32">
        <v>0.27173913043499998</v>
      </c>
      <c r="M4178" s="32">
        <v>92.663043478261002</v>
      </c>
      <c r="N4178" s="64">
        <v>7.0652173913040004</v>
      </c>
    </row>
    <row r="4179" spans="3:14" x14ac:dyDescent="0.25">
      <c r="C4179" s="111" t="s">
        <v>20</v>
      </c>
      <c r="D4179" s="106" t="s">
        <v>21</v>
      </c>
      <c r="E4179" s="10" t="s">
        <v>22</v>
      </c>
      <c r="F4179" s="11"/>
      <c r="G4179" s="14">
        <v>543</v>
      </c>
      <c r="H4179" s="28">
        <v>58.195211786371999</v>
      </c>
      <c r="I4179" s="5">
        <v>34.069981583793997</v>
      </c>
      <c r="J4179" s="5">
        <v>4.9723756906079997</v>
      </c>
      <c r="K4179" s="5">
        <v>2.5782688766109998</v>
      </c>
      <c r="L4179" s="5">
        <v>0.18416206261500001</v>
      </c>
      <c r="M4179" s="5">
        <v>92.265193370166003</v>
      </c>
      <c r="N4179" s="29">
        <v>7.5506445672189999</v>
      </c>
    </row>
    <row r="4180" spans="3:14" x14ac:dyDescent="0.25">
      <c r="C4180" s="112"/>
      <c r="D4180" s="107"/>
      <c r="E4180" s="9" t="s">
        <v>23</v>
      </c>
      <c r="F4180" s="12"/>
      <c r="G4180" s="8">
        <v>561</v>
      </c>
      <c r="H4180" s="20">
        <v>62.566844919786</v>
      </c>
      <c r="I4180" s="2">
        <v>30.481283422459999</v>
      </c>
      <c r="J4180" s="2">
        <v>5.7040998217469996</v>
      </c>
      <c r="K4180" s="2">
        <v>0.89126559714800002</v>
      </c>
      <c r="L4180" s="2">
        <v>0.35650623885900001</v>
      </c>
      <c r="M4180" s="2">
        <v>93.048128342246002</v>
      </c>
      <c r="N4180" s="17">
        <v>6.5953654188949997</v>
      </c>
    </row>
    <row r="4181" spans="3:14" x14ac:dyDescent="0.25">
      <c r="C4181" s="108" t="s">
        <v>24</v>
      </c>
      <c r="D4181" s="108" t="s">
        <v>25</v>
      </c>
      <c r="E4181" s="10" t="s">
        <v>26</v>
      </c>
      <c r="F4181" s="11"/>
      <c r="G4181" s="14">
        <v>261</v>
      </c>
      <c r="H4181" s="28">
        <v>51.724137931034001</v>
      </c>
      <c r="I4181" s="5">
        <v>37.931034482759003</v>
      </c>
      <c r="J4181" s="5">
        <v>7.6628352490419998</v>
      </c>
      <c r="K4181" s="5">
        <v>2.6819923371650001</v>
      </c>
      <c r="L4181" s="34" t="s">
        <v>66</v>
      </c>
      <c r="M4181" s="5">
        <v>89.655172413792997</v>
      </c>
      <c r="N4181" s="29">
        <v>10.344827586207</v>
      </c>
    </row>
    <row r="4182" spans="3:14" x14ac:dyDescent="0.25">
      <c r="C4182" s="112"/>
      <c r="D4182" s="109"/>
      <c r="E4182" s="9" t="s">
        <v>27</v>
      </c>
      <c r="F4182" s="12"/>
      <c r="G4182" s="8">
        <v>267</v>
      </c>
      <c r="H4182" s="20">
        <v>61.048689138576997</v>
      </c>
      <c r="I4182" s="2">
        <v>29.962546816479001</v>
      </c>
      <c r="J4182" s="2">
        <v>6.7415730337079998</v>
      </c>
      <c r="K4182" s="2">
        <v>2.2471910112360001</v>
      </c>
      <c r="L4182" s="15" t="s">
        <v>66</v>
      </c>
      <c r="M4182" s="2">
        <v>91.011235955055994</v>
      </c>
      <c r="N4182" s="17">
        <v>8.9887640449440003</v>
      </c>
    </row>
    <row r="4183" spans="3:14" x14ac:dyDescent="0.25">
      <c r="C4183" s="112"/>
      <c r="D4183" s="109"/>
      <c r="E4183" s="9" t="s">
        <v>28</v>
      </c>
      <c r="F4183" s="12"/>
      <c r="G4183" s="8">
        <v>261</v>
      </c>
      <c r="H4183" s="20">
        <v>61.685823754788998</v>
      </c>
      <c r="I4183" s="2">
        <v>32.183908045976999</v>
      </c>
      <c r="J4183" s="2">
        <v>4.2145593869729998</v>
      </c>
      <c r="K4183" s="2">
        <v>1.532567049808</v>
      </c>
      <c r="L4183" s="2">
        <v>0.38314176245199999</v>
      </c>
      <c r="M4183" s="2">
        <v>93.869731800766004</v>
      </c>
      <c r="N4183" s="17">
        <v>5.7471264367819996</v>
      </c>
    </row>
    <row r="4184" spans="3:14" x14ac:dyDescent="0.25">
      <c r="C4184" s="112"/>
      <c r="D4184" s="109"/>
      <c r="E4184" s="9" t="s">
        <v>29</v>
      </c>
      <c r="F4184" s="12"/>
      <c r="G4184" s="8">
        <v>195</v>
      </c>
      <c r="H4184" s="20">
        <v>62.564102564103003</v>
      </c>
      <c r="I4184" s="2">
        <v>34.358974358974002</v>
      </c>
      <c r="J4184" s="2">
        <v>2.564102564103</v>
      </c>
      <c r="K4184" s="2">
        <v>0.51282051282100005</v>
      </c>
      <c r="L4184" s="15" t="s">
        <v>66</v>
      </c>
      <c r="M4184" s="2">
        <v>96.923076923077005</v>
      </c>
      <c r="N4184" s="17">
        <v>3.0769230769229998</v>
      </c>
    </row>
    <row r="4185" spans="3:14" x14ac:dyDescent="0.25">
      <c r="C4185" s="112"/>
      <c r="D4185" s="109"/>
      <c r="E4185" s="9" t="s">
        <v>30</v>
      </c>
      <c r="F4185" s="12"/>
      <c r="G4185" s="8">
        <v>120</v>
      </c>
      <c r="H4185" s="20">
        <v>71.666666666666998</v>
      </c>
      <c r="I4185" s="2">
        <v>21.666666666666998</v>
      </c>
      <c r="J4185" s="2">
        <v>4.166666666667</v>
      </c>
      <c r="K4185" s="2">
        <v>0.83333333333299997</v>
      </c>
      <c r="L4185" s="2">
        <v>1.666666666667</v>
      </c>
      <c r="M4185" s="2">
        <v>93.333333333333002</v>
      </c>
      <c r="N4185" s="17">
        <v>5</v>
      </c>
    </row>
    <row r="4186" spans="3:14" x14ac:dyDescent="0.25">
      <c r="C4186" s="112"/>
      <c r="D4186" s="109"/>
      <c r="E4186" s="9" t="s">
        <v>31</v>
      </c>
      <c r="F4186" s="12"/>
      <c r="G4186" s="8">
        <v>843</v>
      </c>
      <c r="H4186" s="20">
        <v>63.107947805457002</v>
      </c>
      <c r="I4186" s="2">
        <v>30.486358244365</v>
      </c>
      <c r="J4186" s="2">
        <v>4.6263345195729997</v>
      </c>
      <c r="K4186" s="2">
        <v>1.4234875444840001</v>
      </c>
      <c r="L4186" s="2">
        <v>0.35587188612100001</v>
      </c>
      <c r="M4186" s="2">
        <v>93.594306049821995</v>
      </c>
      <c r="N4186" s="17">
        <v>6.0498220640570004</v>
      </c>
    </row>
    <row r="4187" spans="3:14" x14ac:dyDescent="0.25">
      <c r="C4187" s="112"/>
      <c r="D4187" s="109"/>
      <c r="E4187" s="9" t="s">
        <v>32</v>
      </c>
      <c r="F4187" s="12"/>
      <c r="G4187" s="8">
        <v>315</v>
      </c>
      <c r="H4187" s="20">
        <v>66.031746031745996</v>
      </c>
      <c r="I4187" s="2">
        <v>29.523809523810002</v>
      </c>
      <c r="J4187" s="2">
        <v>3.1746031746029999</v>
      </c>
      <c r="K4187" s="2">
        <v>0.63492063492100004</v>
      </c>
      <c r="L4187" s="2">
        <v>0.63492063492100004</v>
      </c>
      <c r="M4187" s="2">
        <v>95.555555555555998</v>
      </c>
      <c r="N4187" s="17">
        <v>3.8095238095239998</v>
      </c>
    </row>
    <row r="4188" spans="3:14" x14ac:dyDescent="0.25">
      <c r="C4188" s="112"/>
      <c r="D4188" s="108" t="s">
        <v>22</v>
      </c>
      <c r="E4188" s="10" t="s">
        <v>26</v>
      </c>
      <c r="F4188" s="11"/>
      <c r="G4188" s="14">
        <v>120</v>
      </c>
      <c r="H4188" s="28">
        <v>47.5</v>
      </c>
      <c r="I4188" s="5">
        <v>41.666666666666998</v>
      </c>
      <c r="J4188" s="5">
        <v>5</v>
      </c>
      <c r="K4188" s="5">
        <v>5.833333333333</v>
      </c>
      <c r="L4188" s="34" t="s">
        <v>66</v>
      </c>
      <c r="M4188" s="5">
        <v>89.166666666666998</v>
      </c>
      <c r="N4188" s="29">
        <v>10.833333333333</v>
      </c>
    </row>
    <row r="4189" spans="3:14" x14ac:dyDescent="0.25">
      <c r="C4189" s="112"/>
      <c r="D4189" s="109"/>
      <c r="E4189" s="9" t="s">
        <v>27</v>
      </c>
      <c r="F4189" s="12"/>
      <c r="G4189" s="8">
        <v>159</v>
      </c>
      <c r="H4189" s="20">
        <v>60.377358490566003</v>
      </c>
      <c r="I4189" s="2">
        <v>29.559748427673</v>
      </c>
      <c r="J4189" s="2">
        <v>6.9182389937110003</v>
      </c>
      <c r="K4189" s="2">
        <v>3.1446540880499998</v>
      </c>
      <c r="L4189" s="15" t="s">
        <v>66</v>
      </c>
      <c r="M4189" s="2">
        <v>89.937106918238996</v>
      </c>
      <c r="N4189" s="17">
        <v>10.062893081761001</v>
      </c>
    </row>
    <row r="4190" spans="3:14" x14ac:dyDescent="0.25">
      <c r="C4190" s="112"/>
      <c r="D4190" s="109"/>
      <c r="E4190" s="9" t="s">
        <v>28</v>
      </c>
      <c r="F4190" s="12"/>
      <c r="G4190" s="8">
        <v>113</v>
      </c>
      <c r="H4190" s="20">
        <v>59.292035398229999</v>
      </c>
      <c r="I4190" s="2">
        <v>35.398230088496</v>
      </c>
      <c r="J4190" s="2">
        <v>3.53982300885</v>
      </c>
      <c r="K4190" s="2">
        <v>0.88495575221199996</v>
      </c>
      <c r="L4190" s="2">
        <v>0.88495575221199996</v>
      </c>
      <c r="M4190" s="2">
        <v>94.690265486726005</v>
      </c>
      <c r="N4190" s="17">
        <v>4.424778761062</v>
      </c>
    </row>
    <row r="4191" spans="3:14" x14ac:dyDescent="0.25">
      <c r="C4191" s="112"/>
      <c r="D4191" s="109"/>
      <c r="E4191" s="9" t="s">
        <v>29</v>
      </c>
      <c r="F4191" s="12"/>
      <c r="G4191" s="8">
        <v>94</v>
      </c>
      <c r="H4191" s="20">
        <v>60.638297872339997</v>
      </c>
      <c r="I4191" s="2">
        <v>36.170212765956997</v>
      </c>
      <c r="J4191" s="2">
        <v>3.1914893617020001</v>
      </c>
      <c r="K4191" s="15" t="s">
        <v>66</v>
      </c>
      <c r="L4191" s="15" t="s">
        <v>66</v>
      </c>
      <c r="M4191" s="2">
        <v>96.808510638298003</v>
      </c>
      <c r="N4191" s="17">
        <v>3.1914893617020001</v>
      </c>
    </row>
    <row r="4192" spans="3:14" x14ac:dyDescent="0.25">
      <c r="C4192" s="112"/>
      <c r="D4192" s="109"/>
      <c r="E4192" s="9" t="s">
        <v>30</v>
      </c>
      <c r="F4192" s="12"/>
      <c r="G4192" s="8">
        <v>57</v>
      </c>
      <c r="H4192" s="20">
        <v>68.421052631579002</v>
      </c>
      <c r="I4192" s="2">
        <v>24.561403508771999</v>
      </c>
      <c r="J4192" s="2">
        <v>5.2631578947369997</v>
      </c>
      <c r="K4192" s="2">
        <v>1.7543859649119999</v>
      </c>
      <c r="L4192" s="15" t="s">
        <v>66</v>
      </c>
      <c r="M4192" s="2">
        <v>92.982456140351005</v>
      </c>
      <c r="N4192" s="17">
        <v>7.0175438596489998</v>
      </c>
    </row>
    <row r="4193" spans="3:14" x14ac:dyDescent="0.25">
      <c r="C4193" s="112"/>
      <c r="D4193" s="109"/>
      <c r="E4193" s="9" t="s">
        <v>31</v>
      </c>
      <c r="F4193" s="12"/>
      <c r="G4193" s="8">
        <v>423</v>
      </c>
      <c r="H4193" s="20">
        <v>61.229314420804002</v>
      </c>
      <c r="I4193" s="2">
        <v>31.914893617021001</v>
      </c>
      <c r="J4193" s="2">
        <v>4.9645390070920001</v>
      </c>
      <c r="K4193" s="2">
        <v>1.654846335697</v>
      </c>
      <c r="L4193" s="2">
        <v>0.23640661938499999</v>
      </c>
      <c r="M4193" s="2">
        <v>93.144208037824995</v>
      </c>
      <c r="N4193" s="17">
        <v>6.6193853427900002</v>
      </c>
    </row>
    <row r="4194" spans="3:14" x14ac:dyDescent="0.25">
      <c r="C4194" s="112"/>
      <c r="D4194" s="109"/>
      <c r="E4194" s="9" t="s">
        <v>32</v>
      </c>
      <c r="F4194" s="12"/>
      <c r="G4194" s="8">
        <v>151</v>
      </c>
      <c r="H4194" s="20">
        <v>63.576158940397001</v>
      </c>
      <c r="I4194" s="2">
        <v>31.788079470199001</v>
      </c>
      <c r="J4194" s="2">
        <v>3.9735099337749999</v>
      </c>
      <c r="K4194" s="2">
        <v>0.66225165562900001</v>
      </c>
      <c r="L4194" s="15" t="s">
        <v>66</v>
      </c>
      <c r="M4194" s="2">
        <v>95.364238410596002</v>
      </c>
      <c r="N4194" s="17">
        <v>4.6357615894039998</v>
      </c>
    </row>
    <row r="4195" spans="3:14" x14ac:dyDescent="0.25">
      <c r="C4195" s="112"/>
      <c r="D4195" s="108" t="s">
        <v>23</v>
      </c>
      <c r="E4195" s="10" t="s">
        <v>26</v>
      </c>
      <c r="F4195" s="11"/>
      <c r="G4195" s="14">
        <v>141</v>
      </c>
      <c r="H4195" s="28">
        <v>55.319148936170002</v>
      </c>
      <c r="I4195" s="5">
        <v>34.751773049645003</v>
      </c>
      <c r="J4195" s="5">
        <v>9.9290780141840003</v>
      </c>
      <c r="K4195" s="34" t="s">
        <v>66</v>
      </c>
      <c r="L4195" s="34" t="s">
        <v>66</v>
      </c>
      <c r="M4195" s="5">
        <v>90.070921985816</v>
      </c>
      <c r="N4195" s="29">
        <v>9.9290780141840003</v>
      </c>
    </row>
    <row r="4196" spans="3:14" x14ac:dyDescent="0.25">
      <c r="C4196" s="112"/>
      <c r="D4196" s="109"/>
      <c r="E4196" s="9" t="s">
        <v>27</v>
      </c>
      <c r="F4196" s="12"/>
      <c r="G4196" s="8">
        <v>108</v>
      </c>
      <c r="H4196" s="20">
        <v>62.037037037037003</v>
      </c>
      <c r="I4196" s="2">
        <v>30.555555555556001</v>
      </c>
      <c r="J4196" s="2">
        <v>6.4814814814809996</v>
      </c>
      <c r="K4196" s="2">
        <v>0.92592592592599998</v>
      </c>
      <c r="L4196" s="15" t="s">
        <v>66</v>
      </c>
      <c r="M4196" s="2">
        <v>92.592592592592993</v>
      </c>
      <c r="N4196" s="17">
        <v>7.4074074074069998</v>
      </c>
    </row>
    <row r="4197" spans="3:14" x14ac:dyDescent="0.25">
      <c r="C4197" s="112"/>
      <c r="D4197" s="109"/>
      <c r="E4197" s="9" t="s">
        <v>28</v>
      </c>
      <c r="F4197" s="12"/>
      <c r="G4197" s="8">
        <v>148</v>
      </c>
      <c r="H4197" s="20">
        <v>63.513513513513999</v>
      </c>
      <c r="I4197" s="2">
        <v>29.72972972973</v>
      </c>
      <c r="J4197" s="2">
        <v>4.7297297297299998</v>
      </c>
      <c r="K4197" s="2">
        <v>2.0270270270270001</v>
      </c>
      <c r="L4197" s="15" t="s">
        <v>66</v>
      </c>
      <c r="M4197" s="2">
        <v>93.243243243243001</v>
      </c>
      <c r="N4197" s="17">
        <v>6.7567567567570004</v>
      </c>
    </row>
    <row r="4198" spans="3:14" x14ac:dyDescent="0.25">
      <c r="C4198" s="112"/>
      <c r="D4198" s="109"/>
      <c r="E4198" s="9" t="s">
        <v>29</v>
      </c>
      <c r="F4198" s="12"/>
      <c r="G4198" s="8">
        <v>101</v>
      </c>
      <c r="H4198" s="20">
        <v>64.356435643563998</v>
      </c>
      <c r="I4198" s="2">
        <v>32.673267326732997</v>
      </c>
      <c r="J4198" s="2">
        <v>1.9801980198019999</v>
      </c>
      <c r="K4198" s="2">
        <v>0.99009900990099997</v>
      </c>
      <c r="L4198" s="15" t="s">
        <v>66</v>
      </c>
      <c r="M4198" s="2">
        <v>97.029702970296995</v>
      </c>
      <c r="N4198" s="17">
        <v>2.970297029703</v>
      </c>
    </row>
    <row r="4199" spans="3:14" x14ac:dyDescent="0.25">
      <c r="C4199" s="112"/>
      <c r="D4199" s="109"/>
      <c r="E4199" s="9" t="s">
        <v>30</v>
      </c>
      <c r="F4199" s="12"/>
      <c r="G4199" s="8">
        <v>63</v>
      </c>
      <c r="H4199" s="20">
        <v>74.603174603175006</v>
      </c>
      <c r="I4199" s="2">
        <v>19.047619047619001</v>
      </c>
      <c r="J4199" s="2">
        <v>3.1746031746029999</v>
      </c>
      <c r="K4199" s="15" t="s">
        <v>66</v>
      </c>
      <c r="L4199" s="2">
        <v>3.1746031746029999</v>
      </c>
      <c r="M4199" s="2">
        <v>93.650793650794</v>
      </c>
      <c r="N4199" s="17">
        <v>3.1746031746029999</v>
      </c>
    </row>
    <row r="4200" spans="3:14" x14ac:dyDescent="0.25">
      <c r="C4200" s="112"/>
      <c r="D4200" s="109"/>
      <c r="E4200" s="9" t="s">
        <v>31</v>
      </c>
      <c r="F4200" s="12"/>
      <c r="G4200" s="8">
        <v>420</v>
      </c>
      <c r="H4200" s="20">
        <v>65</v>
      </c>
      <c r="I4200" s="2">
        <v>29.047619047619001</v>
      </c>
      <c r="J4200" s="2">
        <v>4.2857142857139996</v>
      </c>
      <c r="K4200" s="2">
        <v>1.190476190476</v>
      </c>
      <c r="L4200" s="2">
        <v>0.47619047618999999</v>
      </c>
      <c r="M4200" s="2">
        <v>94.047619047618994</v>
      </c>
      <c r="N4200" s="17">
        <v>5.4761904761900002</v>
      </c>
    </row>
    <row r="4201" spans="3:14" x14ac:dyDescent="0.25">
      <c r="C4201" s="112"/>
      <c r="D4201" s="109"/>
      <c r="E4201" s="9" t="s">
        <v>32</v>
      </c>
      <c r="F4201" s="12"/>
      <c r="G4201" s="8">
        <v>164</v>
      </c>
      <c r="H4201" s="20">
        <v>68.292682926829002</v>
      </c>
      <c r="I4201" s="2">
        <v>27.439024390244001</v>
      </c>
      <c r="J4201" s="2">
        <v>2.4390243902440001</v>
      </c>
      <c r="K4201" s="2">
        <v>0.60975609756100002</v>
      </c>
      <c r="L4201" s="2">
        <v>1.219512195122</v>
      </c>
      <c r="M4201" s="2">
        <v>95.731707317073003</v>
      </c>
      <c r="N4201" s="17">
        <v>3.0487804878050002</v>
      </c>
    </row>
    <row r="4202" spans="3:14" ht="25.2" x14ac:dyDescent="0.25">
      <c r="C4202" s="108" t="s">
        <v>33</v>
      </c>
      <c r="D4202" s="108" t="s">
        <v>25</v>
      </c>
      <c r="E4202" s="10" t="s">
        <v>34</v>
      </c>
      <c r="F4202" s="11"/>
      <c r="G4202" s="14">
        <v>93</v>
      </c>
      <c r="H4202" s="28">
        <v>49.462365591397997</v>
      </c>
      <c r="I4202" s="5">
        <v>38.709677419355003</v>
      </c>
      <c r="J4202" s="5">
        <v>7.5268817204299996</v>
      </c>
      <c r="K4202" s="5">
        <v>4.3010752688169998</v>
      </c>
      <c r="L4202" s="34" t="s">
        <v>66</v>
      </c>
      <c r="M4202" s="5">
        <v>88.172043010753001</v>
      </c>
      <c r="N4202" s="29">
        <v>11.827956989246999</v>
      </c>
    </row>
    <row r="4203" spans="3:14" ht="25.2" x14ac:dyDescent="0.25">
      <c r="C4203" s="112"/>
      <c r="D4203" s="109"/>
      <c r="E4203" s="9" t="s">
        <v>35</v>
      </c>
      <c r="F4203" s="12"/>
      <c r="G4203" s="8">
        <v>623</v>
      </c>
      <c r="H4203" s="20">
        <v>66.131621187801002</v>
      </c>
      <c r="I4203" s="2">
        <v>29.052969502408001</v>
      </c>
      <c r="J4203" s="2">
        <v>3.5313001605140002</v>
      </c>
      <c r="K4203" s="2">
        <v>0.96308186195800005</v>
      </c>
      <c r="L4203" s="2">
        <v>0.32102728731899999</v>
      </c>
      <c r="M4203" s="2">
        <v>95.184590690209006</v>
      </c>
      <c r="N4203" s="17">
        <v>4.4943820224720001</v>
      </c>
    </row>
    <row r="4204" spans="3:14" ht="25.2" x14ac:dyDescent="0.25">
      <c r="C4204" s="112"/>
      <c r="D4204" s="109"/>
      <c r="E4204" s="9" t="s">
        <v>36</v>
      </c>
      <c r="F4204" s="12"/>
      <c r="G4204" s="8">
        <v>207</v>
      </c>
      <c r="H4204" s="20">
        <v>46.859903381643001</v>
      </c>
      <c r="I4204" s="2">
        <v>39.130434782609001</v>
      </c>
      <c r="J4204" s="2">
        <v>10.144927536232</v>
      </c>
      <c r="K4204" s="2">
        <v>3.864734299517</v>
      </c>
      <c r="L4204" s="15" t="s">
        <v>66</v>
      </c>
      <c r="M4204" s="2">
        <v>85.990338164251</v>
      </c>
      <c r="N4204" s="17">
        <v>14.009661835749</v>
      </c>
    </row>
    <row r="4205" spans="3:14" ht="25.2" x14ac:dyDescent="0.25">
      <c r="C4205" s="112"/>
      <c r="D4205" s="109"/>
      <c r="E4205" s="9" t="s">
        <v>37</v>
      </c>
      <c r="F4205" s="12"/>
      <c r="G4205" s="8">
        <v>178</v>
      </c>
      <c r="H4205" s="20">
        <v>62.921348314607002</v>
      </c>
      <c r="I4205" s="2">
        <v>30.898876404494001</v>
      </c>
      <c r="J4205" s="2">
        <v>5.0561797752809996</v>
      </c>
      <c r="K4205" s="2">
        <v>0.56179775280900002</v>
      </c>
      <c r="L4205" s="2">
        <v>0.56179775280900002</v>
      </c>
      <c r="M4205" s="2">
        <v>93.820224719101006</v>
      </c>
      <c r="N4205" s="17">
        <v>5.61797752809</v>
      </c>
    </row>
    <row r="4206" spans="3:14" x14ac:dyDescent="0.25">
      <c r="C4206" s="112"/>
      <c r="D4206" s="109"/>
      <c r="E4206" s="9" t="s">
        <v>38</v>
      </c>
      <c r="F4206" s="12"/>
      <c r="G4206" s="13">
        <v>3</v>
      </c>
      <c r="H4206" s="39" t="s">
        <v>66</v>
      </c>
      <c r="I4206" s="6">
        <v>100</v>
      </c>
      <c r="J4206" s="7" t="s">
        <v>66</v>
      </c>
      <c r="K4206" s="7" t="s">
        <v>66</v>
      </c>
      <c r="L4206" s="7" t="s">
        <v>66</v>
      </c>
      <c r="M4206" s="6">
        <v>100</v>
      </c>
      <c r="N4206" s="37" t="s">
        <v>66</v>
      </c>
    </row>
    <row r="4207" spans="3:14" ht="25.2" x14ac:dyDescent="0.25">
      <c r="C4207" s="112"/>
      <c r="D4207" s="108" t="s">
        <v>22</v>
      </c>
      <c r="E4207" s="10" t="s">
        <v>34</v>
      </c>
      <c r="F4207" s="11"/>
      <c r="G4207" s="40">
        <v>48</v>
      </c>
      <c r="H4207" s="58">
        <v>47.916666666666998</v>
      </c>
      <c r="I4207" s="23">
        <v>35.416666666666998</v>
      </c>
      <c r="J4207" s="23">
        <v>8.333333333333</v>
      </c>
      <c r="K4207" s="23">
        <v>8.333333333333</v>
      </c>
      <c r="L4207" s="41" t="s">
        <v>66</v>
      </c>
      <c r="M4207" s="23">
        <v>83.333333333333002</v>
      </c>
      <c r="N4207" s="63">
        <v>16.666666666666998</v>
      </c>
    </row>
    <row r="4208" spans="3:14" ht="25.2" x14ac:dyDescent="0.25">
      <c r="C4208" s="112"/>
      <c r="D4208" s="109"/>
      <c r="E4208" s="9" t="s">
        <v>35</v>
      </c>
      <c r="F4208" s="12"/>
      <c r="G4208" s="8">
        <v>365</v>
      </c>
      <c r="H4208" s="20">
        <v>64.109589041096001</v>
      </c>
      <c r="I4208" s="2">
        <v>31.232876712328999</v>
      </c>
      <c r="J4208" s="2">
        <v>3.0136986301370001</v>
      </c>
      <c r="K4208" s="2">
        <v>1.369863013699</v>
      </c>
      <c r="L4208" s="2">
        <v>0.27397260274000002</v>
      </c>
      <c r="M4208" s="2">
        <v>95.342465753425003</v>
      </c>
      <c r="N4208" s="17">
        <v>4.3835616438359999</v>
      </c>
    </row>
    <row r="4209" spans="3:14" ht="25.2" x14ac:dyDescent="0.25">
      <c r="C4209" s="112"/>
      <c r="D4209" s="109"/>
      <c r="E4209" s="9" t="s">
        <v>36</v>
      </c>
      <c r="F4209" s="12"/>
      <c r="G4209" s="8">
        <v>80</v>
      </c>
      <c r="H4209" s="20">
        <v>38.75</v>
      </c>
      <c r="I4209" s="2">
        <v>43.75</v>
      </c>
      <c r="J4209" s="2">
        <v>11.25</v>
      </c>
      <c r="K4209" s="2">
        <v>6.25</v>
      </c>
      <c r="L4209" s="15" t="s">
        <v>66</v>
      </c>
      <c r="M4209" s="2">
        <v>82.5</v>
      </c>
      <c r="N4209" s="17">
        <v>17.5</v>
      </c>
    </row>
    <row r="4210" spans="3:14" ht="25.2" x14ac:dyDescent="0.25">
      <c r="C4210" s="112"/>
      <c r="D4210" s="109"/>
      <c r="E4210" s="9" t="s">
        <v>37</v>
      </c>
      <c r="F4210" s="12"/>
      <c r="G4210" s="13">
        <v>49</v>
      </c>
      <c r="H4210" s="30">
        <v>57.142857142856997</v>
      </c>
      <c r="I4210" s="6">
        <v>36.734693877551003</v>
      </c>
      <c r="J4210" s="6">
        <v>6.1224489795919999</v>
      </c>
      <c r="K4210" s="7" t="s">
        <v>66</v>
      </c>
      <c r="L4210" s="7" t="s">
        <v>66</v>
      </c>
      <c r="M4210" s="6">
        <v>93.877551020408006</v>
      </c>
      <c r="N4210" s="33">
        <v>6.1224489795919999</v>
      </c>
    </row>
    <row r="4211" spans="3:14" x14ac:dyDescent="0.25">
      <c r="C4211" s="112"/>
      <c r="D4211" s="109"/>
      <c r="E4211" s="9" t="s">
        <v>38</v>
      </c>
      <c r="F4211" s="12"/>
      <c r="G4211" s="13">
        <v>1</v>
      </c>
      <c r="H4211" s="39" t="s">
        <v>66</v>
      </c>
      <c r="I4211" s="6">
        <v>100</v>
      </c>
      <c r="J4211" s="7" t="s">
        <v>66</v>
      </c>
      <c r="K4211" s="7" t="s">
        <v>66</v>
      </c>
      <c r="L4211" s="7" t="s">
        <v>66</v>
      </c>
      <c r="M4211" s="6">
        <v>100</v>
      </c>
      <c r="N4211" s="37" t="s">
        <v>66</v>
      </c>
    </row>
    <row r="4212" spans="3:14" ht="25.2" x14ac:dyDescent="0.25">
      <c r="C4212" s="112"/>
      <c r="D4212" s="108" t="s">
        <v>23</v>
      </c>
      <c r="E4212" s="10" t="s">
        <v>34</v>
      </c>
      <c r="F4212" s="11"/>
      <c r="G4212" s="40">
        <v>45</v>
      </c>
      <c r="H4212" s="58">
        <v>51.111111111111001</v>
      </c>
      <c r="I4212" s="23">
        <v>42.222222222222001</v>
      </c>
      <c r="J4212" s="23">
        <v>6.666666666667</v>
      </c>
      <c r="K4212" s="41" t="s">
        <v>66</v>
      </c>
      <c r="L4212" s="41" t="s">
        <v>66</v>
      </c>
      <c r="M4212" s="23">
        <v>93.333333333333002</v>
      </c>
      <c r="N4212" s="63">
        <v>6.666666666667</v>
      </c>
    </row>
    <row r="4213" spans="3:14" ht="25.2" x14ac:dyDescent="0.25">
      <c r="C4213" s="112"/>
      <c r="D4213" s="109"/>
      <c r="E4213" s="9" t="s">
        <v>35</v>
      </c>
      <c r="F4213" s="12"/>
      <c r="G4213" s="8">
        <v>258</v>
      </c>
      <c r="H4213" s="20">
        <v>68.992248062016003</v>
      </c>
      <c r="I4213" s="2">
        <v>25.968992248062001</v>
      </c>
      <c r="J4213" s="2">
        <v>4.2635658914730001</v>
      </c>
      <c r="K4213" s="2">
        <v>0.38759689922500001</v>
      </c>
      <c r="L4213" s="2">
        <v>0.38759689922500001</v>
      </c>
      <c r="M4213" s="2">
        <v>94.961240310077997</v>
      </c>
      <c r="N4213" s="17">
        <v>4.6511627906979998</v>
      </c>
    </row>
    <row r="4214" spans="3:14" ht="25.2" x14ac:dyDescent="0.25">
      <c r="C4214" s="112"/>
      <c r="D4214" s="109"/>
      <c r="E4214" s="9" t="s">
        <v>36</v>
      </c>
      <c r="F4214" s="12"/>
      <c r="G4214" s="8">
        <v>127</v>
      </c>
      <c r="H4214" s="20">
        <v>51.968503937008002</v>
      </c>
      <c r="I4214" s="2">
        <v>36.220472440945002</v>
      </c>
      <c r="J4214" s="2">
        <v>9.4488188976380005</v>
      </c>
      <c r="K4214" s="2">
        <v>2.3622047244090001</v>
      </c>
      <c r="L4214" s="15" t="s">
        <v>66</v>
      </c>
      <c r="M4214" s="2">
        <v>88.188976377952997</v>
      </c>
      <c r="N4214" s="17">
        <v>11.811023622046999</v>
      </c>
    </row>
    <row r="4215" spans="3:14" ht="25.2" x14ac:dyDescent="0.25">
      <c r="C4215" s="112"/>
      <c r="D4215" s="109"/>
      <c r="E4215" s="9" t="s">
        <v>37</v>
      </c>
      <c r="F4215" s="12"/>
      <c r="G4215" s="8">
        <v>129</v>
      </c>
      <c r="H4215" s="20">
        <v>65.116279069767003</v>
      </c>
      <c r="I4215" s="2">
        <v>28.682170542636001</v>
      </c>
      <c r="J4215" s="2">
        <v>4.6511627906979998</v>
      </c>
      <c r="K4215" s="2">
        <v>0.77519379845000003</v>
      </c>
      <c r="L4215" s="2">
        <v>0.77519379845000003</v>
      </c>
      <c r="M4215" s="2">
        <v>93.798449612403004</v>
      </c>
      <c r="N4215" s="17">
        <v>5.4263565891469998</v>
      </c>
    </row>
    <row r="4216" spans="3:14" x14ac:dyDescent="0.25">
      <c r="C4216" s="112"/>
      <c r="D4216" s="109"/>
      <c r="E4216" s="9" t="s">
        <v>38</v>
      </c>
      <c r="F4216" s="12"/>
      <c r="G4216" s="13">
        <v>2</v>
      </c>
      <c r="H4216" s="39" t="s">
        <v>66</v>
      </c>
      <c r="I4216" s="6">
        <v>100</v>
      </c>
      <c r="J4216" s="7" t="s">
        <v>66</v>
      </c>
      <c r="K4216" s="7" t="s">
        <v>66</v>
      </c>
      <c r="L4216" s="7" t="s">
        <v>66</v>
      </c>
      <c r="M4216" s="6">
        <v>100</v>
      </c>
      <c r="N4216" s="37" t="s">
        <v>66</v>
      </c>
    </row>
    <row r="4217" spans="3:14" ht="25.2" x14ac:dyDescent="0.25">
      <c r="C4217" s="108" t="s">
        <v>39</v>
      </c>
      <c r="D4217" s="108" t="s">
        <v>25</v>
      </c>
      <c r="E4217" s="10" t="s">
        <v>40</v>
      </c>
      <c r="F4217" s="11"/>
      <c r="G4217" s="14">
        <v>320</v>
      </c>
      <c r="H4217" s="28">
        <v>52.1875</v>
      </c>
      <c r="I4217" s="5">
        <v>35.625</v>
      </c>
      <c r="J4217" s="5">
        <v>8.75</v>
      </c>
      <c r="K4217" s="5">
        <v>3.125</v>
      </c>
      <c r="L4217" s="5">
        <v>0.3125</v>
      </c>
      <c r="M4217" s="5">
        <v>87.8125</v>
      </c>
      <c r="N4217" s="29">
        <v>11.875</v>
      </c>
    </row>
    <row r="4218" spans="3:14" ht="25.2" x14ac:dyDescent="0.25">
      <c r="C4218" s="112"/>
      <c r="D4218" s="109"/>
      <c r="E4218" s="9" t="s">
        <v>41</v>
      </c>
      <c r="F4218" s="12"/>
      <c r="G4218" s="8">
        <v>604</v>
      </c>
      <c r="H4218" s="20">
        <v>65.728476821192004</v>
      </c>
      <c r="I4218" s="2">
        <v>29.635761589404002</v>
      </c>
      <c r="J4218" s="2">
        <v>3.311258278146</v>
      </c>
      <c r="K4218" s="2">
        <v>0.99337748344400001</v>
      </c>
      <c r="L4218" s="2">
        <v>0.331125827815</v>
      </c>
      <c r="M4218" s="2">
        <v>95.364238410596002</v>
      </c>
      <c r="N4218" s="17">
        <v>4.3046357615890001</v>
      </c>
    </row>
    <row r="4219" spans="3:14" x14ac:dyDescent="0.25">
      <c r="C4219" s="112"/>
      <c r="D4219" s="109"/>
      <c r="E4219" s="9" t="s">
        <v>42</v>
      </c>
      <c r="F4219" s="12"/>
      <c r="G4219" s="13">
        <v>20</v>
      </c>
      <c r="H4219" s="30">
        <v>65</v>
      </c>
      <c r="I4219" s="6">
        <v>25</v>
      </c>
      <c r="J4219" s="6">
        <v>10</v>
      </c>
      <c r="K4219" s="7" t="s">
        <v>66</v>
      </c>
      <c r="L4219" s="7" t="s">
        <v>66</v>
      </c>
      <c r="M4219" s="6">
        <v>90</v>
      </c>
      <c r="N4219" s="33">
        <v>10</v>
      </c>
    </row>
    <row r="4220" spans="3:14" x14ac:dyDescent="0.25">
      <c r="C4220" s="112"/>
      <c r="D4220" s="109"/>
      <c r="E4220" s="9" t="s">
        <v>43</v>
      </c>
      <c r="F4220" s="12"/>
      <c r="G4220" s="8">
        <v>162</v>
      </c>
      <c r="H4220" s="20">
        <v>59.259259259258997</v>
      </c>
      <c r="I4220" s="2">
        <v>33.333333333333002</v>
      </c>
      <c r="J4220" s="2">
        <v>6.1728395061730001</v>
      </c>
      <c r="K4220" s="2">
        <v>0.61728395061700003</v>
      </c>
      <c r="L4220" s="2">
        <v>0.61728395061700003</v>
      </c>
      <c r="M4220" s="2">
        <v>92.592592592592993</v>
      </c>
      <c r="N4220" s="17">
        <v>6.79012345679</v>
      </c>
    </row>
    <row r="4221" spans="3:14" x14ac:dyDescent="0.25">
      <c r="C4221" s="112"/>
      <c r="D4221" s="109"/>
      <c r="E4221" s="9" t="s">
        <v>44</v>
      </c>
      <c r="F4221" s="12"/>
      <c r="G4221" s="8">
        <v>50</v>
      </c>
      <c r="H4221" s="20">
        <v>44</v>
      </c>
      <c r="I4221" s="2">
        <v>48</v>
      </c>
      <c r="J4221" s="2">
        <v>8</v>
      </c>
      <c r="K4221" s="15" t="s">
        <v>66</v>
      </c>
      <c r="L4221" s="15" t="s">
        <v>66</v>
      </c>
      <c r="M4221" s="2">
        <v>92</v>
      </c>
      <c r="N4221" s="17">
        <v>8</v>
      </c>
    </row>
    <row r="4222" spans="3:14" ht="25.2" x14ac:dyDescent="0.25">
      <c r="C4222" s="112"/>
      <c r="D4222" s="109"/>
      <c r="E4222" s="9" t="s">
        <v>45</v>
      </c>
      <c r="F4222" s="12"/>
      <c r="G4222" s="8">
        <v>53</v>
      </c>
      <c r="H4222" s="20">
        <v>45.283018867925001</v>
      </c>
      <c r="I4222" s="2">
        <v>45.283018867925001</v>
      </c>
      <c r="J4222" s="2">
        <v>5.660377358491</v>
      </c>
      <c r="K4222" s="2">
        <v>3.7735849056599999</v>
      </c>
      <c r="L4222" s="15" t="s">
        <v>66</v>
      </c>
      <c r="M4222" s="2">
        <v>90.566037735848994</v>
      </c>
      <c r="N4222" s="17">
        <v>9.4339622641510008</v>
      </c>
    </row>
    <row r="4223" spans="3:14" x14ac:dyDescent="0.25">
      <c r="C4223" s="112"/>
      <c r="D4223" s="109"/>
      <c r="E4223" s="9" t="s">
        <v>38</v>
      </c>
      <c r="F4223" s="12"/>
      <c r="G4223" s="13">
        <v>37</v>
      </c>
      <c r="H4223" s="30">
        <v>64.864864864864998</v>
      </c>
      <c r="I4223" s="6">
        <v>27.027027027027</v>
      </c>
      <c r="J4223" s="6">
        <v>5.4054054054050003</v>
      </c>
      <c r="K4223" s="6">
        <v>2.7027027027030002</v>
      </c>
      <c r="L4223" s="7" t="s">
        <v>66</v>
      </c>
      <c r="M4223" s="6">
        <v>91.891891891892001</v>
      </c>
      <c r="N4223" s="33">
        <v>8.1081081081080004</v>
      </c>
    </row>
    <row r="4224" spans="3:14" ht="25.2" x14ac:dyDescent="0.25">
      <c r="C4224" s="112"/>
      <c r="D4224" s="108" t="s">
        <v>22</v>
      </c>
      <c r="E4224" s="10" t="s">
        <v>40</v>
      </c>
      <c r="F4224" s="11"/>
      <c r="G4224" s="14">
        <v>118</v>
      </c>
      <c r="H4224" s="28">
        <v>46.610169491524999</v>
      </c>
      <c r="I4224" s="5">
        <v>38.135593220338997</v>
      </c>
      <c r="J4224" s="5">
        <v>10.169491525424</v>
      </c>
      <c r="K4224" s="5">
        <v>5.0847457627120001</v>
      </c>
      <c r="L4224" s="34" t="s">
        <v>66</v>
      </c>
      <c r="M4224" s="5">
        <v>84.745762711864003</v>
      </c>
      <c r="N4224" s="29">
        <v>15.254237288136</v>
      </c>
    </row>
    <row r="4225" spans="3:14" ht="25.2" x14ac:dyDescent="0.25">
      <c r="C4225" s="112"/>
      <c r="D4225" s="109"/>
      <c r="E4225" s="9" t="s">
        <v>41</v>
      </c>
      <c r="F4225" s="12"/>
      <c r="G4225" s="8">
        <v>351</v>
      </c>
      <c r="H4225" s="20">
        <v>63.247863247863002</v>
      </c>
      <c r="I4225" s="2">
        <v>31.908831908831999</v>
      </c>
      <c r="J4225" s="2">
        <v>3.1339031339029999</v>
      </c>
      <c r="K4225" s="2">
        <v>1.4245014245009999</v>
      </c>
      <c r="L4225" s="2">
        <v>0.28490028490000002</v>
      </c>
      <c r="M4225" s="2">
        <v>95.156695156694994</v>
      </c>
      <c r="N4225" s="17">
        <v>4.5584045584049999</v>
      </c>
    </row>
    <row r="4226" spans="3:14" x14ac:dyDescent="0.25">
      <c r="C4226" s="112"/>
      <c r="D4226" s="109"/>
      <c r="E4226" s="9" t="s">
        <v>42</v>
      </c>
      <c r="F4226" s="12"/>
      <c r="G4226" s="13">
        <v>9</v>
      </c>
      <c r="H4226" s="30">
        <v>66.666666666666998</v>
      </c>
      <c r="I4226" s="6">
        <v>33.333333333333002</v>
      </c>
      <c r="J4226" s="7" t="s">
        <v>66</v>
      </c>
      <c r="K4226" s="7" t="s">
        <v>66</v>
      </c>
      <c r="L4226" s="7" t="s">
        <v>66</v>
      </c>
      <c r="M4226" s="6">
        <v>100</v>
      </c>
      <c r="N4226" s="37" t="s">
        <v>66</v>
      </c>
    </row>
    <row r="4227" spans="3:14" x14ac:dyDescent="0.25">
      <c r="C4227" s="112"/>
      <c r="D4227" s="109"/>
      <c r="E4227" s="9" t="s">
        <v>43</v>
      </c>
      <c r="F4227" s="12"/>
      <c r="G4227" s="8">
        <v>64</v>
      </c>
      <c r="H4227" s="20">
        <v>51.5625</v>
      </c>
      <c r="I4227" s="2">
        <v>39.0625</v>
      </c>
      <c r="J4227" s="2">
        <v>6.25</v>
      </c>
      <c r="K4227" s="2">
        <v>1.5625</v>
      </c>
      <c r="L4227" s="2">
        <v>1.5625</v>
      </c>
      <c r="M4227" s="2">
        <v>90.625</v>
      </c>
      <c r="N4227" s="17">
        <v>7.8125</v>
      </c>
    </row>
    <row r="4228" spans="3:14" x14ac:dyDescent="0.25">
      <c r="C4228" s="112"/>
      <c r="D4228" s="109"/>
      <c r="E4228" s="9" t="s">
        <v>44</v>
      </c>
      <c r="F4228" s="12"/>
      <c r="G4228" s="13">
        <v>19</v>
      </c>
      <c r="H4228" s="30">
        <v>42.105263157895003</v>
      </c>
      <c r="I4228" s="6">
        <v>52.631578947367998</v>
      </c>
      <c r="J4228" s="6">
        <v>5.2631578947369997</v>
      </c>
      <c r="K4228" s="7" t="s">
        <v>66</v>
      </c>
      <c r="L4228" s="7" t="s">
        <v>66</v>
      </c>
      <c r="M4228" s="6">
        <v>94.736842105262994</v>
      </c>
      <c r="N4228" s="33">
        <v>5.2631578947369997</v>
      </c>
    </row>
    <row r="4229" spans="3:14" ht="25.2" x14ac:dyDescent="0.25">
      <c r="C4229" s="112"/>
      <c r="D4229" s="109"/>
      <c r="E4229" s="9" t="s">
        <v>45</v>
      </c>
      <c r="F4229" s="12"/>
      <c r="G4229" s="13">
        <v>30</v>
      </c>
      <c r="H4229" s="30">
        <v>46.666666666666998</v>
      </c>
      <c r="I4229" s="6">
        <v>40</v>
      </c>
      <c r="J4229" s="6">
        <v>6.666666666667</v>
      </c>
      <c r="K4229" s="6">
        <v>6.666666666667</v>
      </c>
      <c r="L4229" s="7" t="s">
        <v>66</v>
      </c>
      <c r="M4229" s="6">
        <v>86.666666666666998</v>
      </c>
      <c r="N4229" s="33">
        <v>13.333333333333</v>
      </c>
    </row>
    <row r="4230" spans="3:14" x14ac:dyDescent="0.25">
      <c r="C4230" s="112"/>
      <c r="D4230" s="109"/>
      <c r="E4230" s="9" t="s">
        <v>38</v>
      </c>
      <c r="F4230" s="12"/>
      <c r="G4230" s="13">
        <v>23</v>
      </c>
      <c r="H4230" s="30">
        <v>65.217391304347998</v>
      </c>
      <c r="I4230" s="6">
        <v>26.086956521739001</v>
      </c>
      <c r="J4230" s="6">
        <v>4.3478260869570002</v>
      </c>
      <c r="K4230" s="6">
        <v>4.3478260869570002</v>
      </c>
      <c r="L4230" s="7" t="s">
        <v>66</v>
      </c>
      <c r="M4230" s="6">
        <v>91.304347826086996</v>
      </c>
      <c r="N4230" s="33">
        <v>8.6956521739130004</v>
      </c>
    </row>
    <row r="4231" spans="3:14" ht="25.2" x14ac:dyDescent="0.25">
      <c r="C4231" s="112"/>
      <c r="D4231" s="108" t="s">
        <v>23</v>
      </c>
      <c r="E4231" s="10" t="s">
        <v>40</v>
      </c>
      <c r="F4231" s="11"/>
      <c r="G4231" s="14">
        <v>202</v>
      </c>
      <c r="H4231" s="28">
        <v>55.445544554454997</v>
      </c>
      <c r="I4231" s="5">
        <v>34.158415841584002</v>
      </c>
      <c r="J4231" s="5">
        <v>7.9207920792079998</v>
      </c>
      <c r="K4231" s="5">
        <v>1.9801980198019999</v>
      </c>
      <c r="L4231" s="5">
        <v>0.49504950495</v>
      </c>
      <c r="M4231" s="5">
        <v>89.603960396039994</v>
      </c>
      <c r="N4231" s="29">
        <v>9.9009900990100004</v>
      </c>
    </row>
    <row r="4232" spans="3:14" ht="25.2" x14ac:dyDescent="0.25">
      <c r="C4232" s="112"/>
      <c r="D4232" s="109"/>
      <c r="E4232" s="9" t="s">
        <v>41</v>
      </c>
      <c r="F4232" s="12"/>
      <c r="G4232" s="8">
        <v>253</v>
      </c>
      <c r="H4232" s="20">
        <v>69.169960474307999</v>
      </c>
      <c r="I4232" s="2">
        <v>26.482213438734998</v>
      </c>
      <c r="J4232" s="2">
        <v>3.557312252964</v>
      </c>
      <c r="K4232" s="2">
        <v>0.39525691699600002</v>
      </c>
      <c r="L4232" s="2">
        <v>0.39525691699600002</v>
      </c>
      <c r="M4232" s="2">
        <v>95.652173913043001</v>
      </c>
      <c r="N4232" s="17">
        <v>3.9525691699599999</v>
      </c>
    </row>
    <row r="4233" spans="3:14" x14ac:dyDescent="0.25">
      <c r="C4233" s="112"/>
      <c r="D4233" s="109"/>
      <c r="E4233" s="9" t="s">
        <v>42</v>
      </c>
      <c r="F4233" s="12"/>
      <c r="G4233" s="13">
        <v>11</v>
      </c>
      <c r="H4233" s="30">
        <v>63.636363636364003</v>
      </c>
      <c r="I4233" s="6">
        <v>18.181818181817999</v>
      </c>
      <c r="J4233" s="6">
        <v>18.181818181817999</v>
      </c>
      <c r="K4233" s="7" t="s">
        <v>66</v>
      </c>
      <c r="L4233" s="7" t="s">
        <v>66</v>
      </c>
      <c r="M4233" s="6">
        <v>81.818181818181998</v>
      </c>
      <c r="N4233" s="33">
        <v>18.181818181817999</v>
      </c>
    </row>
    <row r="4234" spans="3:14" x14ac:dyDescent="0.25">
      <c r="C4234" s="112"/>
      <c r="D4234" s="109"/>
      <c r="E4234" s="9" t="s">
        <v>43</v>
      </c>
      <c r="F4234" s="12"/>
      <c r="G4234" s="8">
        <v>98</v>
      </c>
      <c r="H4234" s="20">
        <v>64.285714285713993</v>
      </c>
      <c r="I4234" s="2">
        <v>29.591836734693999</v>
      </c>
      <c r="J4234" s="2">
        <v>6.1224489795919999</v>
      </c>
      <c r="K4234" s="15" t="s">
        <v>66</v>
      </c>
      <c r="L4234" s="15" t="s">
        <v>66</v>
      </c>
      <c r="M4234" s="2">
        <v>93.877551020408006</v>
      </c>
      <c r="N4234" s="17">
        <v>6.1224489795919999</v>
      </c>
    </row>
    <row r="4235" spans="3:14" x14ac:dyDescent="0.25">
      <c r="C4235" s="112"/>
      <c r="D4235" s="109"/>
      <c r="E4235" s="9" t="s">
        <v>44</v>
      </c>
      <c r="F4235" s="12"/>
      <c r="G4235" s="13">
        <v>31</v>
      </c>
      <c r="H4235" s="30">
        <v>45.161290322581003</v>
      </c>
      <c r="I4235" s="6">
        <v>45.161290322581003</v>
      </c>
      <c r="J4235" s="6">
        <v>9.6774193548389995</v>
      </c>
      <c r="K4235" s="7" t="s">
        <v>66</v>
      </c>
      <c r="L4235" s="7" t="s">
        <v>66</v>
      </c>
      <c r="M4235" s="6">
        <v>90.322580645160997</v>
      </c>
      <c r="N4235" s="33">
        <v>9.6774193548389995</v>
      </c>
    </row>
    <row r="4236" spans="3:14" ht="25.2" x14ac:dyDescent="0.25">
      <c r="C4236" s="112"/>
      <c r="D4236" s="109"/>
      <c r="E4236" s="9" t="s">
        <v>45</v>
      </c>
      <c r="F4236" s="12"/>
      <c r="G4236" s="13">
        <v>23</v>
      </c>
      <c r="H4236" s="30">
        <v>43.478260869564998</v>
      </c>
      <c r="I4236" s="6">
        <v>52.173913043478002</v>
      </c>
      <c r="J4236" s="6">
        <v>4.3478260869570002</v>
      </c>
      <c r="K4236" s="7" t="s">
        <v>66</v>
      </c>
      <c r="L4236" s="7" t="s">
        <v>66</v>
      </c>
      <c r="M4236" s="6">
        <v>95.652173913043001</v>
      </c>
      <c r="N4236" s="33">
        <v>4.3478260869570002</v>
      </c>
    </row>
    <row r="4237" spans="3:14" x14ac:dyDescent="0.25">
      <c r="C4237" s="112"/>
      <c r="D4237" s="109"/>
      <c r="E4237" s="9" t="s">
        <v>38</v>
      </c>
      <c r="F4237" s="12"/>
      <c r="G4237" s="13">
        <v>14</v>
      </c>
      <c r="H4237" s="30">
        <v>64.285714285713993</v>
      </c>
      <c r="I4237" s="6">
        <v>28.571428571428999</v>
      </c>
      <c r="J4237" s="6">
        <v>7.1428571428570002</v>
      </c>
      <c r="K4237" s="7" t="s">
        <v>66</v>
      </c>
      <c r="L4237" s="7" t="s">
        <v>66</v>
      </c>
      <c r="M4237" s="6">
        <v>92.857142857143003</v>
      </c>
      <c r="N4237" s="33">
        <v>7.1428571428570002</v>
      </c>
    </row>
    <row r="4238" spans="3:14" x14ac:dyDescent="0.25">
      <c r="C4238" s="108" t="s">
        <v>46</v>
      </c>
      <c r="D4238" s="106" t="s">
        <v>21</v>
      </c>
      <c r="E4238" s="10" t="s">
        <v>47</v>
      </c>
      <c r="F4238" s="11"/>
      <c r="G4238" s="14">
        <v>815</v>
      </c>
      <c r="H4238" s="28">
        <v>63.803680981595001</v>
      </c>
      <c r="I4238" s="5">
        <v>30.061349693252001</v>
      </c>
      <c r="J4238" s="5">
        <v>4.6625766871170002</v>
      </c>
      <c r="K4238" s="5">
        <v>1.2269938650309999</v>
      </c>
      <c r="L4238" s="5">
        <v>0.24539877300599999</v>
      </c>
      <c r="M4238" s="5">
        <v>93.865030674847006</v>
      </c>
      <c r="N4238" s="29">
        <v>5.8895705521470001</v>
      </c>
    </row>
    <row r="4239" spans="3:14" ht="25.2" x14ac:dyDescent="0.25">
      <c r="C4239" s="112"/>
      <c r="D4239" s="107"/>
      <c r="E4239" s="9" t="s">
        <v>48</v>
      </c>
      <c r="F4239" s="12"/>
      <c r="G4239" s="8">
        <v>86</v>
      </c>
      <c r="H4239" s="20">
        <v>55.813953488372</v>
      </c>
      <c r="I4239" s="2">
        <v>37.209302325581</v>
      </c>
      <c r="J4239" s="2">
        <v>3.488372093023</v>
      </c>
      <c r="K4239" s="2">
        <v>2.3255813953489999</v>
      </c>
      <c r="L4239" s="2">
        <v>1.1627906976739999</v>
      </c>
      <c r="M4239" s="2">
        <v>93.023255813953</v>
      </c>
      <c r="N4239" s="17">
        <v>5.8139534883720003</v>
      </c>
    </row>
    <row r="4240" spans="3:14" x14ac:dyDescent="0.25">
      <c r="C4240" s="112"/>
      <c r="D4240" s="107"/>
      <c r="E4240" s="9" t="s">
        <v>49</v>
      </c>
      <c r="F4240" s="12"/>
      <c r="G4240" s="13">
        <v>46</v>
      </c>
      <c r="H4240" s="30">
        <v>45.652173913043001</v>
      </c>
      <c r="I4240" s="6">
        <v>39.130434782609001</v>
      </c>
      <c r="J4240" s="6">
        <v>10.869565217390999</v>
      </c>
      <c r="K4240" s="6">
        <v>4.3478260869570002</v>
      </c>
      <c r="L4240" s="7" t="s">
        <v>66</v>
      </c>
      <c r="M4240" s="6">
        <v>84.782608695652002</v>
      </c>
      <c r="N4240" s="33">
        <v>15.217391304348</v>
      </c>
    </row>
    <row r="4241" spans="3:14" ht="25.2" x14ac:dyDescent="0.25">
      <c r="C4241" s="112"/>
      <c r="D4241" s="107"/>
      <c r="E4241" s="9" t="s">
        <v>50</v>
      </c>
      <c r="F4241" s="12"/>
      <c r="G4241" s="8">
        <v>95</v>
      </c>
      <c r="H4241" s="20">
        <v>45.263157894736999</v>
      </c>
      <c r="I4241" s="2">
        <v>43.157894736842003</v>
      </c>
      <c r="J4241" s="2">
        <v>6.3157894736840001</v>
      </c>
      <c r="K4241" s="2">
        <v>5.2631578947369997</v>
      </c>
      <c r="L4241" s="15" t="s">
        <v>66</v>
      </c>
      <c r="M4241" s="2">
        <v>88.421052631579002</v>
      </c>
      <c r="N4241" s="17">
        <v>11.578947368421</v>
      </c>
    </row>
    <row r="4242" spans="3:14" ht="25.2" x14ac:dyDescent="0.25">
      <c r="C4242" s="112"/>
      <c r="D4242" s="107"/>
      <c r="E4242" s="9" t="s">
        <v>51</v>
      </c>
      <c r="F4242" s="12"/>
      <c r="G4242" s="13">
        <v>30</v>
      </c>
      <c r="H4242" s="30">
        <v>53.333333333333002</v>
      </c>
      <c r="I4242" s="6">
        <v>36.666666666666998</v>
      </c>
      <c r="J4242" s="6">
        <v>10</v>
      </c>
      <c r="K4242" s="7" t="s">
        <v>66</v>
      </c>
      <c r="L4242" s="7" t="s">
        <v>66</v>
      </c>
      <c r="M4242" s="6">
        <v>90</v>
      </c>
      <c r="N4242" s="33">
        <v>10</v>
      </c>
    </row>
    <row r="4243" spans="3:14" x14ac:dyDescent="0.25">
      <c r="C4243" s="112"/>
      <c r="D4243" s="107"/>
      <c r="E4243" s="9" t="s">
        <v>52</v>
      </c>
      <c r="F4243" s="12"/>
      <c r="G4243" s="13">
        <v>8</v>
      </c>
      <c r="H4243" s="30">
        <v>50</v>
      </c>
      <c r="I4243" s="6">
        <v>37.5</v>
      </c>
      <c r="J4243" s="6">
        <v>12.5</v>
      </c>
      <c r="K4243" s="7" t="s">
        <v>66</v>
      </c>
      <c r="L4243" s="7" t="s">
        <v>66</v>
      </c>
      <c r="M4243" s="6">
        <v>87.5</v>
      </c>
      <c r="N4243" s="33">
        <v>12.5</v>
      </c>
    </row>
    <row r="4244" spans="3:14" x14ac:dyDescent="0.25">
      <c r="C4244" s="112"/>
      <c r="D4244" s="107"/>
      <c r="E4244" s="9" t="s">
        <v>53</v>
      </c>
      <c r="F4244" s="12"/>
      <c r="G4244" s="13">
        <v>23</v>
      </c>
      <c r="H4244" s="30">
        <v>60.869565217390999</v>
      </c>
      <c r="I4244" s="6">
        <v>26.086956521739001</v>
      </c>
      <c r="J4244" s="6">
        <v>13.04347826087</v>
      </c>
      <c r="K4244" s="7" t="s">
        <v>66</v>
      </c>
      <c r="L4244" s="7" t="s">
        <v>66</v>
      </c>
      <c r="M4244" s="6">
        <v>86.956521739129997</v>
      </c>
      <c r="N4244" s="33">
        <v>13.04347826087</v>
      </c>
    </row>
    <row r="4245" spans="3:14" x14ac:dyDescent="0.25">
      <c r="C4245" s="112"/>
      <c r="D4245" s="107"/>
      <c r="E4245" s="9" t="s">
        <v>38</v>
      </c>
      <c r="F4245" s="12"/>
      <c r="G4245" s="13">
        <v>1</v>
      </c>
      <c r="H4245" s="30">
        <v>100</v>
      </c>
      <c r="I4245" s="7" t="s">
        <v>66</v>
      </c>
      <c r="J4245" s="7" t="s">
        <v>66</v>
      </c>
      <c r="K4245" s="7" t="s">
        <v>66</v>
      </c>
      <c r="L4245" s="7" t="s">
        <v>66</v>
      </c>
      <c r="M4245" s="6">
        <v>100</v>
      </c>
      <c r="N4245" s="37" t="s">
        <v>66</v>
      </c>
    </row>
    <row r="4246" spans="3:14" x14ac:dyDescent="0.25">
      <c r="C4246" s="112"/>
      <c r="D4246" s="107"/>
      <c r="E4246" s="9" t="s">
        <v>54</v>
      </c>
      <c r="F4246" s="12"/>
      <c r="G4246" s="8">
        <v>901</v>
      </c>
      <c r="H4246" s="20">
        <v>63.041065482797002</v>
      </c>
      <c r="I4246" s="2">
        <v>30.743618201998</v>
      </c>
      <c r="J4246" s="2">
        <v>4.5504994450609999</v>
      </c>
      <c r="K4246" s="2">
        <v>1.3318534961149999</v>
      </c>
      <c r="L4246" s="2">
        <v>0.332963374029</v>
      </c>
      <c r="M4246" s="2">
        <v>93.784683684794999</v>
      </c>
      <c r="N4246" s="17">
        <v>5.8823529411760003</v>
      </c>
    </row>
    <row r="4247" spans="3:14" x14ac:dyDescent="0.25">
      <c r="C4247" s="112"/>
      <c r="D4247" s="107"/>
      <c r="E4247" s="9" t="s">
        <v>55</v>
      </c>
      <c r="F4247" s="12"/>
      <c r="G4247" s="8">
        <v>171</v>
      </c>
      <c r="H4247" s="20">
        <v>46.783625730993997</v>
      </c>
      <c r="I4247" s="2">
        <v>40.935672514620002</v>
      </c>
      <c r="J4247" s="2">
        <v>8.1871345029239997</v>
      </c>
      <c r="K4247" s="2">
        <v>4.0935672514619998</v>
      </c>
      <c r="L4247" s="15" t="s">
        <v>66</v>
      </c>
      <c r="M4247" s="2">
        <v>87.719298245613999</v>
      </c>
      <c r="N4247" s="17">
        <v>12.280701754386</v>
      </c>
    </row>
    <row r="4248" spans="3:14" x14ac:dyDescent="0.25">
      <c r="C4248" s="108" t="s">
        <v>56</v>
      </c>
      <c r="D4248" s="106" t="s">
        <v>21</v>
      </c>
      <c r="E4248" s="10" t="s">
        <v>57</v>
      </c>
      <c r="F4248" s="11"/>
      <c r="G4248" s="14">
        <v>465</v>
      </c>
      <c r="H4248" s="28">
        <v>58.709677419355003</v>
      </c>
      <c r="I4248" s="5">
        <v>35.053763440860003</v>
      </c>
      <c r="J4248" s="5">
        <v>4.0860215053760003</v>
      </c>
      <c r="K4248" s="5">
        <v>1.7204301075270001</v>
      </c>
      <c r="L4248" s="5">
        <v>0.43010752688199999</v>
      </c>
      <c r="M4248" s="5">
        <v>93.763440860214999</v>
      </c>
      <c r="N4248" s="29">
        <v>5.8064516129030004</v>
      </c>
    </row>
    <row r="4249" spans="3:14" x14ac:dyDescent="0.25">
      <c r="C4249" s="112"/>
      <c r="D4249" s="107"/>
      <c r="E4249" s="9" t="s">
        <v>58</v>
      </c>
      <c r="F4249" s="12"/>
      <c r="G4249" s="8">
        <v>396</v>
      </c>
      <c r="H4249" s="20">
        <v>60.858585858585997</v>
      </c>
      <c r="I4249" s="2">
        <v>30.050505050504999</v>
      </c>
      <c r="J4249" s="2">
        <v>7.0707070707069999</v>
      </c>
      <c r="K4249" s="2">
        <v>2.0202020202019999</v>
      </c>
      <c r="L4249" s="15" t="s">
        <v>66</v>
      </c>
      <c r="M4249" s="2">
        <v>90.909090909091006</v>
      </c>
      <c r="N4249" s="17">
        <v>9.0909090909089993</v>
      </c>
    </row>
    <row r="4250" spans="3:14" x14ac:dyDescent="0.25">
      <c r="C4250" s="112"/>
      <c r="D4250" s="107"/>
      <c r="E4250" s="9" t="s">
        <v>59</v>
      </c>
      <c r="F4250" s="12"/>
      <c r="G4250" s="8">
        <v>90</v>
      </c>
      <c r="H4250" s="20">
        <v>57.777777777777999</v>
      </c>
      <c r="I4250" s="2">
        <v>36.666666666666998</v>
      </c>
      <c r="J4250" s="2">
        <v>2.2222222222219998</v>
      </c>
      <c r="K4250" s="2">
        <v>3.333333333333</v>
      </c>
      <c r="L4250" s="15" t="s">
        <v>66</v>
      </c>
      <c r="M4250" s="2">
        <v>94.444444444444002</v>
      </c>
      <c r="N4250" s="17">
        <v>5.5555555555560003</v>
      </c>
    </row>
    <row r="4251" spans="3:14" x14ac:dyDescent="0.25">
      <c r="C4251" s="112"/>
      <c r="D4251" s="107"/>
      <c r="E4251" s="9" t="s">
        <v>60</v>
      </c>
      <c r="F4251" s="12"/>
      <c r="G4251" s="8">
        <v>153</v>
      </c>
      <c r="H4251" s="20">
        <v>66.013071895425</v>
      </c>
      <c r="I4251" s="2">
        <v>26.797385620915001</v>
      </c>
      <c r="J4251" s="2">
        <v>6.5359477124180003</v>
      </c>
      <c r="K4251" s="15" t="s">
        <v>66</v>
      </c>
      <c r="L4251" s="2">
        <v>0.65359477124200005</v>
      </c>
      <c r="M4251" s="2">
        <v>92.810457516339994</v>
      </c>
      <c r="N4251" s="17">
        <v>6.5359477124180003</v>
      </c>
    </row>
    <row r="4252" spans="3:14" x14ac:dyDescent="0.25">
      <c r="C4252" s="108" t="s">
        <v>61</v>
      </c>
      <c r="D4252" s="106" t="s">
        <v>21</v>
      </c>
      <c r="E4252" s="10" t="s">
        <v>62</v>
      </c>
      <c r="F4252" s="11"/>
      <c r="G4252" s="14">
        <v>205</v>
      </c>
      <c r="H4252" s="28">
        <v>56.585365853658999</v>
      </c>
      <c r="I4252" s="5">
        <v>35.609756097560997</v>
      </c>
      <c r="J4252" s="5">
        <v>4.3902439024389999</v>
      </c>
      <c r="K4252" s="5">
        <v>3.4146341463410002</v>
      </c>
      <c r="L4252" s="34" t="s">
        <v>66</v>
      </c>
      <c r="M4252" s="5">
        <v>92.195121951220003</v>
      </c>
      <c r="N4252" s="29">
        <v>7.80487804878</v>
      </c>
    </row>
    <row r="4253" spans="3:14" x14ac:dyDescent="0.25">
      <c r="C4253" s="109"/>
      <c r="D4253" s="107"/>
      <c r="E4253" s="9" t="s">
        <v>63</v>
      </c>
      <c r="F4253" s="12"/>
      <c r="G4253" s="8">
        <v>256</v>
      </c>
      <c r="H4253" s="20">
        <v>64.453125</v>
      </c>
      <c r="I4253" s="2">
        <v>30.078125</v>
      </c>
      <c r="J4253" s="2">
        <v>5.078125</v>
      </c>
      <c r="K4253" s="2">
        <v>0.390625</v>
      </c>
      <c r="L4253" s="15" t="s">
        <v>66</v>
      </c>
      <c r="M4253" s="2">
        <v>94.53125</v>
      </c>
      <c r="N4253" s="17">
        <v>5.46875</v>
      </c>
    </row>
    <row r="4254" spans="3:14" x14ac:dyDescent="0.25">
      <c r="C4254" s="109"/>
      <c r="D4254" s="107"/>
      <c r="E4254" s="9" t="s">
        <v>64</v>
      </c>
      <c r="F4254" s="12"/>
      <c r="G4254" s="8">
        <v>404</v>
      </c>
      <c r="H4254" s="20">
        <v>61.386138613861</v>
      </c>
      <c r="I4254" s="2">
        <v>31.930693069307001</v>
      </c>
      <c r="J4254" s="2">
        <v>5.1980198019800001</v>
      </c>
      <c r="K4254" s="2">
        <v>1.237623762376</v>
      </c>
      <c r="L4254" s="2">
        <v>0.247524752475</v>
      </c>
      <c r="M4254" s="2">
        <v>93.316831683168004</v>
      </c>
      <c r="N4254" s="17">
        <v>6.4356435643559999</v>
      </c>
    </row>
    <row r="4255" spans="3:14" x14ac:dyDescent="0.25">
      <c r="C4255" s="113"/>
      <c r="D4255" s="110"/>
      <c r="E4255" s="56" t="s">
        <v>65</v>
      </c>
      <c r="F4255" s="48"/>
      <c r="G4255" s="61">
        <v>239</v>
      </c>
      <c r="H4255" s="69">
        <v>57.740585774058999</v>
      </c>
      <c r="I4255" s="36">
        <v>32.217573221757</v>
      </c>
      <c r="J4255" s="36">
        <v>6.694560669456</v>
      </c>
      <c r="K4255" s="36">
        <v>2.5104602510460001</v>
      </c>
      <c r="L4255" s="36">
        <v>0.836820083682</v>
      </c>
      <c r="M4255" s="36">
        <v>89.958158995816007</v>
      </c>
      <c r="N4255" s="68">
        <v>9.2050209205019993</v>
      </c>
    </row>
    <row r="4257" spans="2:23" x14ac:dyDescent="0.25">
      <c r="B4257" s="54" t="str">
        <f xml:space="preserve"> HYPERLINK("#'目次'!B57", "[51]")</f>
        <v>[51]</v>
      </c>
      <c r="C4257" s="42" t="s">
        <v>632</v>
      </c>
    </row>
    <row r="4260" spans="2:23" x14ac:dyDescent="0.25">
      <c r="C4260" s="42" t="s">
        <v>14</v>
      </c>
    </row>
    <row r="4261" spans="2:23" ht="75.599999999999994" x14ac:dyDescent="0.25">
      <c r="C4261" s="102"/>
      <c r="D4261" s="103"/>
      <c r="E4261" s="103"/>
      <c r="F4261" s="103"/>
      <c r="G4261" s="53" t="s">
        <v>15</v>
      </c>
      <c r="H4261" s="50" t="s">
        <v>633</v>
      </c>
      <c r="I4261" s="21" t="s">
        <v>634</v>
      </c>
      <c r="J4261" s="21" t="s">
        <v>635</v>
      </c>
      <c r="K4261" s="21" t="s">
        <v>636</v>
      </c>
      <c r="L4261" s="21" t="s">
        <v>637</v>
      </c>
      <c r="M4261" s="21" t="s">
        <v>638</v>
      </c>
      <c r="N4261" s="21" t="s">
        <v>639</v>
      </c>
      <c r="O4261" s="21" t="s">
        <v>640</v>
      </c>
      <c r="P4261" s="21" t="s">
        <v>641</v>
      </c>
      <c r="Q4261" s="21" t="s">
        <v>642</v>
      </c>
      <c r="R4261" s="21" t="s">
        <v>643</v>
      </c>
      <c r="S4261" s="21" t="s">
        <v>644</v>
      </c>
      <c r="T4261" s="21" t="s">
        <v>645</v>
      </c>
      <c r="U4261" s="21" t="s">
        <v>646</v>
      </c>
      <c r="V4261" s="21" t="s">
        <v>53</v>
      </c>
      <c r="W4261" s="57" t="s">
        <v>38</v>
      </c>
    </row>
    <row r="4262" spans="2:23" x14ac:dyDescent="0.25">
      <c r="C4262" s="104"/>
      <c r="D4262" s="105"/>
      <c r="E4262" s="105"/>
      <c r="F4262" s="105"/>
      <c r="G4262" s="47"/>
      <c r="H4262" s="60"/>
      <c r="I4262" s="22"/>
      <c r="J4262" s="22"/>
      <c r="K4262" s="22"/>
      <c r="L4262" s="22"/>
      <c r="M4262" s="22"/>
      <c r="N4262" s="22"/>
      <c r="O4262" s="22"/>
      <c r="P4262" s="22"/>
      <c r="Q4262" s="22"/>
      <c r="R4262" s="22"/>
      <c r="S4262" s="22"/>
      <c r="T4262" s="22"/>
      <c r="U4262" s="22"/>
      <c r="V4262" s="22"/>
      <c r="W4262" s="55"/>
    </row>
    <row r="4263" spans="2:23" x14ac:dyDescent="0.25">
      <c r="C4263" s="52"/>
      <c r="D4263" s="49"/>
      <c r="E4263" s="46" t="s">
        <v>15</v>
      </c>
      <c r="F4263" s="51"/>
      <c r="G4263" s="59">
        <v>1104</v>
      </c>
      <c r="H4263" s="32">
        <v>74.003623188405996</v>
      </c>
      <c r="I4263" s="32">
        <v>86.231884057971001</v>
      </c>
      <c r="J4263" s="32">
        <v>70.561594202899002</v>
      </c>
      <c r="K4263" s="32">
        <v>82.246376811594004</v>
      </c>
      <c r="L4263" s="32">
        <v>76.268115942028999</v>
      </c>
      <c r="M4263" s="32">
        <v>62.228260869564998</v>
      </c>
      <c r="N4263" s="32">
        <v>55.525362318840997</v>
      </c>
      <c r="O4263" s="32">
        <v>68.478260869565005</v>
      </c>
      <c r="P4263" s="32">
        <v>55.797101449274997</v>
      </c>
      <c r="Q4263" s="32">
        <v>64.402173913043001</v>
      </c>
      <c r="R4263" s="32">
        <v>57.065217391304003</v>
      </c>
      <c r="S4263" s="32">
        <v>55.797101449274997</v>
      </c>
      <c r="T4263" s="32">
        <v>58.423913043478002</v>
      </c>
      <c r="U4263" s="32">
        <v>60.597826086956999</v>
      </c>
      <c r="V4263" s="32">
        <v>3.9855072463769998</v>
      </c>
      <c r="W4263" s="64">
        <v>1.268115942029</v>
      </c>
    </row>
    <row r="4264" spans="2:23" x14ac:dyDescent="0.25">
      <c r="C4264" s="111" t="s">
        <v>20</v>
      </c>
      <c r="D4264" s="106" t="s">
        <v>21</v>
      </c>
      <c r="E4264" s="10" t="s">
        <v>22</v>
      </c>
      <c r="F4264" s="11"/>
      <c r="G4264" s="14">
        <v>543</v>
      </c>
      <c r="H4264" s="28">
        <v>73.112338858195002</v>
      </c>
      <c r="I4264" s="5">
        <v>85.819521178637004</v>
      </c>
      <c r="J4264" s="5">
        <v>72.744014732964999</v>
      </c>
      <c r="K4264" s="5">
        <v>81.399631675875</v>
      </c>
      <c r="L4264" s="5">
        <v>73.848987108656004</v>
      </c>
      <c r="M4264" s="5">
        <v>60.589318600368003</v>
      </c>
      <c r="N4264" s="5">
        <v>53.222836095764002</v>
      </c>
      <c r="O4264" s="5">
        <v>62.983425414365001</v>
      </c>
      <c r="P4264" s="5">
        <v>51.381215469612997</v>
      </c>
      <c r="Q4264" s="5">
        <v>62.246777163904</v>
      </c>
      <c r="R4264" s="5">
        <v>51.933701657458997</v>
      </c>
      <c r="S4264" s="5">
        <v>48.802946593001998</v>
      </c>
      <c r="T4264" s="5">
        <v>54.143646408839999</v>
      </c>
      <c r="U4264" s="5">
        <v>56.721915285450997</v>
      </c>
      <c r="V4264" s="5">
        <v>3.3149171270719999</v>
      </c>
      <c r="W4264" s="29">
        <v>1.657458563536</v>
      </c>
    </row>
    <row r="4265" spans="2:23" x14ac:dyDescent="0.25">
      <c r="C4265" s="112"/>
      <c r="D4265" s="107"/>
      <c r="E4265" s="9" t="s">
        <v>23</v>
      </c>
      <c r="F4265" s="12"/>
      <c r="G4265" s="8">
        <v>561</v>
      </c>
      <c r="H4265" s="20">
        <v>74.866310160428</v>
      </c>
      <c r="I4265" s="2">
        <v>86.631016042780999</v>
      </c>
      <c r="J4265" s="2">
        <v>68.449197860962997</v>
      </c>
      <c r="K4265" s="2">
        <v>83.065953654189002</v>
      </c>
      <c r="L4265" s="2">
        <v>78.609625668448999</v>
      </c>
      <c r="M4265" s="2">
        <v>63.814616755792997</v>
      </c>
      <c r="N4265" s="2">
        <v>57.754010695186999</v>
      </c>
      <c r="O4265" s="2">
        <v>73.796791443849997</v>
      </c>
      <c r="P4265" s="2">
        <v>60.071301247771999</v>
      </c>
      <c r="Q4265" s="2">
        <v>66.488413547237002</v>
      </c>
      <c r="R4265" s="2">
        <v>62.032085561496999</v>
      </c>
      <c r="S4265" s="2">
        <v>62.566844919786</v>
      </c>
      <c r="T4265" s="2">
        <v>62.566844919786</v>
      </c>
      <c r="U4265" s="2">
        <v>64.349376114082006</v>
      </c>
      <c r="V4265" s="2">
        <v>4.6345811051689996</v>
      </c>
      <c r="W4265" s="17">
        <v>0.89126559714800002</v>
      </c>
    </row>
    <row r="4266" spans="2:23" x14ac:dyDescent="0.25">
      <c r="C4266" s="108" t="s">
        <v>24</v>
      </c>
      <c r="D4266" s="108" t="s">
        <v>25</v>
      </c>
      <c r="E4266" s="10" t="s">
        <v>26</v>
      </c>
      <c r="F4266" s="11"/>
      <c r="G4266" s="14">
        <v>261</v>
      </c>
      <c r="H4266" s="28">
        <v>79.310344827585993</v>
      </c>
      <c r="I4266" s="5">
        <v>82.758620689655004</v>
      </c>
      <c r="J4266" s="5">
        <v>66.666666666666998</v>
      </c>
      <c r="K4266" s="5">
        <v>78.160919540229997</v>
      </c>
      <c r="L4266" s="5">
        <v>73.946360153257004</v>
      </c>
      <c r="M4266" s="5">
        <v>61.685823754788998</v>
      </c>
      <c r="N4266" s="5">
        <v>53.639846743295003</v>
      </c>
      <c r="O4266" s="5">
        <v>67.049808429118997</v>
      </c>
      <c r="P4266" s="5">
        <v>52.490421455939</v>
      </c>
      <c r="Q4266" s="5">
        <v>58.237547892720002</v>
      </c>
      <c r="R4266" s="5">
        <v>51.340996168582002</v>
      </c>
      <c r="S4266" s="5">
        <v>51.340996168582002</v>
      </c>
      <c r="T4266" s="5">
        <v>55.555555555555998</v>
      </c>
      <c r="U4266" s="5">
        <v>53.256704980842997</v>
      </c>
      <c r="V4266" s="5">
        <v>4.2145593869729998</v>
      </c>
      <c r="W4266" s="29">
        <v>2.2988505747130001</v>
      </c>
    </row>
    <row r="4267" spans="2:23" x14ac:dyDescent="0.25">
      <c r="C4267" s="112"/>
      <c r="D4267" s="109"/>
      <c r="E4267" s="9" t="s">
        <v>27</v>
      </c>
      <c r="F4267" s="12"/>
      <c r="G4267" s="8">
        <v>267</v>
      </c>
      <c r="H4267" s="20">
        <v>73.782771535581006</v>
      </c>
      <c r="I4267" s="2">
        <v>87.265917602995998</v>
      </c>
      <c r="J4267" s="2">
        <v>71.161048689138994</v>
      </c>
      <c r="K4267" s="2">
        <v>84.644194756554</v>
      </c>
      <c r="L4267" s="2">
        <v>76.779026217227994</v>
      </c>
      <c r="M4267" s="2">
        <v>59.176029962546998</v>
      </c>
      <c r="N4267" s="2">
        <v>55.056179775281002</v>
      </c>
      <c r="O4267" s="2">
        <v>67.790262172284997</v>
      </c>
      <c r="P4267" s="2">
        <v>51.685393258426998</v>
      </c>
      <c r="Q4267" s="2">
        <v>60.299625468164997</v>
      </c>
      <c r="R4267" s="2">
        <v>53.183520599250997</v>
      </c>
      <c r="S4267" s="2">
        <v>53.932584269663003</v>
      </c>
      <c r="T4267" s="2">
        <v>55.056179775281002</v>
      </c>
      <c r="U4267" s="2">
        <v>58.052434456928999</v>
      </c>
      <c r="V4267" s="2">
        <v>2.2471910112360001</v>
      </c>
      <c r="W4267" s="17">
        <v>1.87265917603</v>
      </c>
    </row>
    <row r="4268" spans="2:23" x14ac:dyDescent="0.25">
      <c r="C4268" s="112"/>
      <c r="D4268" s="109"/>
      <c r="E4268" s="9" t="s">
        <v>28</v>
      </c>
      <c r="F4268" s="12"/>
      <c r="G4268" s="8">
        <v>261</v>
      </c>
      <c r="H4268" s="20">
        <v>75.095785440613</v>
      </c>
      <c r="I4268" s="2">
        <v>87.356321839079996</v>
      </c>
      <c r="J4268" s="2">
        <v>72.413793103448</v>
      </c>
      <c r="K4268" s="2">
        <v>81.992337164751007</v>
      </c>
      <c r="L4268" s="2">
        <v>76.628352490420994</v>
      </c>
      <c r="M4268" s="2">
        <v>66.666666666666998</v>
      </c>
      <c r="N4268" s="2">
        <v>60.919540229885001</v>
      </c>
      <c r="O4268" s="2">
        <v>73.180076628351998</v>
      </c>
      <c r="P4268" s="2">
        <v>62.452107279693003</v>
      </c>
      <c r="Q4268" s="2">
        <v>69.731800766283996</v>
      </c>
      <c r="R4268" s="2">
        <v>61.685823754788998</v>
      </c>
      <c r="S4268" s="2">
        <v>59.770114942528998</v>
      </c>
      <c r="T4268" s="2">
        <v>61.685823754788998</v>
      </c>
      <c r="U4268" s="2">
        <v>65.900383141762006</v>
      </c>
      <c r="V4268" s="2">
        <v>5.7471264367819996</v>
      </c>
      <c r="W4268" s="17">
        <v>0.76628352490399998</v>
      </c>
    </row>
    <row r="4269" spans="2:23" x14ac:dyDescent="0.25">
      <c r="C4269" s="112"/>
      <c r="D4269" s="109"/>
      <c r="E4269" s="9" t="s">
        <v>29</v>
      </c>
      <c r="F4269" s="12"/>
      <c r="G4269" s="8">
        <v>195</v>
      </c>
      <c r="H4269" s="20">
        <v>72.307692307691994</v>
      </c>
      <c r="I4269" s="2">
        <v>90.256410256410007</v>
      </c>
      <c r="J4269" s="2">
        <v>72.307692307691994</v>
      </c>
      <c r="K4269" s="2">
        <v>87.179487179486998</v>
      </c>
      <c r="L4269" s="2">
        <v>78.974358974359006</v>
      </c>
      <c r="M4269" s="2">
        <v>60.512820512821001</v>
      </c>
      <c r="N4269" s="2">
        <v>55.384615384615003</v>
      </c>
      <c r="O4269" s="2">
        <v>67.179487179486998</v>
      </c>
      <c r="P4269" s="2">
        <v>57.948717948717999</v>
      </c>
      <c r="Q4269" s="2">
        <v>68.717948717949</v>
      </c>
      <c r="R4269" s="2">
        <v>60</v>
      </c>
      <c r="S4269" s="2">
        <v>58.461538461537998</v>
      </c>
      <c r="T4269" s="2">
        <v>59.487179487178999</v>
      </c>
      <c r="U4269" s="2">
        <v>67.179487179486998</v>
      </c>
      <c r="V4269" s="2">
        <v>1.538461538462</v>
      </c>
      <c r="W4269" s="38" t="s">
        <v>66</v>
      </c>
    </row>
    <row r="4270" spans="2:23" x14ac:dyDescent="0.25">
      <c r="C4270" s="112"/>
      <c r="D4270" s="109"/>
      <c r="E4270" s="9" t="s">
        <v>30</v>
      </c>
      <c r="F4270" s="12"/>
      <c r="G4270" s="8">
        <v>120</v>
      </c>
      <c r="H4270" s="20">
        <v>63.333333333333002</v>
      </c>
      <c r="I4270" s="2">
        <v>82.5</v>
      </c>
      <c r="J4270" s="2">
        <v>70.833333333333002</v>
      </c>
      <c r="K4270" s="2">
        <v>78.333333333333002</v>
      </c>
      <c r="L4270" s="2">
        <v>75</v>
      </c>
      <c r="M4270" s="2">
        <v>63.333333333333002</v>
      </c>
      <c r="N4270" s="2">
        <v>49.166666666666998</v>
      </c>
      <c r="O4270" s="2">
        <v>65</v>
      </c>
      <c r="P4270" s="2">
        <v>54.166666666666998</v>
      </c>
      <c r="Q4270" s="2">
        <v>68.333333333333002</v>
      </c>
      <c r="R4270" s="2">
        <v>63.333333333333002</v>
      </c>
      <c r="S4270" s="2">
        <v>56.666666666666998</v>
      </c>
      <c r="T4270" s="2">
        <v>63.333333333333002</v>
      </c>
      <c r="U4270" s="2">
        <v>60</v>
      </c>
      <c r="V4270" s="2">
        <v>7.5</v>
      </c>
      <c r="W4270" s="17">
        <v>0.83333333333299997</v>
      </c>
    </row>
    <row r="4271" spans="2:23" x14ac:dyDescent="0.25">
      <c r="C4271" s="112"/>
      <c r="D4271" s="109"/>
      <c r="E4271" s="9" t="s">
        <v>31</v>
      </c>
      <c r="F4271" s="12"/>
      <c r="G4271" s="8">
        <v>843</v>
      </c>
      <c r="H4271" s="20">
        <v>72.360616844603001</v>
      </c>
      <c r="I4271" s="2">
        <v>87.307236061683994</v>
      </c>
      <c r="J4271" s="2">
        <v>71.767497034401003</v>
      </c>
      <c r="K4271" s="2">
        <v>83.511269276394003</v>
      </c>
      <c r="L4271" s="2">
        <v>76.986951364175994</v>
      </c>
      <c r="M4271" s="2">
        <v>62.396204033215</v>
      </c>
      <c r="N4271" s="2">
        <v>56.109134045076999</v>
      </c>
      <c r="O4271" s="2">
        <v>68.920521945432995</v>
      </c>
      <c r="P4271" s="2">
        <v>56.820877817319001</v>
      </c>
      <c r="Q4271" s="2">
        <v>66.310794780546004</v>
      </c>
      <c r="R4271" s="2">
        <v>58.837485172005003</v>
      </c>
      <c r="S4271" s="2">
        <v>57.176749703440002</v>
      </c>
      <c r="T4271" s="2">
        <v>59.311981020166002</v>
      </c>
      <c r="U4271" s="2">
        <v>62.870699881375998</v>
      </c>
      <c r="V4271" s="2">
        <v>3.9145907473310002</v>
      </c>
      <c r="W4271" s="17">
        <v>0.94899169632299996</v>
      </c>
    </row>
    <row r="4272" spans="2:23" x14ac:dyDescent="0.25">
      <c r="C4272" s="112"/>
      <c r="D4272" s="109"/>
      <c r="E4272" s="9" t="s">
        <v>32</v>
      </c>
      <c r="F4272" s="12"/>
      <c r="G4272" s="8">
        <v>315</v>
      </c>
      <c r="H4272" s="20">
        <v>68.888888888888999</v>
      </c>
      <c r="I4272" s="2">
        <v>87.301587301587006</v>
      </c>
      <c r="J4272" s="2">
        <v>71.746031746032003</v>
      </c>
      <c r="K4272" s="2">
        <v>83.809523809523995</v>
      </c>
      <c r="L4272" s="2">
        <v>77.460317460317</v>
      </c>
      <c r="M4272" s="2">
        <v>61.587301587302001</v>
      </c>
      <c r="N4272" s="2">
        <v>53.015873015872998</v>
      </c>
      <c r="O4272" s="2">
        <v>66.349206349206</v>
      </c>
      <c r="P4272" s="2">
        <v>56.507936507937004</v>
      </c>
      <c r="Q4272" s="2">
        <v>68.571428571428996</v>
      </c>
      <c r="R4272" s="2">
        <v>61.269841269841002</v>
      </c>
      <c r="S4272" s="2">
        <v>57.777777777777999</v>
      </c>
      <c r="T4272" s="2">
        <v>60.952380952380999</v>
      </c>
      <c r="U4272" s="2">
        <v>64.444444444444002</v>
      </c>
      <c r="V4272" s="2">
        <v>3.8095238095239998</v>
      </c>
      <c r="W4272" s="17">
        <v>0.31746031745999997</v>
      </c>
    </row>
    <row r="4273" spans="3:23" x14ac:dyDescent="0.25">
      <c r="C4273" s="112"/>
      <c r="D4273" s="108" t="s">
        <v>22</v>
      </c>
      <c r="E4273" s="10" t="s">
        <v>26</v>
      </c>
      <c r="F4273" s="11"/>
      <c r="G4273" s="14">
        <v>120</v>
      </c>
      <c r="H4273" s="28">
        <v>81.666666666666998</v>
      </c>
      <c r="I4273" s="5">
        <v>86.666666666666998</v>
      </c>
      <c r="J4273" s="5">
        <v>79.166666666666998</v>
      </c>
      <c r="K4273" s="5">
        <v>81.666666666666998</v>
      </c>
      <c r="L4273" s="5">
        <v>80</v>
      </c>
      <c r="M4273" s="5">
        <v>65.833333333333002</v>
      </c>
      <c r="N4273" s="5">
        <v>57.5</v>
      </c>
      <c r="O4273" s="5">
        <v>61.666666666666998</v>
      </c>
      <c r="P4273" s="5">
        <v>53.333333333333002</v>
      </c>
      <c r="Q4273" s="5">
        <v>65</v>
      </c>
      <c r="R4273" s="5">
        <v>45</v>
      </c>
      <c r="S4273" s="5">
        <v>50</v>
      </c>
      <c r="T4273" s="5">
        <v>57.5</v>
      </c>
      <c r="U4273" s="5">
        <v>55</v>
      </c>
      <c r="V4273" s="5">
        <v>2.5</v>
      </c>
      <c r="W4273" s="29">
        <v>1.666666666667</v>
      </c>
    </row>
    <row r="4274" spans="3:23" x14ac:dyDescent="0.25">
      <c r="C4274" s="112"/>
      <c r="D4274" s="109"/>
      <c r="E4274" s="9" t="s">
        <v>27</v>
      </c>
      <c r="F4274" s="12"/>
      <c r="G4274" s="8">
        <v>159</v>
      </c>
      <c r="H4274" s="20">
        <v>68.553459119497006</v>
      </c>
      <c r="I4274" s="2">
        <v>81.132075471698002</v>
      </c>
      <c r="J4274" s="2">
        <v>66.666666666666998</v>
      </c>
      <c r="K4274" s="2">
        <v>81.132075471698002</v>
      </c>
      <c r="L4274" s="2">
        <v>69.811320754717002</v>
      </c>
      <c r="M4274" s="2">
        <v>52.830188679244998</v>
      </c>
      <c r="N4274" s="2">
        <v>49.685534591195001</v>
      </c>
      <c r="O4274" s="2">
        <v>59.748427672955998</v>
      </c>
      <c r="P4274" s="2">
        <v>44.025157232703997</v>
      </c>
      <c r="Q4274" s="2">
        <v>53.459119496855003</v>
      </c>
      <c r="R4274" s="2">
        <v>48.427672955974998</v>
      </c>
      <c r="S4274" s="2">
        <v>44.025157232703997</v>
      </c>
      <c r="T4274" s="2">
        <v>47.798742138365</v>
      </c>
      <c r="U4274" s="2">
        <v>52.201257861635</v>
      </c>
      <c r="V4274" s="2">
        <v>3.1446540880499998</v>
      </c>
      <c r="W4274" s="17">
        <v>2.5157232704400001</v>
      </c>
    </row>
    <row r="4275" spans="3:23" x14ac:dyDescent="0.25">
      <c r="C4275" s="112"/>
      <c r="D4275" s="109"/>
      <c r="E4275" s="9" t="s">
        <v>28</v>
      </c>
      <c r="F4275" s="12"/>
      <c r="G4275" s="8">
        <v>113</v>
      </c>
      <c r="H4275" s="20">
        <v>72.566371681416001</v>
      </c>
      <c r="I4275" s="2">
        <v>87.610619469027</v>
      </c>
      <c r="J4275" s="2">
        <v>71.681415929203993</v>
      </c>
      <c r="K4275" s="2">
        <v>79.646017699115006</v>
      </c>
      <c r="L4275" s="2">
        <v>73.451327433627995</v>
      </c>
      <c r="M4275" s="2">
        <v>67.256637168142007</v>
      </c>
      <c r="N4275" s="2">
        <v>54.867256637167998</v>
      </c>
      <c r="O4275" s="2">
        <v>66.371681415929004</v>
      </c>
      <c r="P4275" s="2">
        <v>58.407079646017998</v>
      </c>
      <c r="Q4275" s="2">
        <v>68.141592920354</v>
      </c>
      <c r="R4275" s="2">
        <v>56.637168141593001</v>
      </c>
      <c r="S4275" s="2">
        <v>50.442477876105997</v>
      </c>
      <c r="T4275" s="2">
        <v>54.867256637167998</v>
      </c>
      <c r="U4275" s="2">
        <v>60.176991150441999</v>
      </c>
      <c r="V4275" s="2">
        <v>3.53982300885</v>
      </c>
      <c r="W4275" s="17">
        <v>1.769911504425</v>
      </c>
    </row>
    <row r="4276" spans="3:23" x14ac:dyDescent="0.25">
      <c r="C4276" s="112"/>
      <c r="D4276" s="109"/>
      <c r="E4276" s="9" t="s">
        <v>29</v>
      </c>
      <c r="F4276" s="12"/>
      <c r="G4276" s="8">
        <v>94</v>
      </c>
      <c r="H4276" s="20">
        <v>74.468085106383</v>
      </c>
      <c r="I4276" s="2">
        <v>91.489361702127994</v>
      </c>
      <c r="J4276" s="2">
        <v>75.531914893617</v>
      </c>
      <c r="K4276" s="2">
        <v>87.234042553191003</v>
      </c>
      <c r="L4276" s="2">
        <v>75.531914893617</v>
      </c>
      <c r="M4276" s="2">
        <v>58.510638297871999</v>
      </c>
      <c r="N4276" s="2">
        <v>54.255319148936003</v>
      </c>
      <c r="O4276" s="2">
        <v>65.957446808510994</v>
      </c>
      <c r="P4276" s="2">
        <v>54.255319148936003</v>
      </c>
      <c r="Q4276" s="2">
        <v>61.702127659574003</v>
      </c>
      <c r="R4276" s="2">
        <v>55.319148936170002</v>
      </c>
      <c r="S4276" s="2">
        <v>52.127659574467998</v>
      </c>
      <c r="T4276" s="2">
        <v>56.382978723404001</v>
      </c>
      <c r="U4276" s="2">
        <v>62.765957446808997</v>
      </c>
      <c r="V4276" s="2">
        <v>1.0638297872339999</v>
      </c>
      <c r="W4276" s="38" t="s">
        <v>66</v>
      </c>
    </row>
    <row r="4277" spans="3:23" x14ac:dyDescent="0.25">
      <c r="C4277" s="112"/>
      <c r="D4277" s="109"/>
      <c r="E4277" s="9" t="s">
        <v>30</v>
      </c>
      <c r="F4277" s="12"/>
      <c r="G4277" s="8">
        <v>57</v>
      </c>
      <c r="H4277" s="20">
        <v>66.666666666666998</v>
      </c>
      <c r="I4277" s="2">
        <v>84.210526315788996</v>
      </c>
      <c r="J4277" s="2">
        <v>73.684210526315994</v>
      </c>
      <c r="K4277" s="2">
        <v>75.438596491227997</v>
      </c>
      <c r="L4277" s="2">
        <v>70.175438596491006</v>
      </c>
      <c r="M4277" s="2">
        <v>61.403508771929999</v>
      </c>
      <c r="N4277" s="2">
        <v>49.122807017543998</v>
      </c>
      <c r="O4277" s="2">
        <v>63.157894736842003</v>
      </c>
      <c r="P4277" s="2">
        <v>49.122807017543998</v>
      </c>
      <c r="Q4277" s="2">
        <v>70.175438596491006</v>
      </c>
      <c r="R4277" s="2">
        <v>61.403508771929999</v>
      </c>
      <c r="S4277" s="2">
        <v>50.877192982456002</v>
      </c>
      <c r="T4277" s="2">
        <v>59.649122807018003</v>
      </c>
      <c r="U4277" s="2">
        <v>56.140350877193001</v>
      </c>
      <c r="V4277" s="2">
        <v>8.7719298245609991</v>
      </c>
      <c r="W4277" s="17">
        <v>1.7543859649119999</v>
      </c>
    </row>
    <row r="4278" spans="3:23" x14ac:dyDescent="0.25">
      <c r="C4278" s="112"/>
      <c r="D4278" s="109"/>
      <c r="E4278" s="9" t="s">
        <v>31</v>
      </c>
      <c r="F4278" s="12"/>
      <c r="G4278" s="8">
        <v>423</v>
      </c>
      <c r="H4278" s="20">
        <v>70.685579196217006</v>
      </c>
      <c r="I4278" s="2">
        <v>85.579196217494001</v>
      </c>
      <c r="J4278" s="2">
        <v>70.921985815602994</v>
      </c>
      <c r="K4278" s="2">
        <v>81.323877068558005</v>
      </c>
      <c r="L4278" s="2">
        <v>72.104018912529995</v>
      </c>
      <c r="M4278" s="2">
        <v>59.101654846335997</v>
      </c>
      <c r="N4278" s="2">
        <v>52.009456264774997</v>
      </c>
      <c r="O4278" s="2">
        <v>63.356973995272</v>
      </c>
      <c r="P4278" s="2">
        <v>50.827423167848998</v>
      </c>
      <c r="Q4278" s="2">
        <v>61.465721040189003</v>
      </c>
      <c r="R4278" s="2">
        <v>53.900709219858001</v>
      </c>
      <c r="S4278" s="2">
        <v>48.463356973994998</v>
      </c>
      <c r="T4278" s="2">
        <v>53.191489361701997</v>
      </c>
      <c r="U4278" s="2">
        <v>57.210401891252999</v>
      </c>
      <c r="V4278" s="2">
        <v>3.54609929078</v>
      </c>
      <c r="W4278" s="17">
        <v>1.654846335697</v>
      </c>
    </row>
    <row r="4279" spans="3:23" x14ac:dyDescent="0.25">
      <c r="C4279" s="112"/>
      <c r="D4279" s="109"/>
      <c r="E4279" s="9" t="s">
        <v>32</v>
      </c>
      <c r="F4279" s="12"/>
      <c r="G4279" s="8">
        <v>151</v>
      </c>
      <c r="H4279" s="20">
        <v>71.523178807947005</v>
      </c>
      <c r="I4279" s="2">
        <v>88.741721854304998</v>
      </c>
      <c r="J4279" s="2">
        <v>74.834437086093004</v>
      </c>
      <c r="K4279" s="2">
        <v>82.781456953642007</v>
      </c>
      <c r="L4279" s="2">
        <v>73.509933774833996</v>
      </c>
      <c r="M4279" s="2">
        <v>59.602649006622997</v>
      </c>
      <c r="N4279" s="2">
        <v>52.317880794701999</v>
      </c>
      <c r="O4279" s="2">
        <v>64.900662251656001</v>
      </c>
      <c r="P4279" s="2">
        <v>52.317880794701999</v>
      </c>
      <c r="Q4279" s="2">
        <v>64.900662251656001</v>
      </c>
      <c r="R4279" s="2">
        <v>57.615894039734997</v>
      </c>
      <c r="S4279" s="2">
        <v>51.655629139073</v>
      </c>
      <c r="T4279" s="2">
        <v>57.615894039734997</v>
      </c>
      <c r="U4279" s="2">
        <v>60.264900662252003</v>
      </c>
      <c r="V4279" s="2">
        <v>3.9735099337749999</v>
      </c>
      <c r="W4279" s="17">
        <v>0.66225165562900001</v>
      </c>
    </row>
    <row r="4280" spans="3:23" x14ac:dyDescent="0.25">
      <c r="C4280" s="112"/>
      <c r="D4280" s="108" t="s">
        <v>23</v>
      </c>
      <c r="E4280" s="10" t="s">
        <v>26</v>
      </c>
      <c r="F4280" s="11"/>
      <c r="G4280" s="14">
        <v>141</v>
      </c>
      <c r="H4280" s="28">
        <v>77.304964539007003</v>
      </c>
      <c r="I4280" s="5">
        <v>79.432624113475001</v>
      </c>
      <c r="J4280" s="5">
        <v>56.028368794325999</v>
      </c>
      <c r="K4280" s="5">
        <v>75.177304964539005</v>
      </c>
      <c r="L4280" s="5">
        <v>68.794326241134996</v>
      </c>
      <c r="M4280" s="5">
        <v>58.156028368793997</v>
      </c>
      <c r="N4280" s="5">
        <v>50.354609929078002</v>
      </c>
      <c r="O4280" s="5">
        <v>71.631205673758998</v>
      </c>
      <c r="P4280" s="5">
        <v>51.773049645390003</v>
      </c>
      <c r="Q4280" s="5">
        <v>52.482269503546</v>
      </c>
      <c r="R4280" s="5">
        <v>56.737588652482003</v>
      </c>
      <c r="S4280" s="5">
        <v>52.482269503546</v>
      </c>
      <c r="T4280" s="5">
        <v>53.900709219858001</v>
      </c>
      <c r="U4280" s="5">
        <v>51.773049645390003</v>
      </c>
      <c r="V4280" s="5">
        <v>5.6737588652479998</v>
      </c>
      <c r="W4280" s="29">
        <v>2.8368794326239999</v>
      </c>
    </row>
    <row r="4281" spans="3:23" x14ac:dyDescent="0.25">
      <c r="C4281" s="112"/>
      <c r="D4281" s="109"/>
      <c r="E4281" s="9" t="s">
        <v>27</v>
      </c>
      <c r="F4281" s="12"/>
      <c r="G4281" s="8">
        <v>108</v>
      </c>
      <c r="H4281" s="20">
        <v>81.481481481480998</v>
      </c>
      <c r="I4281" s="2">
        <v>96.296296296296006</v>
      </c>
      <c r="J4281" s="2">
        <v>77.777777777777999</v>
      </c>
      <c r="K4281" s="2">
        <v>89.814814814814994</v>
      </c>
      <c r="L4281" s="2">
        <v>87.037037037036995</v>
      </c>
      <c r="M4281" s="2">
        <v>68.518518518519002</v>
      </c>
      <c r="N4281" s="2">
        <v>62.962962962962997</v>
      </c>
      <c r="O4281" s="2">
        <v>79.629629629630003</v>
      </c>
      <c r="P4281" s="2">
        <v>62.962962962962997</v>
      </c>
      <c r="Q4281" s="2">
        <v>70.370370370369997</v>
      </c>
      <c r="R4281" s="2">
        <v>60.185185185184999</v>
      </c>
      <c r="S4281" s="2">
        <v>68.518518518519002</v>
      </c>
      <c r="T4281" s="2">
        <v>65.740740740741003</v>
      </c>
      <c r="U4281" s="2">
        <v>66.666666666666998</v>
      </c>
      <c r="V4281" s="2">
        <v>0.92592592592599998</v>
      </c>
      <c r="W4281" s="17">
        <v>0.92592592592599998</v>
      </c>
    </row>
    <row r="4282" spans="3:23" x14ac:dyDescent="0.25">
      <c r="C4282" s="112"/>
      <c r="D4282" s="109"/>
      <c r="E4282" s="9" t="s">
        <v>28</v>
      </c>
      <c r="F4282" s="12"/>
      <c r="G4282" s="8">
        <v>148</v>
      </c>
      <c r="H4282" s="20">
        <v>77.027027027027003</v>
      </c>
      <c r="I4282" s="2">
        <v>87.162162162162005</v>
      </c>
      <c r="J4282" s="2">
        <v>72.972972972972997</v>
      </c>
      <c r="K4282" s="2">
        <v>83.783783783784003</v>
      </c>
      <c r="L4282" s="2">
        <v>79.054054054054006</v>
      </c>
      <c r="M4282" s="2">
        <v>66.216216216215997</v>
      </c>
      <c r="N4282" s="2">
        <v>65.540540540541002</v>
      </c>
      <c r="O4282" s="2">
        <v>78.378378378378002</v>
      </c>
      <c r="P4282" s="2">
        <v>65.540540540541002</v>
      </c>
      <c r="Q4282" s="2">
        <v>70.945945945945994</v>
      </c>
      <c r="R4282" s="2">
        <v>65.540540540541002</v>
      </c>
      <c r="S4282" s="2">
        <v>66.891891891892001</v>
      </c>
      <c r="T4282" s="2">
        <v>66.891891891892001</v>
      </c>
      <c r="U4282" s="2">
        <v>70.270270270270004</v>
      </c>
      <c r="V4282" s="2">
        <v>7.4324324324319999</v>
      </c>
      <c r="W4282" s="38" t="s">
        <v>66</v>
      </c>
    </row>
    <row r="4283" spans="3:23" x14ac:dyDescent="0.25">
      <c r="C4283" s="112"/>
      <c r="D4283" s="109"/>
      <c r="E4283" s="9" t="s">
        <v>29</v>
      </c>
      <c r="F4283" s="12"/>
      <c r="G4283" s="8">
        <v>101</v>
      </c>
      <c r="H4283" s="20">
        <v>70.297029702969994</v>
      </c>
      <c r="I4283" s="2">
        <v>89.108910891088996</v>
      </c>
      <c r="J4283" s="2">
        <v>69.306930693069006</v>
      </c>
      <c r="K4283" s="2">
        <v>87.128712871286993</v>
      </c>
      <c r="L4283" s="2">
        <v>82.178217821781999</v>
      </c>
      <c r="M4283" s="2">
        <v>62.376237623762002</v>
      </c>
      <c r="N4283" s="2">
        <v>56.435643564355999</v>
      </c>
      <c r="O4283" s="2">
        <v>68.316831683168004</v>
      </c>
      <c r="P4283" s="2">
        <v>61.386138613861</v>
      </c>
      <c r="Q4283" s="2">
        <v>75.247524752475002</v>
      </c>
      <c r="R4283" s="2">
        <v>64.356435643563998</v>
      </c>
      <c r="S4283" s="2">
        <v>64.356435643563998</v>
      </c>
      <c r="T4283" s="2">
        <v>62.376237623762002</v>
      </c>
      <c r="U4283" s="2">
        <v>71.287128712870995</v>
      </c>
      <c r="V4283" s="2">
        <v>1.9801980198019999</v>
      </c>
      <c r="W4283" s="38" t="s">
        <v>66</v>
      </c>
    </row>
    <row r="4284" spans="3:23" x14ac:dyDescent="0.25">
      <c r="C4284" s="112"/>
      <c r="D4284" s="109"/>
      <c r="E4284" s="9" t="s">
        <v>30</v>
      </c>
      <c r="F4284" s="12"/>
      <c r="G4284" s="8">
        <v>63</v>
      </c>
      <c r="H4284" s="20">
        <v>60.317460317459997</v>
      </c>
      <c r="I4284" s="2">
        <v>80.952380952381006</v>
      </c>
      <c r="J4284" s="2">
        <v>68.253968253967997</v>
      </c>
      <c r="K4284" s="2">
        <v>80.952380952381006</v>
      </c>
      <c r="L4284" s="2">
        <v>79.365079365078998</v>
      </c>
      <c r="M4284" s="2">
        <v>65.079365079365004</v>
      </c>
      <c r="N4284" s="2">
        <v>49.206349206349003</v>
      </c>
      <c r="O4284" s="2">
        <v>66.666666666666998</v>
      </c>
      <c r="P4284" s="2">
        <v>58.730158730158998</v>
      </c>
      <c r="Q4284" s="2">
        <v>66.666666666666998</v>
      </c>
      <c r="R4284" s="2">
        <v>65.079365079365004</v>
      </c>
      <c r="S4284" s="2">
        <v>61.904761904761997</v>
      </c>
      <c r="T4284" s="2">
        <v>66.666666666666998</v>
      </c>
      <c r="U4284" s="2">
        <v>63.492063492062996</v>
      </c>
      <c r="V4284" s="2">
        <v>6.3492063492059998</v>
      </c>
      <c r="W4284" s="38" t="s">
        <v>66</v>
      </c>
    </row>
    <row r="4285" spans="3:23" x14ac:dyDescent="0.25">
      <c r="C4285" s="112"/>
      <c r="D4285" s="109"/>
      <c r="E4285" s="9" t="s">
        <v>31</v>
      </c>
      <c r="F4285" s="12"/>
      <c r="G4285" s="8">
        <v>420</v>
      </c>
      <c r="H4285" s="20">
        <v>74.047619047618994</v>
      </c>
      <c r="I4285" s="2">
        <v>89.047619047618994</v>
      </c>
      <c r="J4285" s="2">
        <v>72.619047619048004</v>
      </c>
      <c r="K4285" s="2">
        <v>85.714285714286007</v>
      </c>
      <c r="L4285" s="2">
        <v>81.904761904761997</v>
      </c>
      <c r="M4285" s="2">
        <v>65.714285714286007</v>
      </c>
      <c r="N4285" s="2">
        <v>60.238095238094999</v>
      </c>
      <c r="O4285" s="2">
        <v>74.523809523810002</v>
      </c>
      <c r="P4285" s="2">
        <v>62.857142857143003</v>
      </c>
      <c r="Q4285" s="2">
        <v>71.190476190476005</v>
      </c>
      <c r="R4285" s="2">
        <v>63.809523809524002</v>
      </c>
      <c r="S4285" s="2">
        <v>65.952380952381006</v>
      </c>
      <c r="T4285" s="2">
        <v>65.476190476189998</v>
      </c>
      <c r="U4285" s="2">
        <v>68.571428571428996</v>
      </c>
      <c r="V4285" s="2">
        <v>4.2857142857139996</v>
      </c>
      <c r="W4285" s="17">
        <v>0.23809523809499999</v>
      </c>
    </row>
    <row r="4286" spans="3:23" x14ac:dyDescent="0.25">
      <c r="C4286" s="112"/>
      <c r="D4286" s="109"/>
      <c r="E4286" s="9" t="s">
        <v>32</v>
      </c>
      <c r="F4286" s="12"/>
      <c r="G4286" s="8">
        <v>164</v>
      </c>
      <c r="H4286" s="20">
        <v>66.463414634146005</v>
      </c>
      <c r="I4286" s="2">
        <v>85.975609756097995</v>
      </c>
      <c r="J4286" s="2">
        <v>68.902439024390006</v>
      </c>
      <c r="K4286" s="2">
        <v>84.756097560976002</v>
      </c>
      <c r="L4286" s="2">
        <v>81.097560975609994</v>
      </c>
      <c r="M4286" s="2">
        <v>63.414634146341001</v>
      </c>
      <c r="N4286" s="2">
        <v>53.658536585366001</v>
      </c>
      <c r="O4286" s="2">
        <v>67.682926829267998</v>
      </c>
      <c r="P4286" s="2">
        <v>60.365853658536999</v>
      </c>
      <c r="Q4286" s="2">
        <v>71.951219512194996</v>
      </c>
      <c r="R4286" s="2">
        <v>64.634146341462994</v>
      </c>
      <c r="S4286" s="2">
        <v>63.414634146341001</v>
      </c>
      <c r="T4286" s="2">
        <v>64.024390243902005</v>
      </c>
      <c r="U4286" s="2">
        <v>68.292682926829002</v>
      </c>
      <c r="V4286" s="2">
        <v>3.6585365853659999</v>
      </c>
      <c r="W4286" s="38" t="s">
        <v>66</v>
      </c>
    </row>
    <row r="4287" spans="3:23" ht="25.2" x14ac:dyDescent="0.25">
      <c r="C4287" s="108" t="s">
        <v>33</v>
      </c>
      <c r="D4287" s="108" t="s">
        <v>25</v>
      </c>
      <c r="E4287" s="10" t="s">
        <v>34</v>
      </c>
      <c r="F4287" s="11"/>
      <c r="G4287" s="14">
        <v>93</v>
      </c>
      <c r="H4287" s="28">
        <v>74.193548387096996</v>
      </c>
      <c r="I4287" s="5">
        <v>86.021505376343995</v>
      </c>
      <c r="J4287" s="5">
        <v>66.666666666666998</v>
      </c>
      <c r="K4287" s="5">
        <v>86.021505376343995</v>
      </c>
      <c r="L4287" s="5">
        <v>82.795698924730999</v>
      </c>
      <c r="M4287" s="5">
        <v>60.215053763440999</v>
      </c>
      <c r="N4287" s="5">
        <v>55.913978494623997</v>
      </c>
      <c r="O4287" s="5">
        <v>77.419354838710007</v>
      </c>
      <c r="P4287" s="5">
        <v>61.290322580644997</v>
      </c>
      <c r="Q4287" s="5">
        <v>62.365591397849002</v>
      </c>
      <c r="R4287" s="5">
        <v>61.290322580644997</v>
      </c>
      <c r="S4287" s="5">
        <v>53.763440860214999</v>
      </c>
      <c r="T4287" s="5">
        <v>58.064516129032</v>
      </c>
      <c r="U4287" s="5">
        <v>56.989247311828002</v>
      </c>
      <c r="V4287" s="5">
        <v>2.1505376344089999</v>
      </c>
      <c r="W4287" s="62" t="s">
        <v>66</v>
      </c>
    </row>
    <row r="4288" spans="3:23" ht="25.2" x14ac:dyDescent="0.25">
      <c r="C4288" s="112"/>
      <c r="D4288" s="109"/>
      <c r="E4288" s="9" t="s">
        <v>35</v>
      </c>
      <c r="F4288" s="12"/>
      <c r="G4288" s="8">
        <v>623</v>
      </c>
      <c r="H4288" s="20">
        <v>72.391653290530002</v>
      </c>
      <c r="I4288" s="2">
        <v>85.393258426966</v>
      </c>
      <c r="J4288" s="2">
        <v>71.268057784912003</v>
      </c>
      <c r="K4288" s="2">
        <v>79.775280898876005</v>
      </c>
      <c r="L4288" s="2">
        <v>75.120385232744994</v>
      </c>
      <c r="M4288" s="2">
        <v>61.797752808989003</v>
      </c>
      <c r="N4288" s="2">
        <v>54.895666131620999</v>
      </c>
      <c r="O4288" s="2">
        <v>65.168539325843</v>
      </c>
      <c r="P4288" s="2">
        <v>53.932584269663003</v>
      </c>
      <c r="Q4288" s="2">
        <v>64.044943820225001</v>
      </c>
      <c r="R4288" s="2">
        <v>55.216693418940999</v>
      </c>
      <c r="S4288" s="2">
        <v>53.130016051364002</v>
      </c>
      <c r="T4288" s="2">
        <v>57.142857142856997</v>
      </c>
      <c r="U4288" s="2">
        <v>60.995184590690002</v>
      </c>
      <c r="V4288" s="2">
        <v>3.691813804173</v>
      </c>
      <c r="W4288" s="17">
        <v>1.605136436597</v>
      </c>
    </row>
    <row r="4289" spans="3:23" ht="25.2" x14ac:dyDescent="0.25">
      <c r="C4289" s="112"/>
      <c r="D4289" s="109"/>
      <c r="E4289" s="9" t="s">
        <v>36</v>
      </c>
      <c r="F4289" s="12"/>
      <c r="G4289" s="8">
        <v>207</v>
      </c>
      <c r="H4289" s="20">
        <v>80.676328502415004</v>
      </c>
      <c r="I4289" s="2">
        <v>90.338164251207999</v>
      </c>
      <c r="J4289" s="2">
        <v>69.082125603864995</v>
      </c>
      <c r="K4289" s="2">
        <v>86.473429951691003</v>
      </c>
      <c r="L4289" s="2">
        <v>75.845410628018996</v>
      </c>
      <c r="M4289" s="2">
        <v>64.734299516907996</v>
      </c>
      <c r="N4289" s="2">
        <v>57.971014492754001</v>
      </c>
      <c r="O4289" s="2">
        <v>71.980676328502</v>
      </c>
      <c r="P4289" s="2">
        <v>57.487922705313999</v>
      </c>
      <c r="Q4289" s="2">
        <v>63.768115942028999</v>
      </c>
      <c r="R4289" s="2">
        <v>56.038647342994999</v>
      </c>
      <c r="S4289" s="2">
        <v>59.420289855071999</v>
      </c>
      <c r="T4289" s="2">
        <v>60.386473429951998</v>
      </c>
      <c r="U4289" s="2">
        <v>59.903381642512002</v>
      </c>
      <c r="V4289" s="2">
        <v>3.864734299517</v>
      </c>
      <c r="W4289" s="17">
        <v>1.449275362319</v>
      </c>
    </row>
    <row r="4290" spans="3:23" ht="25.2" x14ac:dyDescent="0.25">
      <c r="C4290" s="112"/>
      <c r="D4290" s="109"/>
      <c r="E4290" s="9" t="s">
        <v>37</v>
      </c>
      <c r="F4290" s="12"/>
      <c r="G4290" s="8">
        <v>178</v>
      </c>
      <c r="H4290" s="20">
        <v>71.348314606741994</v>
      </c>
      <c r="I4290" s="2">
        <v>84.831460674157</v>
      </c>
      <c r="J4290" s="2">
        <v>72.471910112360007</v>
      </c>
      <c r="K4290" s="2">
        <v>84.269662921348001</v>
      </c>
      <c r="L4290" s="2">
        <v>77.528089887639993</v>
      </c>
      <c r="M4290" s="2">
        <v>61.797752808989003</v>
      </c>
      <c r="N4290" s="2">
        <v>55.056179775281002</v>
      </c>
      <c r="O4290" s="2">
        <v>71.348314606741994</v>
      </c>
      <c r="P4290" s="2">
        <v>57.865168539326</v>
      </c>
      <c r="Q4290" s="2">
        <v>67.977528089887997</v>
      </c>
      <c r="R4290" s="2">
        <v>62.359550561798002</v>
      </c>
      <c r="S4290" s="2">
        <v>61.797752808989003</v>
      </c>
      <c r="T4290" s="2">
        <v>60.674157303370997</v>
      </c>
      <c r="U4290" s="2">
        <v>61.797752808989003</v>
      </c>
      <c r="V4290" s="2">
        <v>6.1797752808990003</v>
      </c>
      <c r="W4290" s="17">
        <v>0.56179775280900002</v>
      </c>
    </row>
    <row r="4291" spans="3:23" x14ac:dyDescent="0.25">
      <c r="C4291" s="112"/>
      <c r="D4291" s="109"/>
      <c r="E4291" s="9" t="s">
        <v>38</v>
      </c>
      <c r="F4291" s="12"/>
      <c r="G4291" s="13">
        <v>3</v>
      </c>
      <c r="H4291" s="30">
        <v>100</v>
      </c>
      <c r="I4291" s="6">
        <v>66.666666666666998</v>
      </c>
      <c r="J4291" s="6">
        <v>33.333333333333002</v>
      </c>
      <c r="K4291" s="6">
        <v>66.666666666666998</v>
      </c>
      <c r="L4291" s="6">
        <v>66.666666666666998</v>
      </c>
      <c r="M4291" s="6">
        <v>66.666666666666998</v>
      </c>
      <c r="N4291" s="6">
        <v>33.333333333333002</v>
      </c>
      <c r="O4291" s="6">
        <v>66.666666666666998</v>
      </c>
      <c r="P4291" s="6">
        <v>33.333333333333002</v>
      </c>
      <c r="Q4291" s="6">
        <v>33.333333333333002</v>
      </c>
      <c r="R4291" s="6">
        <v>66.666666666666998</v>
      </c>
      <c r="S4291" s="6">
        <v>66.666666666666998</v>
      </c>
      <c r="T4291" s="6">
        <v>66.666666666666998</v>
      </c>
      <c r="U4291" s="6">
        <v>66.666666666666998</v>
      </c>
      <c r="V4291" s="7" t="s">
        <v>66</v>
      </c>
      <c r="W4291" s="37" t="s">
        <v>66</v>
      </c>
    </row>
    <row r="4292" spans="3:23" ht="25.2" x14ac:dyDescent="0.25">
      <c r="C4292" s="112"/>
      <c r="D4292" s="108" t="s">
        <v>22</v>
      </c>
      <c r="E4292" s="10" t="s">
        <v>34</v>
      </c>
      <c r="F4292" s="11"/>
      <c r="G4292" s="40">
        <v>48</v>
      </c>
      <c r="H4292" s="58">
        <v>77.083333333333002</v>
      </c>
      <c r="I4292" s="23">
        <v>93.75</v>
      </c>
      <c r="J4292" s="23">
        <v>77.083333333333002</v>
      </c>
      <c r="K4292" s="23">
        <v>91.666666666666998</v>
      </c>
      <c r="L4292" s="23">
        <v>87.5</v>
      </c>
      <c r="M4292" s="23">
        <v>72.916666666666998</v>
      </c>
      <c r="N4292" s="23">
        <v>66.666666666666998</v>
      </c>
      <c r="O4292" s="23">
        <v>83.333333333333002</v>
      </c>
      <c r="P4292" s="23">
        <v>70.833333333333002</v>
      </c>
      <c r="Q4292" s="23">
        <v>75</v>
      </c>
      <c r="R4292" s="23">
        <v>66.666666666666998</v>
      </c>
      <c r="S4292" s="23">
        <v>58.333333333333002</v>
      </c>
      <c r="T4292" s="23">
        <v>64.583333333333002</v>
      </c>
      <c r="U4292" s="23">
        <v>62.5</v>
      </c>
      <c r="V4292" s="23">
        <v>2.083333333333</v>
      </c>
      <c r="W4292" s="70" t="s">
        <v>66</v>
      </c>
    </row>
    <row r="4293" spans="3:23" ht="25.2" x14ac:dyDescent="0.25">
      <c r="C4293" s="112"/>
      <c r="D4293" s="109"/>
      <c r="E4293" s="9" t="s">
        <v>35</v>
      </c>
      <c r="F4293" s="12"/>
      <c r="G4293" s="8">
        <v>365</v>
      </c>
      <c r="H4293" s="20">
        <v>71.232876712329002</v>
      </c>
      <c r="I4293" s="2">
        <v>83.835616438355999</v>
      </c>
      <c r="J4293" s="2">
        <v>71.780821917807998</v>
      </c>
      <c r="K4293" s="2">
        <v>78.904109589040999</v>
      </c>
      <c r="L4293" s="2">
        <v>72.876712328766999</v>
      </c>
      <c r="M4293" s="2">
        <v>59.452054794520997</v>
      </c>
      <c r="N4293" s="2">
        <v>52.602739726027004</v>
      </c>
      <c r="O4293" s="2">
        <v>60.273972602740002</v>
      </c>
      <c r="P4293" s="2">
        <v>48.767123287670998</v>
      </c>
      <c r="Q4293" s="2">
        <v>60.273972602740002</v>
      </c>
      <c r="R4293" s="2">
        <v>49.041095890411</v>
      </c>
      <c r="S4293" s="2">
        <v>45.479452054794997</v>
      </c>
      <c r="T4293" s="2">
        <v>52.054794520548</v>
      </c>
      <c r="U4293" s="2">
        <v>56.438356164383997</v>
      </c>
      <c r="V4293" s="2">
        <v>3.5616438356160001</v>
      </c>
      <c r="W4293" s="17">
        <v>1.9178082191779999</v>
      </c>
    </row>
    <row r="4294" spans="3:23" ht="25.2" x14ac:dyDescent="0.25">
      <c r="C4294" s="112"/>
      <c r="D4294" s="109"/>
      <c r="E4294" s="9" t="s">
        <v>36</v>
      </c>
      <c r="F4294" s="12"/>
      <c r="G4294" s="8">
        <v>80</v>
      </c>
      <c r="H4294" s="20">
        <v>78.75</v>
      </c>
      <c r="I4294" s="2">
        <v>87.5</v>
      </c>
      <c r="J4294" s="2">
        <v>70</v>
      </c>
      <c r="K4294" s="2">
        <v>82.5</v>
      </c>
      <c r="L4294" s="2">
        <v>68.75</v>
      </c>
      <c r="M4294" s="2">
        <v>58.75</v>
      </c>
      <c r="N4294" s="2">
        <v>50</v>
      </c>
      <c r="O4294" s="2">
        <v>60</v>
      </c>
      <c r="P4294" s="2">
        <v>48.75</v>
      </c>
      <c r="Q4294" s="2">
        <v>60</v>
      </c>
      <c r="R4294" s="2">
        <v>51.25</v>
      </c>
      <c r="S4294" s="2">
        <v>51.25</v>
      </c>
      <c r="T4294" s="2">
        <v>53.75</v>
      </c>
      <c r="U4294" s="2">
        <v>52.5</v>
      </c>
      <c r="V4294" s="2">
        <v>1.25</v>
      </c>
      <c r="W4294" s="17">
        <v>1.25</v>
      </c>
    </row>
    <row r="4295" spans="3:23" ht="25.2" x14ac:dyDescent="0.25">
      <c r="C4295" s="112"/>
      <c r="D4295" s="109"/>
      <c r="E4295" s="9" t="s">
        <v>37</v>
      </c>
      <c r="F4295" s="12"/>
      <c r="G4295" s="13">
        <v>49</v>
      </c>
      <c r="H4295" s="30">
        <v>73.469387755102005</v>
      </c>
      <c r="I4295" s="6">
        <v>89.795918367346999</v>
      </c>
      <c r="J4295" s="6">
        <v>79.591836734693999</v>
      </c>
      <c r="K4295" s="6">
        <v>87.755102040815999</v>
      </c>
      <c r="L4295" s="6">
        <v>75.510204081633006</v>
      </c>
      <c r="M4295" s="6">
        <v>59.183673469387998</v>
      </c>
      <c r="N4295" s="6">
        <v>48.979591836734997</v>
      </c>
      <c r="O4295" s="6">
        <v>67.346938775509997</v>
      </c>
      <c r="P4295" s="6">
        <v>55.102040816326998</v>
      </c>
      <c r="Q4295" s="6">
        <v>67.346938775509997</v>
      </c>
      <c r="R4295" s="6">
        <v>59.183673469387998</v>
      </c>
      <c r="S4295" s="6">
        <v>59.183673469387998</v>
      </c>
      <c r="T4295" s="6">
        <v>59.183673469387998</v>
      </c>
      <c r="U4295" s="6">
        <v>59.183673469387998</v>
      </c>
      <c r="V4295" s="6">
        <v>6.1224489795919999</v>
      </c>
      <c r="W4295" s="33">
        <v>2.040816326531</v>
      </c>
    </row>
    <row r="4296" spans="3:23" x14ac:dyDescent="0.25">
      <c r="C4296" s="112"/>
      <c r="D4296" s="109"/>
      <c r="E4296" s="9" t="s">
        <v>38</v>
      </c>
      <c r="F4296" s="12"/>
      <c r="G4296" s="13">
        <v>1</v>
      </c>
      <c r="H4296" s="30">
        <v>100</v>
      </c>
      <c r="I4296" s="6">
        <v>100</v>
      </c>
      <c r="J4296" s="6">
        <v>100</v>
      </c>
      <c r="K4296" s="6">
        <v>100</v>
      </c>
      <c r="L4296" s="6">
        <v>100</v>
      </c>
      <c r="M4296" s="6">
        <v>100</v>
      </c>
      <c r="N4296" s="6">
        <v>100</v>
      </c>
      <c r="O4296" s="6">
        <v>100</v>
      </c>
      <c r="P4296" s="6">
        <v>100</v>
      </c>
      <c r="Q4296" s="6">
        <v>100</v>
      </c>
      <c r="R4296" s="6">
        <v>100</v>
      </c>
      <c r="S4296" s="6">
        <v>100</v>
      </c>
      <c r="T4296" s="6">
        <v>100</v>
      </c>
      <c r="U4296" s="6">
        <v>100</v>
      </c>
      <c r="V4296" s="7" t="s">
        <v>66</v>
      </c>
      <c r="W4296" s="37" t="s">
        <v>66</v>
      </c>
    </row>
    <row r="4297" spans="3:23" ht="25.2" x14ac:dyDescent="0.25">
      <c r="C4297" s="112"/>
      <c r="D4297" s="108" t="s">
        <v>23</v>
      </c>
      <c r="E4297" s="10" t="s">
        <v>34</v>
      </c>
      <c r="F4297" s="11"/>
      <c r="G4297" s="40">
        <v>45</v>
      </c>
      <c r="H4297" s="58">
        <v>71.111111111111001</v>
      </c>
      <c r="I4297" s="23">
        <v>77.777777777777999</v>
      </c>
      <c r="J4297" s="23">
        <v>55.555555555555998</v>
      </c>
      <c r="K4297" s="23">
        <v>80</v>
      </c>
      <c r="L4297" s="23">
        <v>77.777777777777999</v>
      </c>
      <c r="M4297" s="23">
        <v>46.666666666666998</v>
      </c>
      <c r="N4297" s="23">
        <v>44.444444444444002</v>
      </c>
      <c r="O4297" s="23">
        <v>71.111111111111001</v>
      </c>
      <c r="P4297" s="23">
        <v>51.111111111111001</v>
      </c>
      <c r="Q4297" s="23">
        <v>48.888888888888999</v>
      </c>
      <c r="R4297" s="23">
        <v>55.555555555555998</v>
      </c>
      <c r="S4297" s="23">
        <v>48.888888888888999</v>
      </c>
      <c r="T4297" s="23">
        <v>51.111111111111001</v>
      </c>
      <c r="U4297" s="23">
        <v>51.111111111111001</v>
      </c>
      <c r="V4297" s="23">
        <v>2.2222222222219998</v>
      </c>
      <c r="W4297" s="70" t="s">
        <v>66</v>
      </c>
    </row>
    <row r="4298" spans="3:23" ht="25.2" x14ac:dyDescent="0.25">
      <c r="C4298" s="112"/>
      <c r="D4298" s="109"/>
      <c r="E4298" s="9" t="s">
        <v>35</v>
      </c>
      <c r="F4298" s="12"/>
      <c r="G4298" s="8">
        <v>258</v>
      </c>
      <c r="H4298" s="20">
        <v>74.031007751938006</v>
      </c>
      <c r="I4298" s="2">
        <v>87.596899224805995</v>
      </c>
      <c r="J4298" s="2">
        <v>70.542635658915003</v>
      </c>
      <c r="K4298" s="2">
        <v>81.007751937983997</v>
      </c>
      <c r="L4298" s="2">
        <v>78.294573643410999</v>
      </c>
      <c r="M4298" s="2">
        <v>65.116279069767003</v>
      </c>
      <c r="N4298" s="2">
        <v>58.139534883720998</v>
      </c>
      <c r="O4298" s="2">
        <v>72.093023255814003</v>
      </c>
      <c r="P4298" s="2">
        <v>61.240310077518998</v>
      </c>
      <c r="Q4298" s="2">
        <v>69.379844961239996</v>
      </c>
      <c r="R4298" s="2">
        <v>63.953488372092998</v>
      </c>
      <c r="S4298" s="2">
        <v>63.953488372092998</v>
      </c>
      <c r="T4298" s="2">
        <v>64.341085271317993</v>
      </c>
      <c r="U4298" s="2">
        <v>67.441860465115994</v>
      </c>
      <c r="V4298" s="2">
        <v>3.8759689922480001</v>
      </c>
      <c r="W4298" s="17">
        <v>1.1627906976739999</v>
      </c>
    </row>
    <row r="4299" spans="3:23" ht="25.2" x14ac:dyDescent="0.25">
      <c r="C4299" s="112"/>
      <c r="D4299" s="109"/>
      <c r="E4299" s="9" t="s">
        <v>36</v>
      </c>
      <c r="F4299" s="12"/>
      <c r="G4299" s="8">
        <v>127</v>
      </c>
      <c r="H4299" s="20">
        <v>81.889763779527996</v>
      </c>
      <c r="I4299" s="2">
        <v>92.125984251969001</v>
      </c>
      <c r="J4299" s="2">
        <v>68.503937007874001</v>
      </c>
      <c r="K4299" s="2">
        <v>88.976377952755996</v>
      </c>
      <c r="L4299" s="2">
        <v>80.314960629921003</v>
      </c>
      <c r="M4299" s="2">
        <v>68.503937007874001</v>
      </c>
      <c r="N4299" s="2">
        <v>62.992125984251999</v>
      </c>
      <c r="O4299" s="2">
        <v>79.527559055118004</v>
      </c>
      <c r="P4299" s="2">
        <v>62.992125984251999</v>
      </c>
      <c r="Q4299" s="2">
        <v>66.141732283465004</v>
      </c>
      <c r="R4299" s="2">
        <v>59.055118110236002</v>
      </c>
      <c r="S4299" s="2">
        <v>64.566929133857997</v>
      </c>
      <c r="T4299" s="2">
        <v>64.566929133857997</v>
      </c>
      <c r="U4299" s="2">
        <v>64.566929133857997</v>
      </c>
      <c r="V4299" s="2">
        <v>5.5118110236220001</v>
      </c>
      <c r="W4299" s="17">
        <v>1.574803149606</v>
      </c>
    </row>
    <row r="4300" spans="3:23" ht="25.2" x14ac:dyDescent="0.25">
      <c r="C4300" s="112"/>
      <c r="D4300" s="109"/>
      <c r="E4300" s="9" t="s">
        <v>37</v>
      </c>
      <c r="F4300" s="12"/>
      <c r="G4300" s="8">
        <v>129</v>
      </c>
      <c r="H4300" s="20">
        <v>70.542635658915003</v>
      </c>
      <c r="I4300" s="2">
        <v>82.945736434108994</v>
      </c>
      <c r="J4300" s="2">
        <v>69.767441860464999</v>
      </c>
      <c r="K4300" s="2">
        <v>82.945736434108994</v>
      </c>
      <c r="L4300" s="2">
        <v>78.294573643410999</v>
      </c>
      <c r="M4300" s="2">
        <v>62.790697674419</v>
      </c>
      <c r="N4300" s="2">
        <v>57.364341085271001</v>
      </c>
      <c r="O4300" s="2">
        <v>72.868217054263994</v>
      </c>
      <c r="P4300" s="2">
        <v>58.914728682171003</v>
      </c>
      <c r="Q4300" s="2">
        <v>68.217054263565998</v>
      </c>
      <c r="R4300" s="2">
        <v>63.565891472868003</v>
      </c>
      <c r="S4300" s="2">
        <v>62.790697674419</v>
      </c>
      <c r="T4300" s="2">
        <v>61.240310077518998</v>
      </c>
      <c r="U4300" s="2">
        <v>62.790697674419</v>
      </c>
      <c r="V4300" s="2">
        <v>6.2015503875969999</v>
      </c>
      <c r="W4300" s="38" t="s">
        <v>66</v>
      </c>
    </row>
    <row r="4301" spans="3:23" x14ac:dyDescent="0.25">
      <c r="C4301" s="112"/>
      <c r="D4301" s="109"/>
      <c r="E4301" s="9" t="s">
        <v>38</v>
      </c>
      <c r="F4301" s="12"/>
      <c r="G4301" s="13">
        <v>2</v>
      </c>
      <c r="H4301" s="30">
        <v>100</v>
      </c>
      <c r="I4301" s="6">
        <v>50</v>
      </c>
      <c r="J4301" s="7" t="s">
        <v>66</v>
      </c>
      <c r="K4301" s="6">
        <v>50</v>
      </c>
      <c r="L4301" s="6">
        <v>50</v>
      </c>
      <c r="M4301" s="6">
        <v>50</v>
      </c>
      <c r="N4301" s="7" t="s">
        <v>66</v>
      </c>
      <c r="O4301" s="6">
        <v>50</v>
      </c>
      <c r="P4301" s="7" t="s">
        <v>66</v>
      </c>
      <c r="Q4301" s="7" t="s">
        <v>66</v>
      </c>
      <c r="R4301" s="6">
        <v>50</v>
      </c>
      <c r="S4301" s="6">
        <v>50</v>
      </c>
      <c r="T4301" s="6">
        <v>50</v>
      </c>
      <c r="U4301" s="6">
        <v>50</v>
      </c>
      <c r="V4301" s="7" t="s">
        <v>66</v>
      </c>
      <c r="W4301" s="37" t="s">
        <v>66</v>
      </c>
    </row>
    <row r="4302" spans="3:23" ht="25.2" x14ac:dyDescent="0.25">
      <c r="C4302" s="108" t="s">
        <v>39</v>
      </c>
      <c r="D4302" s="108" t="s">
        <v>25</v>
      </c>
      <c r="E4302" s="10" t="s">
        <v>40</v>
      </c>
      <c r="F4302" s="11"/>
      <c r="G4302" s="14">
        <v>320</v>
      </c>
      <c r="H4302" s="28">
        <v>73.75</v>
      </c>
      <c r="I4302" s="5">
        <v>88.125</v>
      </c>
      <c r="J4302" s="5">
        <v>68.75</v>
      </c>
      <c r="K4302" s="5">
        <v>85.625</v>
      </c>
      <c r="L4302" s="5">
        <v>76.875</v>
      </c>
      <c r="M4302" s="5">
        <v>62.5</v>
      </c>
      <c r="N4302" s="5">
        <v>55</v>
      </c>
      <c r="O4302" s="5">
        <v>71.5625</v>
      </c>
      <c r="P4302" s="5">
        <v>58.75</v>
      </c>
      <c r="Q4302" s="5">
        <v>64.6875</v>
      </c>
      <c r="R4302" s="5">
        <v>59.6875</v>
      </c>
      <c r="S4302" s="5">
        <v>59.375</v>
      </c>
      <c r="T4302" s="5">
        <v>60.9375</v>
      </c>
      <c r="U4302" s="5">
        <v>60.3125</v>
      </c>
      <c r="V4302" s="5">
        <v>4.375</v>
      </c>
      <c r="W4302" s="29">
        <v>1.25</v>
      </c>
    </row>
    <row r="4303" spans="3:23" ht="25.2" x14ac:dyDescent="0.25">
      <c r="C4303" s="112"/>
      <c r="D4303" s="109"/>
      <c r="E4303" s="9" t="s">
        <v>41</v>
      </c>
      <c r="F4303" s="12"/>
      <c r="G4303" s="8">
        <v>604</v>
      </c>
      <c r="H4303" s="20">
        <v>72.516556291390998</v>
      </c>
      <c r="I4303" s="2">
        <v>85.596026490065995</v>
      </c>
      <c r="J4303" s="2">
        <v>72.019867549669002</v>
      </c>
      <c r="K4303" s="2">
        <v>79.966887417218999</v>
      </c>
      <c r="L4303" s="2">
        <v>75.331125827815001</v>
      </c>
      <c r="M4303" s="2">
        <v>63.410596026489998</v>
      </c>
      <c r="N4303" s="2">
        <v>55.960264900661997</v>
      </c>
      <c r="O4303" s="2">
        <v>65.066225165562997</v>
      </c>
      <c r="P4303" s="2">
        <v>54.635761589403998</v>
      </c>
      <c r="Q4303" s="2">
        <v>64.569536423841001</v>
      </c>
      <c r="R4303" s="2">
        <v>55.298013245032998</v>
      </c>
      <c r="S4303" s="2">
        <v>53.807947019868003</v>
      </c>
      <c r="T4303" s="2">
        <v>57.781456953642</v>
      </c>
      <c r="U4303" s="2">
        <v>61.258278145695002</v>
      </c>
      <c r="V4303" s="2">
        <v>3.6423841059600002</v>
      </c>
      <c r="W4303" s="17">
        <v>1.490066225166</v>
      </c>
    </row>
    <row r="4304" spans="3:23" x14ac:dyDescent="0.25">
      <c r="C4304" s="112"/>
      <c r="D4304" s="109"/>
      <c r="E4304" s="9" t="s">
        <v>42</v>
      </c>
      <c r="F4304" s="12"/>
      <c r="G4304" s="13">
        <v>20</v>
      </c>
      <c r="H4304" s="30">
        <v>75</v>
      </c>
      <c r="I4304" s="6">
        <v>90</v>
      </c>
      <c r="J4304" s="6">
        <v>70</v>
      </c>
      <c r="K4304" s="6">
        <v>95</v>
      </c>
      <c r="L4304" s="6">
        <v>85</v>
      </c>
      <c r="M4304" s="6">
        <v>50</v>
      </c>
      <c r="N4304" s="6">
        <v>55</v>
      </c>
      <c r="O4304" s="6">
        <v>80</v>
      </c>
      <c r="P4304" s="6">
        <v>40</v>
      </c>
      <c r="Q4304" s="6">
        <v>55</v>
      </c>
      <c r="R4304" s="6">
        <v>45</v>
      </c>
      <c r="S4304" s="6">
        <v>45</v>
      </c>
      <c r="T4304" s="6">
        <v>40</v>
      </c>
      <c r="U4304" s="6">
        <v>45</v>
      </c>
      <c r="V4304" s="6">
        <v>5</v>
      </c>
      <c r="W4304" s="37" t="s">
        <v>66</v>
      </c>
    </row>
    <row r="4305" spans="3:23" x14ac:dyDescent="0.25">
      <c r="C4305" s="112"/>
      <c r="D4305" s="109"/>
      <c r="E4305" s="9" t="s">
        <v>43</v>
      </c>
      <c r="F4305" s="12"/>
      <c r="G4305" s="8">
        <v>162</v>
      </c>
      <c r="H4305" s="20">
        <v>79.629629629630003</v>
      </c>
      <c r="I4305" s="2">
        <v>89.506172839505993</v>
      </c>
      <c r="J4305" s="2">
        <v>71.604938271604993</v>
      </c>
      <c r="K4305" s="2">
        <v>84.567901234567998</v>
      </c>
      <c r="L4305" s="2">
        <v>79.012345679012</v>
      </c>
      <c r="M4305" s="2">
        <v>65.432098765432002</v>
      </c>
      <c r="N4305" s="2">
        <v>57.407407407407</v>
      </c>
      <c r="O4305" s="2">
        <v>74.074074074074005</v>
      </c>
      <c r="P4305" s="2">
        <v>56.790123456789999</v>
      </c>
      <c r="Q4305" s="2">
        <v>62.962962962962997</v>
      </c>
      <c r="R4305" s="2">
        <v>59.259259259258997</v>
      </c>
      <c r="S4305" s="2">
        <v>57.407407407407</v>
      </c>
      <c r="T4305" s="2">
        <v>62.345679012345997</v>
      </c>
      <c r="U4305" s="2">
        <v>62.345679012345997</v>
      </c>
      <c r="V4305" s="2">
        <v>3.086419753086</v>
      </c>
      <c r="W4305" s="17">
        <v>0.61728395061700003</v>
      </c>
    </row>
    <row r="4306" spans="3:23" x14ac:dyDescent="0.25">
      <c r="C4306" s="112"/>
      <c r="D4306" s="109"/>
      <c r="E4306" s="9" t="s">
        <v>44</v>
      </c>
      <c r="F4306" s="12"/>
      <c r="G4306" s="8">
        <v>50</v>
      </c>
      <c r="H4306" s="20">
        <v>74</v>
      </c>
      <c r="I4306" s="2">
        <v>84</v>
      </c>
      <c r="J4306" s="2">
        <v>60</v>
      </c>
      <c r="K4306" s="2">
        <v>84</v>
      </c>
      <c r="L4306" s="2">
        <v>76</v>
      </c>
      <c r="M4306" s="2">
        <v>66</v>
      </c>
      <c r="N4306" s="2">
        <v>50</v>
      </c>
      <c r="O4306" s="2">
        <v>80</v>
      </c>
      <c r="P4306" s="2">
        <v>56</v>
      </c>
      <c r="Q4306" s="2">
        <v>66</v>
      </c>
      <c r="R4306" s="2">
        <v>62</v>
      </c>
      <c r="S4306" s="2">
        <v>68</v>
      </c>
      <c r="T4306" s="2">
        <v>64</v>
      </c>
      <c r="U4306" s="2">
        <v>58</v>
      </c>
      <c r="V4306" s="2">
        <v>4</v>
      </c>
      <c r="W4306" s="17">
        <v>2</v>
      </c>
    </row>
    <row r="4307" spans="3:23" ht="25.2" x14ac:dyDescent="0.25">
      <c r="C4307" s="112"/>
      <c r="D4307" s="109"/>
      <c r="E4307" s="9" t="s">
        <v>45</v>
      </c>
      <c r="F4307" s="12"/>
      <c r="G4307" s="8">
        <v>53</v>
      </c>
      <c r="H4307" s="20">
        <v>84.905660377358004</v>
      </c>
      <c r="I4307" s="2">
        <v>90.566037735848994</v>
      </c>
      <c r="J4307" s="2">
        <v>77.358490566038</v>
      </c>
      <c r="K4307" s="2">
        <v>88.679245283019</v>
      </c>
      <c r="L4307" s="2">
        <v>86.792452830189006</v>
      </c>
      <c r="M4307" s="2">
        <v>67.924528301886994</v>
      </c>
      <c r="N4307" s="2">
        <v>60.377358490566003</v>
      </c>
      <c r="O4307" s="2">
        <v>75.471698113208006</v>
      </c>
      <c r="P4307" s="2">
        <v>60.377358490566003</v>
      </c>
      <c r="Q4307" s="2">
        <v>69.811320754717002</v>
      </c>
      <c r="R4307" s="2">
        <v>58.490566037736002</v>
      </c>
      <c r="S4307" s="2">
        <v>64.150943396225998</v>
      </c>
      <c r="T4307" s="2">
        <v>56.603773584906001</v>
      </c>
      <c r="U4307" s="2">
        <v>60.377358490566003</v>
      </c>
      <c r="V4307" s="2">
        <v>1.88679245283</v>
      </c>
      <c r="W4307" s="38" t="s">
        <v>66</v>
      </c>
    </row>
    <row r="4308" spans="3:23" x14ac:dyDescent="0.25">
      <c r="C4308" s="112"/>
      <c r="D4308" s="109"/>
      <c r="E4308" s="9" t="s">
        <v>38</v>
      </c>
      <c r="F4308" s="12"/>
      <c r="G4308" s="13">
        <v>37</v>
      </c>
      <c r="H4308" s="30">
        <v>72.972972972972997</v>
      </c>
      <c r="I4308" s="6">
        <v>78.378378378378002</v>
      </c>
      <c r="J4308" s="6">
        <v>62.162162162161998</v>
      </c>
      <c r="K4308" s="6">
        <v>72.972972972972997</v>
      </c>
      <c r="L4308" s="6">
        <v>67.567567567568005</v>
      </c>
      <c r="M4308" s="6">
        <v>51.351351351350999</v>
      </c>
      <c r="N4308" s="6">
        <v>51.351351351350999</v>
      </c>
      <c r="O4308" s="6">
        <v>67.567567567568005</v>
      </c>
      <c r="P4308" s="6">
        <v>48.648648648649001</v>
      </c>
      <c r="Q4308" s="6">
        <v>59.459459459458998</v>
      </c>
      <c r="R4308" s="6">
        <v>59.459459459458998</v>
      </c>
      <c r="S4308" s="6">
        <v>43.243243243243001</v>
      </c>
      <c r="T4308" s="6">
        <v>48.648648648649001</v>
      </c>
      <c r="U4308" s="6">
        <v>56.756756756756999</v>
      </c>
      <c r="V4308" s="6">
        <v>2.7027027027030002</v>
      </c>
      <c r="W4308" s="33">
        <v>2.7027027027030002</v>
      </c>
    </row>
    <row r="4309" spans="3:23" ht="25.2" x14ac:dyDescent="0.25">
      <c r="C4309" s="112"/>
      <c r="D4309" s="108" t="s">
        <v>22</v>
      </c>
      <c r="E4309" s="10" t="s">
        <v>40</v>
      </c>
      <c r="F4309" s="11"/>
      <c r="G4309" s="14">
        <v>118</v>
      </c>
      <c r="H4309" s="28">
        <v>76.271186440677994</v>
      </c>
      <c r="I4309" s="5">
        <v>92.372881355931995</v>
      </c>
      <c r="J4309" s="5">
        <v>74.576271186441005</v>
      </c>
      <c r="K4309" s="5">
        <v>86.440677966102001</v>
      </c>
      <c r="L4309" s="5">
        <v>74.576271186441005</v>
      </c>
      <c r="M4309" s="5">
        <v>61.864406779661003</v>
      </c>
      <c r="N4309" s="5">
        <v>51.694915254237003</v>
      </c>
      <c r="O4309" s="5">
        <v>67.796610169491998</v>
      </c>
      <c r="P4309" s="5">
        <v>55.084745762711997</v>
      </c>
      <c r="Q4309" s="5">
        <v>63.559322033897999</v>
      </c>
      <c r="R4309" s="5">
        <v>61.016949152541997</v>
      </c>
      <c r="S4309" s="5">
        <v>54.237288135592998</v>
      </c>
      <c r="T4309" s="5">
        <v>58.474576271186002</v>
      </c>
      <c r="U4309" s="5">
        <v>59.322033898305001</v>
      </c>
      <c r="V4309" s="5">
        <v>2.542372881356</v>
      </c>
      <c r="W4309" s="29">
        <v>1.6949152542370001</v>
      </c>
    </row>
    <row r="4310" spans="3:23" ht="25.2" x14ac:dyDescent="0.25">
      <c r="C4310" s="112"/>
      <c r="D4310" s="109"/>
      <c r="E4310" s="9" t="s">
        <v>41</v>
      </c>
      <c r="F4310" s="12"/>
      <c r="G4310" s="8">
        <v>351</v>
      </c>
      <c r="H4310" s="20">
        <v>71.509971509972004</v>
      </c>
      <c r="I4310" s="2">
        <v>84.330484330483998</v>
      </c>
      <c r="J4310" s="2">
        <v>72.934472934473007</v>
      </c>
      <c r="K4310" s="2">
        <v>80.056980056979995</v>
      </c>
      <c r="L4310" s="2">
        <v>73.789173789174001</v>
      </c>
      <c r="M4310" s="2">
        <v>61.538461538462002</v>
      </c>
      <c r="N4310" s="2">
        <v>54.131054131054</v>
      </c>
      <c r="O4310" s="2">
        <v>60.683760683761001</v>
      </c>
      <c r="P4310" s="2">
        <v>49.857549857549998</v>
      </c>
      <c r="Q4310" s="2">
        <v>61.253561253561003</v>
      </c>
      <c r="R4310" s="2">
        <v>49.287749287749001</v>
      </c>
      <c r="S4310" s="2">
        <v>46.723646723647001</v>
      </c>
      <c r="T4310" s="2">
        <v>53.276353276352999</v>
      </c>
      <c r="U4310" s="2">
        <v>56.980056980057</v>
      </c>
      <c r="V4310" s="2">
        <v>3.4188034188029999</v>
      </c>
      <c r="W4310" s="17">
        <v>1.709401709402</v>
      </c>
    </row>
    <row r="4311" spans="3:23" x14ac:dyDescent="0.25">
      <c r="C4311" s="112"/>
      <c r="D4311" s="109"/>
      <c r="E4311" s="9" t="s">
        <v>42</v>
      </c>
      <c r="F4311" s="12"/>
      <c r="G4311" s="13">
        <v>9</v>
      </c>
      <c r="H4311" s="30">
        <v>66.666666666666998</v>
      </c>
      <c r="I4311" s="6">
        <v>77.777777777777999</v>
      </c>
      <c r="J4311" s="6">
        <v>66.666666666666998</v>
      </c>
      <c r="K4311" s="6">
        <v>88.888888888888999</v>
      </c>
      <c r="L4311" s="6">
        <v>66.666666666666998</v>
      </c>
      <c r="M4311" s="6">
        <v>66.666666666666998</v>
      </c>
      <c r="N4311" s="6">
        <v>66.666666666666998</v>
      </c>
      <c r="O4311" s="6">
        <v>66.666666666666998</v>
      </c>
      <c r="P4311" s="6">
        <v>55.555555555555998</v>
      </c>
      <c r="Q4311" s="6">
        <v>66.666666666666998</v>
      </c>
      <c r="R4311" s="6">
        <v>55.555555555555998</v>
      </c>
      <c r="S4311" s="6">
        <v>44.444444444444002</v>
      </c>
      <c r="T4311" s="6">
        <v>55.555555555555998</v>
      </c>
      <c r="U4311" s="6">
        <v>55.555555555555998</v>
      </c>
      <c r="V4311" s="7" t="s">
        <v>66</v>
      </c>
      <c r="W4311" s="37" t="s">
        <v>66</v>
      </c>
    </row>
    <row r="4312" spans="3:23" x14ac:dyDescent="0.25">
      <c r="C4312" s="112"/>
      <c r="D4312" s="109"/>
      <c r="E4312" s="9" t="s">
        <v>43</v>
      </c>
      <c r="F4312" s="12"/>
      <c r="G4312" s="8">
        <v>64</v>
      </c>
      <c r="H4312" s="20">
        <v>73.4375</v>
      </c>
      <c r="I4312" s="2">
        <v>90.625</v>
      </c>
      <c r="J4312" s="2">
        <v>76.5625</v>
      </c>
      <c r="K4312" s="2">
        <v>84.375</v>
      </c>
      <c r="L4312" s="2">
        <v>76.5625</v>
      </c>
      <c r="M4312" s="2">
        <v>64.0625</v>
      </c>
      <c r="N4312" s="2">
        <v>48.4375</v>
      </c>
      <c r="O4312" s="2">
        <v>67.1875</v>
      </c>
      <c r="P4312" s="2">
        <v>48.4375</v>
      </c>
      <c r="Q4312" s="2">
        <v>59.375</v>
      </c>
      <c r="R4312" s="2">
        <v>51.5625</v>
      </c>
      <c r="S4312" s="2">
        <v>48.4375</v>
      </c>
      <c r="T4312" s="2">
        <v>59.375</v>
      </c>
      <c r="U4312" s="2">
        <v>60.9375</v>
      </c>
      <c r="V4312" s="2">
        <v>1.5625</v>
      </c>
      <c r="W4312" s="38" t="s">
        <v>66</v>
      </c>
    </row>
    <row r="4313" spans="3:23" x14ac:dyDescent="0.25">
      <c r="C4313" s="112"/>
      <c r="D4313" s="109"/>
      <c r="E4313" s="9" t="s">
        <v>44</v>
      </c>
      <c r="F4313" s="12"/>
      <c r="G4313" s="13">
        <v>19</v>
      </c>
      <c r="H4313" s="30">
        <v>73.684210526315994</v>
      </c>
      <c r="I4313" s="6">
        <v>84.210526315788996</v>
      </c>
      <c r="J4313" s="6">
        <v>63.157894736842003</v>
      </c>
      <c r="K4313" s="6">
        <v>89.473684210526002</v>
      </c>
      <c r="L4313" s="6">
        <v>68.421052631579002</v>
      </c>
      <c r="M4313" s="6">
        <v>57.894736842104997</v>
      </c>
      <c r="N4313" s="6">
        <v>47.368421052632002</v>
      </c>
      <c r="O4313" s="6">
        <v>78.947368421053</v>
      </c>
      <c r="P4313" s="6">
        <v>47.368421052632002</v>
      </c>
      <c r="Q4313" s="6">
        <v>63.157894736842003</v>
      </c>
      <c r="R4313" s="6">
        <v>57.894736842104997</v>
      </c>
      <c r="S4313" s="6">
        <v>68.421052631579002</v>
      </c>
      <c r="T4313" s="6">
        <v>68.421052631579002</v>
      </c>
      <c r="U4313" s="6">
        <v>63.157894736842003</v>
      </c>
      <c r="V4313" s="6">
        <v>5.2631578947369997</v>
      </c>
      <c r="W4313" s="33">
        <v>5.2631578947369997</v>
      </c>
    </row>
    <row r="4314" spans="3:23" ht="25.2" x14ac:dyDescent="0.25">
      <c r="C4314" s="112"/>
      <c r="D4314" s="109"/>
      <c r="E4314" s="9" t="s">
        <v>45</v>
      </c>
      <c r="F4314" s="12"/>
      <c r="G4314" s="13">
        <v>30</v>
      </c>
      <c r="H4314" s="30">
        <v>80</v>
      </c>
      <c r="I4314" s="6">
        <v>90</v>
      </c>
      <c r="J4314" s="6">
        <v>76.666666666666998</v>
      </c>
      <c r="K4314" s="6">
        <v>93.333333333333002</v>
      </c>
      <c r="L4314" s="6">
        <v>86.666666666666998</v>
      </c>
      <c r="M4314" s="6">
        <v>70</v>
      </c>
      <c r="N4314" s="6">
        <v>70</v>
      </c>
      <c r="O4314" s="6">
        <v>80</v>
      </c>
      <c r="P4314" s="6">
        <v>66.666666666666998</v>
      </c>
      <c r="Q4314" s="6">
        <v>76.666666666666998</v>
      </c>
      <c r="R4314" s="6">
        <v>60</v>
      </c>
      <c r="S4314" s="6">
        <v>66.666666666666998</v>
      </c>
      <c r="T4314" s="6">
        <v>60</v>
      </c>
      <c r="U4314" s="6">
        <v>53.333333333333002</v>
      </c>
      <c r="V4314" s="6">
        <v>3.333333333333</v>
      </c>
      <c r="W4314" s="37" t="s">
        <v>66</v>
      </c>
    </row>
    <row r="4315" spans="3:23" x14ac:dyDescent="0.25">
      <c r="C4315" s="112"/>
      <c r="D4315" s="109"/>
      <c r="E4315" s="9" t="s">
        <v>38</v>
      </c>
      <c r="F4315" s="12"/>
      <c r="G4315" s="13">
        <v>23</v>
      </c>
      <c r="H4315" s="30">
        <v>69.565217391304003</v>
      </c>
      <c r="I4315" s="6">
        <v>78.260869565217007</v>
      </c>
      <c r="J4315" s="6">
        <v>60.869565217390999</v>
      </c>
      <c r="K4315" s="6">
        <v>65.217391304347998</v>
      </c>
      <c r="L4315" s="6">
        <v>69.565217391304003</v>
      </c>
      <c r="M4315" s="6">
        <v>43.478260869564998</v>
      </c>
      <c r="N4315" s="6">
        <v>47.826086956521998</v>
      </c>
      <c r="O4315" s="6">
        <v>56.521739130435002</v>
      </c>
      <c r="P4315" s="6">
        <v>43.478260869564998</v>
      </c>
      <c r="Q4315" s="6">
        <v>52.173913043478002</v>
      </c>
      <c r="R4315" s="6">
        <v>43.478260869564998</v>
      </c>
      <c r="S4315" s="6">
        <v>34.782608695652002</v>
      </c>
      <c r="T4315" s="6">
        <v>34.782608695652002</v>
      </c>
      <c r="U4315" s="6">
        <v>43.478260869564998</v>
      </c>
      <c r="V4315" s="6">
        <v>4.3478260869570002</v>
      </c>
      <c r="W4315" s="33">
        <v>4.3478260869570002</v>
      </c>
    </row>
    <row r="4316" spans="3:23" ht="25.2" x14ac:dyDescent="0.25">
      <c r="C4316" s="112"/>
      <c r="D4316" s="108" t="s">
        <v>23</v>
      </c>
      <c r="E4316" s="10" t="s">
        <v>40</v>
      </c>
      <c r="F4316" s="11"/>
      <c r="G4316" s="14">
        <v>202</v>
      </c>
      <c r="H4316" s="28">
        <v>72.277227722771997</v>
      </c>
      <c r="I4316" s="5">
        <v>85.643564356436002</v>
      </c>
      <c r="J4316" s="5">
        <v>65.346534653465</v>
      </c>
      <c r="K4316" s="5">
        <v>85.148514851485004</v>
      </c>
      <c r="L4316" s="5">
        <v>78.217821782178007</v>
      </c>
      <c r="M4316" s="5">
        <v>62.871287128713</v>
      </c>
      <c r="N4316" s="5">
        <v>56.930693069306997</v>
      </c>
      <c r="O4316" s="5">
        <v>73.762376237623997</v>
      </c>
      <c r="P4316" s="5">
        <v>60.891089108910997</v>
      </c>
      <c r="Q4316" s="5">
        <v>65.346534653465</v>
      </c>
      <c r="R4316" s="5">
        <v>58.910891089109001</v>
      </c>
      <c r="S4316" s="5">
        <v>62.376237623762002</v>
      </c>
      <c r="T4316" s="5">
        <v>62.376237623762002</v>
      </c>
      <c r="U4316" s="5">
        <v>60.891089108910997</v>
      </c>
      <c r="V4316" s="5">
        <v>5.4455445544550001</v>
      </c>
      <c r="W4316" s="29">
        <v>0.99009900990099997</v>
      </c>
    </row>
    <row r="4317" spans="3:23" ht="25.2" x14ac:dyDescent="0.25">
      <c r="C4317" s="112"/>
      <c r="D4317" s="109"/>
      <c r="E4317" s="9" t="s">
        <v>41</v>
      </c>
      <c r="F4317" s="12"/>
      <c r="G4317" s="8">
        <v>253</v>
      </c>
      <c r="H4317" s="20">
        <v>73.913043478261002</v>
      </c>
      <c r="I4317" s="2">
        <v>87.351778656126001</v>
      </c>
      <c r="J4317" s="2">
        <v>70.750988142292002</v>
      </c>
      <c r="K4317" s="2">
        <v>79.841897233202005</v>
      </c>
      <c r="L4317" s="2">
        <v>77.470355731224998</v>
      </c>
      <c r="M4317" s="2">
        <v>66.007905138340007</v>
      </c>
      <c r="N4317" s="2">
        <v>58.498023715415002</v>
      </c>
      <c r="O4317" s="2">
        <v>71.146245059289001</v>
      </c>
      <c r="P4317" s="2">
        <v>61.264822134387003</v>
      </c>
      <c r="Q4317" s="2">
        <v>69.169960474307999</v>
      </c>
      <c r="R4317" s="2">
        <v>63.636363636364003</v>
      </c>
      <c r="S4317" s="2">
        <v>63.636363636364003</v>
      </c>
      <c r="T4317" s="2">
        <v>64.03162055336</v>
      </c>
      <c r="U4317" s="2">
        <v>67.193675889328006</v>
      </c>
      <c r="V4317" s="2">
        <v>3.9525691699599999</v>
      </c>
      <c r="W4317" s="17">
        <v>1.185770750988</v>
      </c>
    </row>
    <row r="4318" spans="3:23" x14ac:dyDescent="0.25">
      <c r="C4318" s="112"/>
      <c r="D4318" s="109"/>
      <c r="E4318" s="9" t="s">
        <v>42</v>
      </c>
      <c r="F4318" s="12"/>
      <c r="G4318" s="13">
        <v>11</v>
      </c>
      <c r="H4318" s="30">
        <v>81.818181818181998</v>
      </c>
      <c r="I4318" s="6">
        <v>100</v>
      </c>
      <c r="J4318" s="6">
        <v>72.727272727273004</v>
      </c>
      <c r="K4318" s="6">
        <v>100</v>
      </c>
      <c r="L4318" s="6">
        <v>100</v>
      </c>
      <c r="M4318" s="6">
        <v>36.363636363635997</v>
      </c>
      <c r="N4318" s="6">
        <v>45.454545454544999</v>
      </c>
      <c r="O4318" s="6">
        <v>90.909090909091006</v>
      </c>
      <c r="P4318" s="6">
        <v>27.272727272727</v>
      </c>
      <c r="Q4318" s="6">
        <v>45.454545454544999</v>
      </c>
      <c r="R4318" s="6">
        <v>36.363636363635997</v>
      </c>
      <c r="S4318" s="6">
        <v>45.454545454544999</v>
      </c>
      <c r="T4318" s="6">
        <v>27.272727272727</v>
      </c>
      <c r="U4318" s="6">
        <v>36.363636363635997</v>
      </c>
      <c r="V4318" s="6">
        <v>9.0909090909089993</v>
      </c>
      <c r="W4318" s="37" t="s">
        <v>66</v>
      </c>
    </row>
    <row r="4319" spans="3:23" x14ac:dyDescent="0.25">
      <c r="C4319" s="112"/>
      <c r="D4319" s="109"/>
      <c r="E4319" s="9" t="s">
        <v>43</v>
      </c>
      <c r="F4319" s="12"/>
      <c r="G4319" s="8">
        <v>98</v>
      </c>
      <c r="H4319" s="20">
        <v>83.673469387755006</v>
      </c>
      <c r="I4319" s="2">
        <v>88.775510204081996</v>
      </c>
      <c r="J4319" s="2">
        <v>68.367346938775995</v>
      </c>
      <c r="K4319" s="2">
        <v>84.693877551019995</v>
      </c>
      <c r="L4319" s="2">
        <v>80.612244897959002</v>
      </c>
      <c r="M4319" s="2">
        <v>66.326530612244994</v>
      </c>
      <c r="N4319" s="2">
        <v>63.265306122448997</v>
      </c>
      <c r="O4319" s="2">
        <v>78.571428571428996</v>
      </c>
      <c r="P4319" s="2">
        <v>62.244897959184001</v>
      </c>
      <c r="Q4319" s="2">
        <v>65.306122448980005</v>
      </c>
      <c r="R4319" s="2">
        <v>64.285714285713993</v>
      </c>
      <c r="S4319" s="2">
        <v>63.265306122448997</v>
      </c>
      <c r="T4319" s="2">
        <v>64.285714285713993</v>
      </c>
      <c r="U4319" s="2">
        <v>63.265306122448997</v>
      </c>
      <c r="V4319" s="2">
        <v>4.0816326530609999</v>
      </c>
      <c r="W4319" s="17">
        <v>1.0204081632649999</v>
      </c>
    </row>
    <row r="4320" spans="3:23" x14ac:dyDescent="0.25">
      <c r="C4320" s="112"/>
      <c r="D4320" s="109"/>
      <c r="E4320" s="9" t="s">
        <v>44</v>
      </c>
      <c r="F4320" s="12"/>
      <c r="G4320" s="13">
        <v>31</v>
      </c>
      <c r="H4320" s="30">
        <v>74.193548387096996</v>
      </c>
      <c r="I4320" s="6">
        <v>83.870967741935004</v>
      </c>
      <c r="J4320" s="6">
        <v>58.064516129032</v>
      </c>
      <c r="K4320" s="6">
        <v>80.645161290323003</v>
      </c>
      <c r="L4320" s="6">
        <v>80.645161290323003</v>
      </c>
      <c r="M4320" s="6">
        <v>70.967741935484</v>
      </c>
      <c r="N4320" s="6">
        <v>51.612903225806001</v>
      </c>
      <c r="O4320" s="6">
        <v>80.645161290323003</v>
      </c>
      <c r="P4320" s="6">
        <v>61.290322580644997</v>
      </c>
      <c r="Q4320" s="6">
        <v>67.741935483871003</v>
      </c>
      <c r="R4320" s="6">
        <v>64.516129032257993</v>
      </c>
      <c r="S4320" s="6">
        <v>67.741935483871003</v>
      </c>
      <c r="T4320" s="6">
        <v>61.290322580644997</v>
      </c>
      <c r="U4320" s="6">
        <v>54.838709677418997</v>
      </c>
      <c r="V4320" s="6">
        <v>3.2258064516129998</v>
      </c>
      <c r="W4320" s="37" t="s">
        <v>66</v>
      </c>
    </row>
    <row r="4321" spans="3:23" ht="25.2" x14ac:dyDescent="0.25">
      <c r="C4321" s="112"/>
      <c r="D4321" s="109"/>
      <c r="E4321" s="9" t="s">
        <v>45</v>
      </c>
      <c r="F4321" s="12"/>
      <c r="G4321" s="13">
        <v>23</v>
      </c>
      <c r="H4321" s="30">
        <v>91.304347826086996</v>
      </c>
      <c r="I4321" s="6">
        <v>91.304347826086996</v>
      </c>
      <c r="J4321" s="6">
        <v>78.260869565217007</v>
      </c>
      <c r="K4321" s="6">
        <v>82.608695652174006</v>
      </c>
      <c r="L4321" s="6">
        <v>86.956521739129997</v>
      </c>
      <c r="M4321" s="6">
        <v>65.217391304347998</v>
      </c>
      <c r="N4321" s="6">
        <v>47.826086956521998</v>
      </c>
      <c r="O4321" s="6">
        <v>69.565217391304003</v>
      </c>
      <c r="P4321" s="6">
        <v>52.173913043478002</v>
      </c>
      <c r="Q4321" s="6">
        <v>60.869565217390999</v>
      </c>
      <c r="R4321" s="6">
        <v>56.521739130435002</v>
      </c>
      <c r="S4321" s="6">
        <v>60.869565217390999</v>
      </c>
      <c r="T4321" s="6">
        <v>52.173913043478002</v>
      </c>
      <c r="U4321" s="6">
        <v>69.565217391304003</v>
      </c>
      <c r="V4321" s="7" t="s">
        <v>66</v>
      </c>
      <c r="W4321" s="37" t="s">
        <v>66</v>
      </c>
    </row>
    <row r="4322" spans="3:23" x14ac:dyDescent="0.25">
      <c r="C4322" s="112"/>
      <c r="D4322" s="109"/>
      <c r="E4322" s="9" t="s">
        <v>38</v>
      </c>
      <c r="F4322" s="12"/>
      <c r="G4322" s="13">
        <v>14</v>
      </c>
      <c r="H4322" s="30">
        <v>78.571428571428996</v>
      </c>
      <c r="I4322" s="6">
        <v>78.571428571428996</v>
      </c>
      <c r="J4322" s="6">
        <v>64.285714285713993</v>
      </c>
      <c r="K4322" s="6">
        <v>85.714285714286007</v>
      </c>
      <c r="L4322" s="6">
        <v>64.285714285713993</v>
      </c>
      <c r="M4322" s="6">
        <v>64.285714285713993</v>
      </c>
      <c r="N4322" s="6">
        <v>57.142857142856997</v>
      </c>
      <c r="O4322" s="6">
        <v>85.714285714286007</v>
      </c>
      <c r="P4322" s="6">
        <v>57.142857142856997</v>
      </c>
      <c r="Q4322" s="6">
        <v>71.428571428571004</v>
      </c>
      <c r="R4322" s="6">
        <v>85.714285714286007</v>
      </c>
      <c r="S4322" s="6">
        <v>57.142857142856997</v>
      </c>
      <c r="T4322" s="6">
        <v>71.428571428571004</v>
      </c>
      <c r="U4322" s="6">
        <v>78.571428571428996</v>
      </c>
      <c r="V4322" s="7" t="s">
        <v>66</v>
      </c>
      <c r="W4322" s="37" t="s">
        <v>66</v>
      </c>
    </row>
    <row r="4323" spans="3:23" x14ac:dyDescent="0.25">
      <c r="C4323" s="108" t="s">
        <v>46</v>
      </c>
      <c r="D4323" s="106" t="s">
        <v>21</v>
      </c>
      <c r="E4323" s="10" t="s">
        <v>47</v>
      </c>
      <c r="F4323" s="11"/>
      <c r="G4323" s="14">
        <v>815</v>
      </c>
      <c r="H4323" s="28">
        <v>74.110429447852994</v>
      </c>
      <c r="I4323" s="5">
        <v>86.625766871165993</v>
      </c>
      <c r="J4323" s="5">
        <v>73.006134969325004</v>
      </c>
      <c r="K4323" s="5">
        <v>81.963190184048997</v>
      </c>
      <c r="L4323" s="5">
        <v>76.932515337422998</v>
      </c>
      <c r="M4323" s="5">
        <v>63.190184049080003</v>
      </c>
      <c r="N4323" s="5">
        <v>55.582822085890001</v>
      </c>
      <c r="O4323" s="5">
        <v>66.871165644171995</v>
      </c>
      <c r="P4323" s="5">
        <v>55.828220858896003</v>
      </c>
      <c r="Q4323" s="5">
        <v>64.785276073619997</v>
      </c>
      <c r="R4323" s="5">
        <v>56.196319018404999</v>
      </c>
      <c r="S4323" s="5">
        <v>56.564417177914002</v>
      </c>
      <c r="T4323" s="5">
        <v>59.386503067485002</v>
      </c>
      <c r="U4323" s="5">
        <v>61.472392638037</v>
      </c>
      <c r="V4323" s="5">
        <v>3.4355828220859999</v>
      </c>
      <c r="W4323" s="29">
        <v>1.59509202454</v>
      </c>
    </row>
    <row r="4324" spans="3:23" ht="25.2" x14ac:dyDescent="0.25">
      <c r="C4324" s="112"/>
      <c r="D4324" s="107"/>
      <c r="E4324" s="9" t="s">
        <v>48</v>
      </c>
      <c r="F4324" s="12"/>
      <c r="G4324" s="8">
        <v>86</v>
      </c>
      <c r="H4324" s="20">
        <v>69.767441860464999</v>
      </c>
      <c r="I4324" s="2">
        <v>86.046511627906995</v>
      </c>
      <c r="J4324" s="2">
        <v>73.255813953488001</v>
      </c>
      <c r="K4324" s="2">
        <v>87.209302325581007</v>
      </c>
      <c r="L4324" s="2">
        <v>76.744186046511999</v>
      </c>
      <c r="M4324" s="2">
        <v>65.116279069767003</v>
      </c>
      <c r="N4324" s="2">
        <v>54.651162790698002</v>
      </c>
      <c r="O4324" s="2">
        <v>70.930232558140005</v>
      </c>
      <c r="P4324" s="2">
        <v>59.302325581395003</v>
      </c>
      <c r="Q4324" s="2">
        <v>68.604651162791001</v>
      </c>
      <c r="R4324" s="2">
        <v>54.651162790698002</v>
      </c>
      <c r="S4324" s="2">
        <v>54.651162790698002</v>
      </c>
      <c r="T4324" s="2">
        <v>52.325581395348998</v>
      </c>
      <c r="U4324" s="2">
        <v>63.953488372092998</v>
      </c>
      <c r="V4324" s="2">
        <v>4.6511627906979998</v>
      </c>
      <c r="W4324" s="38" t="s">
        <v>66</v>
      </c>
    </row>
    <row r="4325" spans="3:23" x14ac:dyDescent="0.25">
      <c r="C4325" s="112"/>
      <c r="D4325" s="107"/>
      <c r="E4325" s="9" t="s">
        <v>49</v>
      </c>
      <c r="F4325" s="12"/>
      <c r="G4325" s="13">
        <v>46</v>
      </c>
      <c r="H4325" s="30">
        <v>84.782608695652002</v>
      </c>
      <c r="I4325" s="6">
        <v>84.782608695652002</v>
      </c>
      <c r="J4325" s="6">
        <v>60.869565217390999</v>
      </c>
      <c r="K4325" s="6">
        <v>76.086956521738998</v>
      </c>
      <c r="L4325" s="6">
        <v>63.043478260870003</v>
      </c>
      <c r="M4325" s="6">
        <v>63.043478260870003</v>
      </c>
      <c r="N4325" s="6">
        <v>63.043478260870003</v>
      </c>
      <c r="O4325" s="6">
        <v>69.565217391304003</v>
      </c>
      <c r="P4325" s="6">
        <v>54.347826086956999</v>
      </c>
      <c r="Q4325" s="6">
        <v>63.043478260870003</v>
      </c>
      <c r="R4325" s="6">
        <v>65.217391304347998</v>
      </c>
      <c r="S4325" s="6">
        <v>50</v>
      </c>
      <c r="T4325" s="6">
        <v>54.347826086956999</v>
      </c>
      <c r="U4325" s="6">
        <v>47.826086956521998</v>
      </c>
      <c r="V4325" s="6">
        <v>2.1739130434780001</v>
      </c>
      <c r="W4325" s="37" t="s">
        <v>66</v>
      </c>
    </row>
    <row r="4326" spans="3:23" ht="25.2" x14ac:dyDescent="0.25">
      <c r="C4326" s="112"/>
      <c r="D4326" s="107"/>
      <c r="E4326" s="9" t="s">
        <v>50</v>
      </c>
      <c r="F4326" s="12"/>
      <c r="G4326" s="8">
        <v>95</v>
      </c>
      <c r="H4326" s="20">
        <v>74.736842105262994</v>
      </c>
      <c r="I4326" s="2">
        <v>87.368421052632002</v>
      </c>
      <c r="J4326" s="2">
        <v>63.157894736842003</v>
      </c>
      <c r="K4326" s="2">
        <v>85.263157894737006</v>
      </c>
      <c r="L4326" s="2">
        <v>76.842105263158004</v>
      </c>
      <c r="M4326" s="2">
        <v>56.842105263157997</v>
      </c>
      <c r="N4326" s="2">
        <v>54.736842105263001</v>
      </c>
      <c r="O4326" s="2">
        <v>73.684210526315994</v>
      </c>
      <c r="P4326" s="2">
        <v>53.684210526316001</v>
      </c>
      <c r="Q4326" s="2">
        <v>61.052631578947</v>
      </c>
      <c r="R4326" s="2">
        <v>60</v>
      </c>
      <c r="S4326" s="2">
        <v>55.789473684211004</v>
      </c>
      <c r="T4326" s="2">
        <v>57.894736842104997</v>
      </c>
      <c r="U4326" s="2">
        <v>58.947368421053</v>
      </c>
      <c r="V4326" s="2">
        <v>4.2105263157890001</v>
      </c>
      <c r="W4326" s="38" t="s">
        <v>66</v>
      </c>
    </row>
    <row r="4327" spans="3:23" ht="25.2" x14ac:dyDescent="0.25">
      <c r="C4327" s="112"/>
      <c r="D4327" s="107"/>
      <c r="E4327" s="9" t="s">
        <v>51</v>
      </c>
      <c r="F4327" s="12"/>
      <c r="G4327" s="13">
        <v>30</v>
      </c>
      <c r="H4327" s="30">
        <v>66.666666666666998</v>
      </c>
      <c r="I4327" s="6">
        <v>86.666666666666998</v>
      </c>
      <c r="J4327" s="6">
        <v>40</v>
      </c>
      <c r="K4327" s="6">
        <v>86.666666666666998</v>
      </c>
      <c r="L4327" s="6">
        <v>80</v>
      </c>
      <c r="M4327" s="6">
        <v>46.666666666666998</v>
      </c>
      <c r="N4327" s="6">
        <v>43.333333333333002</v>
      </c>
      <c r="O4327" s="6">
        <v>86.666666666666998</v>
      </c>
      <c r="P4327" s="6">
        <v>53.333333333333002</v>
      </c>
      <c r="Q4327" s="6">
        <v>50</v>
      </c>
      <c r="R4327" s="6">
        <v>63.333333333333002</v>
      </c>
      <c r="S4327" s="6">
        <v>43.333333333333002</v>
      </c>
      <c r="T4327" s="6">
        <v>56.666666666666998</v>
      </c>
      <c r="U4327" s="6">
        <v>46.666666666666998</v>
      </c>
      <c r="V4327" s="6">
        <v>3.333333333333</v>
      </c>
      <c r="W4327" s="37" t="s">
        <v>66</v>
      </c>
    </row>
    <row r="4328" spans="3:23" x14ac:dyDescent="0.25">
      <c r="C4328" s="112"/>
      <c r="D4328" s="107"/>
      <c r="E4328" s="9" t="s">
        <v>52</v>
      </c>
      <c r="F4328" s="12"/>
      <c r="G4328" s="13">
        <v>8</v>
      </c>
      <c r="H4328" s="30">
        <v>87.5</v>
      </c>
      <c r="I4328" s="6">
        <v>87.5</v>
      </c>
      <c r="J4328" s="6">
        <v>87.5</v>
      </c>
      <c r="K4328" s="6">
        <v>87.5</v>
      </c>
      <c r="L4328" s="6">
        <v>87.5</v>
      </c>
      <c r="M4328" s="6">
        <v>87.5</v>
      </c>
      <c r="N4328" s="6">
        <v>87.5</v>
      </c>
      <c r="O4328" s="6">
        <v>87.5</v>
      </c>
      <c r="P4328" s="6">
        <v>62.5</v>
      </c>
      <c r="Q4328" s="6">
        <v>75</v>
      </c>
      <c r="R4328" s="6">
        <v>62.5</v>
      </c>
      <c r="S4328" s="6">
        <v>75</v>
      </c>
      <c r="T4328" s="6">
        <v>62.5</v>
      </c>
      <c r="U4328" s="6">
        <v>87.5</v>
      </c>
      <c r="V4328" s="7" t="s">
        <v>66</v>
      </c>
      <c r="W4328" s="37" t="s">
        <v>66</v>
      </c>
    </row>
    <row r="4329" spans="3:23" x14ac:dyDescent="0.25">
      <c r="C4329" s="112"/>
      <c r="D4329" s="107"/>
      <c r="E4329" s="9" t="s">
        <v>53</v>
      </c>
      <c r="F4329" s="12"/>
      <c r="G4329" s="13">
        <v>23</v>
      </c>
      <c r="H4329" s="30">
        <v>65.217391304347998</v>
      </c>
      <c r="I4329" s="6">
        <v>69.565217391304003</v>
      </c>
      <c r="J4329" s="6">
        <v>56.521739130435002</v>
      </c>
      <c r="K4329" s="6">
        <v>65.217391304347998</v>
      </c>
      <c r="L4329" s="6">
        <v>65.217391304347998</v>
      </c>
      <c r="M4329" s="6">
        <v>47.826086956521998</v>
      </c>
      <c r="N4329" s="6">
        <v>47.826086956521998</v>
      </c>
      <c r="O4329" s="6">
        <v>60.869565217390999</v>
      </c>
      <c r="P4329" s="6">
        <v>52.173913043478002</v>
      </c>
      <c r="Q4329" s="6">
        <v>65.217391304347998</v>
      </c>
      <c r="R4329" s="6">
        <v>56.521739130435002</v>
      </c>
      <c r="S4329" s="6">
        <v>52.173913043478002</v>
      </c>
      <c r="T4329" s="6">
        <v>56.521739130435002</v>
      </c>
      <c r="U4329" s="6">
        <v>56.521739130435002</v>
      </c>
      <c r="V4329" s="6">
        <v>21.739130434783</v>
      </c>
      <c r="W4329" s="33">
        <v>4.3478260869570002</v>
      </c>
    </row>
    <row r="4330" spans="3:23" x14ac:dyDescent="0.25">
      <c r="C4330" s="112"/>
      <c r="D4330" s="107"/>
      <c r="E4330" s="9" t="s">
        <v>38</v>
      </c>
      <c r="F4330" s="12"/>
      <c r="G4330" s="13">
        <v>1</v>
      </c>
      <c r="H4330" s="30">
        <v>100</v>
      </c>
      <c r="I4330" s="6">
        <v>100</v>
      </c>
      <c r="J4330" s="6">
        <v>100</v>
      </c>
      <c r="K4330" s="6">
        <v>100</v>
      </c>
      <c r="L4330" s="6">
        <v>100</v>
      </c>
      <c r="M4330" s="6">
        <v>100</v>
      </c>
      <c r="N4330" s="6">
        <v>100</v>
      </c>
      <c r="O4330" s="6">
        <v>100</v>
      </c>
      <c r="P4330" s="6">
        <v>100</v>
      </c>
      <c r="Q4330" s="6">
        <v>100</v>
      </c>
      <c r="R4330" s="6">
        <v>100</v>
      </c>
      <c r="S4330" s="6">
        <v>100</v>
      </c>
      <c r="T4330" s="6">
        <v>100</v>
      </c>
      <c r="U4330" s="6">
        <v>100</v>
      </c>
      <c r="V4330" s="6">
        <v>100</v>
      </c>
      <c r="W4330" s="37" t="s">
        <v>66</v>
      </c>
    </row>
    <row r="4331" spans="3:23" x14ac:dyDescent="0.25">
      <c r="C4331" s="112"/>
      <c r="D4331" s="107"/>
      <c r="E4331" s="9" t="s">
        <v>54</v>
      </c>
      <c r="F4331" s="12"/>
      <c r="G4331" s="8">
        <v>901</v>
      </c>
      <c r="H4331" s="20">
        <v>73.695893451719996</v>
      </c>
      <c r="I4331" s="2">
        <v>86.570477247503007</v>
      </c>
      <c r="J4331" s="2">
        <v>73.029966703663007</v>
      </c>
      <c r="K4331" s="2">
        <v>82.463928967813999</v>
      </c>
      <c r="L4331" s="2">
        <v>76.914539400666001</v>
      </c>
      <c r="M4331" s="2">
        <v>63.374028856826001</v>
      </c>
      <c r="N4331" s="2">
        <v>55.493895671475997</v>
      </c>
      <c r="O4331" s="2">
        <v>67.258601553828996</v>
      </c>
      <c r="P4331" s="2">
        <v>56.159822419534002</v>
      </c>
      <c r="Q4331" s="2">
        <v>65.149833518313002</v>
      </c>
      <c r="R4331" s="2">
        <v>56.048834628191003</v>
      </c>
      <c r="S4331" s="2">
        <v>56.381798002220002</v>
      </c>
      <c r="T4331" s="2">
        <v>58.712541620422002</v>
      </c>
      <c r="U4331" s="2">
        <v>61.709211986680998</v>
      </c>
      <c r="V4331" s="2">
        <v>3.551609322974</v>
      </c>
      <c r="W4331" s="17">
        <v>1.4428412874580001</v>
      </c>
    </row>
    <row r="4332" spans="3:23" x14ac:dyDescent="0.25">
      <c r="C4332" s="112"/>
      <c r="D4332" s="107"/>
      <c r="E4332" s="9" t="s">
        <v>55</v>
      </c>
      <c r="F4332" s="12"/>
      <c r="G4332" s="8">
        <v>171</v>
      </c>
      <c r="H4332" s="20">
        <v>76.023391812865</v>
      </c>
      <c r="I4332" s="2">
        <v>86.549707602338998</v>
      </c>
      <c r="J4332" s="2">
        <v>58.479532163743002</v>
      </c>
      <c r="K4332" s="2">
        <v>83.040935672515005</v>
      </c>
      <c r="L4332" s="2">
        <v>73.684210526315994</v>
      </c>
      <c r="M4332" s="2">
        <v>56.725146198829997</v>
      </c>
      <c r="N4332" s="2">
        <v>54.970760233918</v>
      </c>
      <c r="O4332" s="2">
        <v>74.853801169590994</v>
      </c>
      <c r="P4332" s="2">
        <v>53.801169590642999</v>
      </c>
      <c r="Q4332" s="2">
        <v>59.649122807018003</v>
      </c>
      <c r="R4332" s="2">
        <v>61.988304093567002</v>
      </c>
      <c r="S4332" s="2">
        <v>52.046783625731003</v>
      </c>
      <c r="T4332" s="2">
        <v>56.725146198829997</v>
      </c>
      <c r="U4332" s="2">
        <v>53.801169590642999</v>
      </c>
      <c r="V4332" s="2">
        <v>3.508771929825</v>
      </c>
      <c r="W4332" s="38" t="s">
        <v>66</v>
      </c>
    </row>
    <row r="4333" spans="3:23" x14ac:dyDescent="0.25">
      <c r="C4333" s="108" t="s">
        <v>56</v>
      </c>
      <c r="D4333" s="106" t="s">
        <v>21</v>
      </c>
      <c r="E4333" s="10" t="s">
        <v>57</v>
      </c>
      <c r="F4333" s="11"/>
      <c r="G4333" s="14">
        <v>465</v>
      </c>
      <c r="H4333" s="28">
        <v>74.623655913977998</v>
      </c>
      <c r="I4333" s="5">
        <v>87.956989247311995</v>
      </c>
      <c r="J4333" s="5">
        <v>71.182795698925005</v>
      </c>
      <c r="K4333" s="5">
        <v>84.086021505375996</v>
      </c>
      <c r="L4333" s="5">
        <v>77.204301075269001</v>
      </c>
      <c r="M4333" s="5">
        <v>64.301075268817002</v>
      </c>
      <c r="N4333" s="5">
        <v>58.279569892472999</v>
      </c>
      <c r="O4333" s="5">
        <v>70.322580645160997</v>
      </c>
      <c r="P4333" s="5">
        <v>59.139784946237</v>
      </c>
      <c r="Q4333" s="5">
        <v>67.956989247311995</v>
      </c>
      <c r="R4333" s="5">
        <v>59.569892473118003</v>
      </c>
      <c r="S4333" s="5">
        <v>57.849462365591002</v>
      </c>
      <c r="T4333" s="5">
        <v>63.010752688171998</v>
      </c>
      <c r="U4333" s="5">
        <v>61.720430107527001</v>
      </c>
      <c r="V4333" s="5">
        <v>3.4408602150540002</v>
      </c>
      <c r="W4333" s="29">
        <v>0.64516129032299996</v>
      </c>
    </row>
    <row r="4334" spans="3:23" x14ac:dyDescent="0.25">
      <c r="C4334" s="112"/>
      <c r="D4334" s="107"/>
      <c r="E4334" s="9" t="s">
        <v>58</v>
      </c>
      <c r="F4334" s="12"/>
      <c r="G4334" s="8">
        <v>396</v>
      </c>
      <c r="H4334" s="20">
        <v>77.272727272726996</v>
      </c>
      <c r="I4334" s="2">
        <v>85.858585858585997</v>
      </c>
      <c r="J4334" s="2">
        <v>71.212121212121005</v>
      </c>
      <c r="K4334" s="2">
        <v>81.565656565656994</v>
      </c>
      <c r="L4334" s="2">
        <v>75.757575757576006</v>
      </c>
      <c r="M4334" s="2">
        <v>62.878787878788003</v>
      </c>
      <c r="N4334" s="2">
        <v>56.060606060605998</v>
      </c>
      <c r="O4334" s="2">
        <v>67.676767676767994</v>
      </c>
      <c r="P4334" s="2">
        <v>55.808080808081002</v>
      </c>
      <c r="Q4334" s="2">
        <v>63.888888888888999</v>
      </c>
      <c r="R4334" s="2">
        <v>56.565656565657001</v>
      </c>
      <c r="S4334" s="2">
        <v>55.303030303029999</v>
      </c>
      <c r="T4334" s="2">
        <v>57.575757575757997</v>
      </c>
      <c r="U4334" s="2">
        <v>59.848484848485</v>
      </c>
      <c r="V4334" s="2">
        <v>3.0303030303030001</v>
      </c>
      <c r="W4334" s="17">
        <v>1.5151515151520001</v>
      </c>
    </row>
    <row r="4335" spans="3:23" x14ac:dyDescent="0.25">
      <c r="C4335" s="112"/>
      <c r="D4335" s="107"/>
      <c r="E4335" s="9" t="s">
        <v>59</v>
      </c>
      <c r="F4335" s="12"/>
      <c r="G4335" s="8">
        <v>90</v>
      </c>
      <c r="H4335" s="20">
        <v>66.666666666666998</v>
      </c>
      <c r="I4335" s="2">
        <v>82.222222222222001</v>
      </c>
      <c r="J4335" s="2">
        <v>61.111111111111001</v>
      </c>
      <c r="K4335" s="2">
        <v>80</v>
      </c>
      <c r="L4335" s="2">
        <v>75.555555555555998</v>
      </c>
      <c r="M4335" s="2">
        <v>52.222222222222001</v>
      </c>
      <c r="N4335" s="2">
        <v>42.222222222222001</v>
      </c>
      <c r="O4335" s="2">
        <v>64.444444444444002</v>
      </c>
      <c r="P4335" s="2">
        <v>44.444444444444002</v>
      </c>
      <c r="Q4335" s="2">
        <v>50</v>
      </c>
      <c r="R4335" s="2">
        <v>47.777777777777999</v>
      </c>
      <c r="S4335" s="2">
        <v>45.555555555555998</v>
      </c>
      <c r="T4335" s="2">
        <v>45.555555555555998</v>
      </c>
      <c r="U4335" s="2">
        <v>53.333333333333002</v>
      </c>
      <c r="V4335" s="2">
        <v>6.666666666667</v>
      </c>
      <c r="W4335" s="17">
        <v>2.2222222222219998</v>
      </c>
    </row>
    <row r="4336" spans="3:23" x14ac:dyDescent="0.25">
      <c r="C4336" s="112"/>
      <c r="D4336" s="107"/>
      <c r="E4336" s="9" t="s">
        <v>60</v>
      </c>
      <c r="F4336" s="12"/>
      <c r="G4336" s="8">
        <v>153</v>
      </c>
      <c r="H4336" s="20">
        <v>67.97385620915</v>
      </c>
      <c r="I4336" s="2">
        <v>84.313725490196006</v>
      </c>
      <c r="J4336" s="2">
        <v>72.549019607842993</v>
      </c>
      <c r="K4336" s="2">
        <v>79.738562091502999</v>
      </c>
      <c r="L4336" s="2">
        <v>75.163398692810006</v>
      </c>
      <c r="M4336" s="2">
        <v>60.130718954248003</v>
      </c>
      <c r="N4336" s="2">
        <v>53.594771241830003</v>
      </c>
      <c r="O4336" s="2">
        <v>67.320261437908002</v>
      </c>
      <c r="P4336" s="2">
        <v>52.287581699345999</v>
      </c>
      <c r="Q4336" s="2">
        <v>63.398692810458002</v>
      </c>
      <c r="R4336" s="2">
        <v>56.209150326797001</v>
      </c>
      <c r="S4336" s="2">
        <v>56.862745098038999</v>
      </c>
      <c r="T4336" s="2">
        <v>54.248366013072001</v>
      </c>
      <c r="U4336" s="2">
        <v>63.398692810458002</v>
      </c>
      <c r="V4336" s="2">
        <v>6.5359477124180003</v>
      </c>
      <c r="W4336" s="17">
        <v>1.9607843137250001</v>
      </c>
    </row>
    <row r="4337" spans="2:23" x14ac:dyDescent="0.25">
      <c r="C4337" s="108" t="s">
        <v>61</v>
      </c>
      <c r="D4337" s="106" t="s">
        <v>21</v>
      </c>
      <c r="E4337" s="10" t="s">
        <v>62</v>
      </c>
      <c r="F4337" s="11"/>
      <c r="G4337" s="14">
        <v>205</v>
      </c>
      <c r="H4337" s="28">
        <v>71.219512195121993</v>
      </c>
      <c r="I4337" s="5">
        <v>86.341463414634006</v>
      </c>
      <c r="J4337" s="5">
        <v>68.780487804878007</v>
      </c>
      <c r="K4337" s="5">
        <v>86.829268292682997</v>
      </c>
      <c r="L4337" s="5">
        <v>78.048780487805004</v>
      </c>
      <c r="M4337" s="5">
        <v>59.024390243901998</v>
      </c>
      <c r="N4337" s="5">
        <v>55.121951219511999</v>
      </c>
      <c r="O4337" s="5">
        <v>73.170731707317003</v>
      </c>
      <c r="P4337" s="5">
        <v>60</v>
      </c>
      <c r="Q4337" s="5">
        <v>64.390243902438996</v>
      </c>
      <c r="R4337" s="5">
        <v>60</v>
      </c>
      <c r="S4337" s="5">
        <v>59.512195121951002</v>
      </c>
      <c r="T4337" s="5">
        <v>61.463414634145998</v>
      </c>
      <c r="U4337" s="5">
        <v>61.463414634145998</v>
      </c>
      <c r="V4337" s="5">
        <v>2.9268292682929999</v>
      </c>
      <c r="W4337" s="29">
        <v>0.97560975609800005</v>
      </c>
    </row>
    <row r="4338" spans="2:23" x14ac:dyDescent="0.25">
      <c r="C4338" s="109"/>
      <c r="D4338" s="107"/>
      <c r="E4338" s="9" t="s">
        <v>63</v>
      </c>
      <c r="F4338" s="12"/>
      <c r="G4338" s="8">
        <v>256</v>
      </c>
      <c r="H4338" s="20">
        <v>76.953125</v>
      </c>
      <c r="I4338" s="2">
        <v>85.546875</v>
      </c>
      <c r="J4338" s="2">
        <v>75</v>
      </c>
      <c r="K4338" s="2">
        <v>82.8125</v>
      </c>
      <c r="L4338" s="2">
        <v>79.6875</v>
      </c>
      <c r="M4338" s="2">
        <v>66.015625</v>
      </c>
      <c r="N4338" s="2">
        <v>59.375</v>
      </c>
      <c r="O4338" s="2">
        <v>72.65625</v>
      </c>
      <c r="P4338" s="2">
        <v>58.203125</v>
      </c>
      <c r="Q4338" s="2">
        <v>64.84375</v>
      </c>
      <c r="R4338" s="2">
        <v>54.6875</v>
      </c>
      <c r="S4338" s="2">
        <v>60.546875</v>
      </c>
      <c r="T4338" s="2">
        <v>58.203125</v>
      </c>
      <c r="U4338" s="2">
        <v>64.84375</v>
      </c>
      <c r="V4338" s="2">
        <v>3.515625</v>
      </c>
      <c r="W4338" s="17">
        <v>1.5625</v>
      </c>
    </row>
    <row r="4339" spans="2:23" x14ac:dyDescent="0.25">
      <c r="C4339" s="109"/>
      <c r="D4339" s="107"/>
      <c r="E4339" s="9" t="s">
        <v>64</v>
      </c>
      <c r="F4339" s="12"/>
      <c r="G4339" s="8">
        <v>404</v>
      </c>
      <c r="H4339" s="20">
        <v>71.039603960395993</v>
      </c>
      <c r="I4339" s="2">
        <v>85.396039603960006</v>
      </c>
      <c r="J4339" s="2">
        <v>66.336633663366001</v>
      </c>
      <c r="K4339" s="2">
        <v>80.445544554454997</v>
      </c>
      <c r="L4339" s="2">
        <v>72.277227722771997</v>
      </c>
      <c r="M4339" s="2">
        <v>56.683168316832003</v>
      </c>
      <c r="N4339" s="2">
        <v>50</v>
      </c>
      <c r="O4339" s="2">
        <v>62.623762376237998</v>
      </c>
      <c r="P4339" s="2">
        <v>50</v>
      </c>
      <c r="Q4339" s="2">
        <v>60.643564356436002</v>
      </c>
      <c r="R4339" s="2">
        <v>53.712871287128998</v>
      </c>
      <c r="S4339" s="2">
        <v>47.772277227723002</v>
      </c>
      <c r="T4339" s="2">
        <v>53.217821782178</v>
      </c>
      <c r="U4339" s="2">
        <v>55.445544554454997</v>
      </c>
      <c r="V4339" s="2">
        <v>5.4455445544550001</v>
      </c>
      <c r="W4339" s="17">
        <v>0.74257425742600003</v>
      </c>
    </row>
    <row r="4340" spans="2:23" x14ac:dyDescent="0.25">
      <c r="C4340" s="113"/>
      <c r="D4340" s="110"/>
      <c r="E4340" s="56" t="s">
        <v>65</v>
      </c>
      <c r="F4340" s="48"/>
      <c r="G4340" s="61">
        <v>239</v>
      </c>
      <c r="H4340" s="69">
        <v>78.242677824268</v>
      </c>
      <c r="I4340" s="36">
        <v>88.284518828451993</v>
      </c>
      <c r="J4340" s="36">
        <v>74.476987447699003</v>
      </c>
      <c r="K4340" s="36">
        <v>80.753138075313998</v>
      </c>
      <c r="L4340" s="36">
        <v>77.824267782427</v>
      </c>
      <c r="M4340" s="36">
        <v>70.292887029289005</v>
      </c>
      <c r="N4340" s="36">
        <v>61.087866108786997</v>
      </c>
      <c r="O4340" s="36">
        <v>69.874476987448006</v>
      </c>
      <c r="P4340" s="36">
        <v>59.414225941422998</v>
      </c>
      <c r="Q4340" s="36">
        <v>70.292887029289005</v>
      </c>
      <c r="R4340" s="36">
        <v>62.761506276151003</v>
      </c>
      <c r="S4340" s="36">
        <v>61.087866108786997</v>
      </c>
      <c r="T4340" s="36">
        <v>64.853556485355995</v>
      </c>
      <c r="U4340" s="36">
        <v>64.016736401673995</v>
      </c>
      <c r="V4340" s="36">
        <v>2.9288702928869998</v>
      </c>
      <c r="W4340" s="68">
        <v>2.092050209205</v>
      </c>
    </row>
    <row r="4342" spans="2:23" x14ac:dyDescent="0.25">
      <c r="B4342" s="54" t="str">
        <f xml:space="preserve"> HYPERLINK("#'目次'!B58", "[52]")</f>
        <v>[52]</v>
      </c>
      <c r="C4342" s="42" t="s">
        <v>649</v>
      </c>
    </row>
    <row r="4345" spans="2:23" x14ac:dyDescent="0.25">
      <c r="C4345" s="42" t="s">
        <v>14</v>
      </c>
    </row>
    <row r="4346" spans="2:23" ht="88.2" x14ac:dyDescent="0.25">
      <c r="C4346" s="102"/>
      <c r="D4346" s="103"/>
      <c r="E4346" s="103"/>
      <c r="F4346" s="103"/>
      <c r="G4346" s="53" t="s">
        <v>15</v>
      </c>
      <c r="H4346" s="50" t="s">
        <v>650</v>
      </c>
      <c r="I4346" s="21" t="s">
        <v>651</v>
      </c>
      <c r="J4346" s="21" t="s">
        <v>652</v>
      </c>
      <c r="K4346" s="21" t="s">
        <v>53</v>
      </c>
      <c r="L4346" s="57" t="s">
        <v>38</v>
      </c>
    </row>
    <row r="4347" spans="2:23" x14ac:dyDescent="0.25">
      <c r="C4347" s="104"/>
      <c r="D4347" s="105"/>
      <c r="E4347" s="105"/>
      <c r="F4347" s="105"/>
      <c r="G4347" s="47"/>
      <c r="H4347" s="60"/>
      <c r="I4347" s="22"/>
      <c r="J4347" s="22"/>
      <c r="K4347" s="22"/>
      <c r="L4347" s="55"/>
    </row>
    <row r="4348" spans="2:23" x14ac:dyDescent="0.25">
      <c r="C4348" s="52"/>
      <c r="D4348" s="49"/>
      <c r="E4348" s="46" t="s">
        <v>15</v>
      </c>
      <c r="F4348" s="51"/>
      <c r="G4348" s="59">
        <v>1104</v>
      </c>
      <c r="H4348" s="32">
        <v>63.496376811593997</v>
      </c>
      <c r="I4348" s="32">
        <v>2.6268115942030001</v>
      </c>
      <c r="J4348" s="32">
        <v>31.79347826087</v>
      </c>
      <c r="K4348" s="32">
        <v>1.5398550724640001</v>
      </c>
      <c r="L4348" s="64">
        <v>0.54347826086999995</v>
      </c>
    </row>
    <row r="4349" spans="2:23" x14ac:dyDescent="0.25">
      <c r="C4349" s="111" t="s">
        <v>20</v>
      </c>
      <c r="D4349" s="106" t="s">
        <v>21</v>
      </c>
      <c r="E4349" s="10" t="s">
        <v>22</v>
      </c>
      <c r="F4349" s="11"/>
      <c r="G4349" s="14">
        <v>543</v>
      </c>
      <c r="H4349" s="28">
        <v>70.534069981583997</v>
      </c>
      <c r="I4349" s="5">
        <v>2.5782688766109998</v>
      </c>
      <c r="J4349" s="5">
        <v>25.230202578269001</v>
      </c>
      <c r="K4349" s="5">
        <v>1.473296500921</v>
      </c>
      <c r="L4349" s="29">
        <v>0.18416206261500001</v>
      </c>
    </row>
    <row r="4350" spans="2:23" x14ac:dyDescent="0.25">
      <c r="C4350" s="112"/>
      <c r="D4350" s="107"/>
      <c r="E4350" s="9" t="s">
        <v>23</v>
      </c>
      <c r="F4350" s="12"/>
      <c r="G4350" s="8">
        <v>561</v>
      </c>
      <c r="H4350" s="20">
        <v>56.684491978609998</v>
      </c>
      <c r="I4350" s="2">
        <v>2.673796791444</v>
      </c>
      <c r="J4350" s="2">
        <v>38.146167557932003</v>
      </c>
      <c r="K4350" s="2">
        <v>1.6042780748659999</v>
      </c>
      <c r="L4350" s="17">
        <v>0.89126559714800002</v>
      </c>
    </row>
    <row r="4351" spans="2:23" x14ac:dyDescent="0.25">
      <c r="C4351" s="108" t="s">
        <v>24</v>
      </c>
      <c r="D4351" s="108" t="s">
        <v>25</v>
      </c>
      <c r="E4351" s="10" t="s">
        <v>26</v>
      </c>
      <c r="F4351" s="11"/>
      <c r="G4351" s="14">
        <v>261</v>
      </c>
      <c r="H4351" s="28">
        <v>63.60153256705</v>
      </c>
      <c r="I4351" s="5">
        <v>4.2145593869729998</v>
      </c>
      <c r="J4351" s="5">
        <v>31.417624521073002</v>
      </c>
      <c r="K4351" s="5">
        <v>0.38314176245199999</v>
      </c>
      <c r="L4351" s="29">
        <v>0.38314176245199999</v>
      </c>
    </row>
    <row r="4352" spans="2:23" x14ac:dyDescent="0.25">
      <c r="C4352" s="112"/>
      <c r="D4352" s="109"/>
      <c r="E4352" s="9" t="s">
        <v>27</v>
      </c>
      <c r="F4352" s="12"/>
      <c r="G4352" s="8">
        <v>267</v>
      </c>
      <c r="H4352" s="20">
        <v>64.044943820225001</v>
      </c>
      <c r="I4352" s="2">
        <v>2.2471910112360001</v>
      </c>
      <c r="J4352" s="2">
        <v>31.835205992509</v>
      </c>
      <c r="K4352" s="2">
        <v>1.4981273408239999</v>
      </c>
      <c r="L4352" s="17">
        <v>0.37453183520599997</v>
      </c>
    </row>
    <row r="4353" spans="3:12" x14ac:dyDescent="0.25">
      <c r="C4353" s="112"/>
      <c r="D4353" s="109"/>
      <c r="E4353" s="9" t="s">
        <v>28</v>
      </c>
      <c r="F4353" s="12"/>
      <c r="G4353" s="8">
        <v>261</v>
      </c>
      <c r="H4353" s="20">
        <v>62.068965517240997</v>
      </c>
      <c r="I4353" s="2">
        <v>1.532567049808</v>
      </c>
      <c r="J4353" s="2">
        <v>33.333333333333002</v>
      </c>
      <c r="K4353" s="2">
        <v>2.2988505747130001</v>
      </c>
      <c r="L4353" s="17">
        <v>0.76628352490399998</v>
      </c>
    </row>
    <row r="4354" spans="3:12" x14ac:dyDescent="0.25">
      <c r="C4354" s="112"/>
      <c r="D4354" s="109"/>
      <c r="E4354" s="9" t="s">
        <v>29</v>
      </c>
      <c r="F4354" s="12"/>
      <c r="G4354" s="8">
        <v>195</v>
      </c>
      <c r="H4354" s="20">
        <v>59.487179487178999</v>
      </c>
      <c r="I4354" s="2">
        <v>3.0769230769229998</v>
      </c>
      <c r="J4354" s="2">
        <v>34.871794871794997</v>
      </c>
      <c r="K4354" s="2">
        <v>2.051282051282</v>
      </c>
      <c r="L4354" s="17">
        <v>0.51282051282100005</v>
      </c>
    </row>
    <row r="4355" spans="3:12" x14ac:dyDescent="0.25">
      <c r="C4355" s="112"/>
      <c r="D4355" s="109"/>
      <c r="E4355" s="9" t="s">
        <v>30</v>
      </c>
      <c r="F4355" s="12"/>
      <c r="G4355" s="8">
        <v>120</v>
      </c>
      <c r="H4355" s="20">
        <v>71.666666666666998</v>
      </c>
      <c r="I4355" s="2">
        <v>1.666666666667</v>
      </c>
      <c r="J4355" s="2">
        <v>24.166666666666998</v>
      </c>
      <c r="K4355" s="2">
        <v>1.666666666667</v>
      </c>
      <c r="L4355" s="17">
        <v>0.83333333333299997</v>
      </c>
    </row>
    <row r="4356" spans="3:12" x14ac:dyDescent="0.25">
      <c r="C4356" s="112"/>
      <c r="D4356" s="109"/>
      <c r="E4356" s="9" t="s">
        <v>31</v>
      </c>
      <c r="F4356" s="12"/>
      <c r="G4356" s="8">
        <v>843</v>
      </c>
      <c r="H4356" s="20">
        <v>63.463819691578003</v>
      </c>
      <c r="I4356" s="2">
        <v>2.1352313167260002</v>
      </c>
      <c r="J4356" s="2">
        <v>31.909845788849001</v>
      </c>
      <c r="K4356" s="2">
        <v>1.897983392645</v>
      </c>
      <c r="L4356" s="17">
        <v>0.593119810202</v>
      </c>
    </row>
    <row r="4357" spans="3:12" x14ac:dyDescent="0.25">
      <c r="C4357" s="112"/>
      <c r="D4357" s="109"/>
      <c r="E4357" s="9" t="s">
        <v>32</v>
      </c>
      <c r="F4357" s="12"/>
      <c r="G4357" s="8">
        <v>315</v>
      </c>
      <c r="H4357" s="20">
        <v>64.126984126983999</v>
      </c>
      <c r="I4357" s="2">
        <v>2.5396825396830001</v>
      </c>
      <c r="J4357" s="2">
        <v>30.793650793651</v>
      </c>
      <c r="K4357" s="2">
        <v>1.9047619047619999</v>
      </c>
      <c r="L4357" s="17">
        <v>0.63492063492100004</v>
      </c>
    </row>
    <row r="4358" spans="3:12" x14ac:dyDescent="0.25">
      <c r="C4358" s="112"/>
      <c r="D4358" s="108" t="s">
        <v>22</v>
      </c>
      <c r="E4358" s="10" t="s">
        <v>26</v>
      </c>
      <c r="F4358" s="11"/>
      <c r="G4358" s="14">
        <v>120</v>
      </c>
      <c r="H4358" s="28">
        <v>75</v>
      </c>
      <c r="I4358" s="5">
        <v>2.5</v>
      </c>
      <c r="J4358" s="5">
        <v>21.666666666666998</v>
      </c>
      <c r="K4358" s="5">
        <v>0.83333333333299997</v>
      </c>
      <c r="L4358" s="62" t="s">
        <v>66</v>
      </c>
    </row>
    <row r="4359" spans="3:12" x14ac:dyDescent="0.25">
      <c r="C4359" s="112"/>
      <c r="D4359" s="109"/>
      <c r="E4359" s="9" t="s">
        <v>27</v>
      </c>
      <c r="F4359" s="12"/>
      <c r="G4359" s="8">
        <v>159</v>
      </c>
      <c r="H4359" s="20">
        <v>69.811320754717002</v>
      </c>
      <c r="I4359" s="2">
        <v>2.5157232704400001</v>
      </c>
      <c r="J4359" s="2">
        <v>25.157232704403</v>
      </c>
      <c r="K4359" s="2">
        <v>1.88679245283</v>
      </c>
      <c r="L4359" s="17">
        <v>0.62893081761000003</v>
      </c>
    </row>
    <row r="4360" spans="3:12" x14ac:dyDescent="0.25">
      <c r="C4360" s="112"/>
      <c r="D4360" s="109"/>
      <c r="E4360" s="9" t="s">
        <v>28</v>
      </c>
      <c r="F4360" s="12"/>
      <c r="G4360" s="8">
        <v>113</v>
      </c>
      <c r="H4360" s="20">
        <v>66.371681415929004</v>
      </c>
      <c r="I4360" s="2">
        <v>1.769911504425</v>
      </c>
      <c r="J4360" s="2">
        <v>31.858407079646</v>
      </c>
      <c r="K4360" s="15" t="s">
        <v>66</v>
      </c>
      <c r="L4360" s="38" t="s">
        <v>66</v>
      </c>
    </row>
    <row r="4361" spans="3:12" x14ac:dyDescent="0.25">
      <c r="C4361" s="112"/>
      <c r="D4361" s="109"/>
      <c r="E4361" s="9" t="s">
        <v>29</v>
      </c>
      <c r="F4361" s="12"/>
      <c r="G4361" s="8">
        <v>94</v>
      </c>
      <c r="H4361" s="20">
        <v>65.957446808510994</v>
      </c>
      <c r="I4361" s="2">
        <v>4.2553191489359996</v>
      </c>
      <c r="J4361" s="2">
        <v>25.531914893617</v>
      </c>
      <c r="K4361" s="2">
        <v>4.2553191489359996</v>
      </c>
      <c r="L4361" s="38" t="s">
        <v>66</v>
      </c>
    </row>
    <row r="4362" spans="3:12" x14ac:dyDescent="0.25">
      <c r="C4362" s="112"/>
      <c r="D4362" s="109"/>
      <c r="E4362" s="9" t="s">
        <v>30</v>
      </c>
      <c r="F4362" s="12"/>
      <c r="G4362" s="8">
        <v>57</v>
      </c>
      <c r="H4362" s="20">
        <v>78.947368421053</v>
      </c>
      <c r="I4362" s="2">
        <v>1.7543859649119999</v>
      </c>
      <c r="J4362" s="2">
        <v>19.298245614035</v>
      </c>
      <c r="K4362" s="15" t="s">
        <v>66</v>
      </c>
      <c r="L4362" s="38" t="s">
        <v>66</v>
      </c>
    </row>
    <row r="4363" spans="3:12" x14ac:dyDescent="0.25">
      <c r="C4363" s="112"/>
      <c r="D4363" s="109"/>
      <c r="E4363" s="9" t="s">
        <v>31</v>
      </c>
      <c r="F4363" s="12"/>
      <c r="G4363" s="8">
        <v>423</v>
      </c>
      <c r="H4363" s="20">
        <v>69.267139479904998</v>
      </c>
      <c r="I4363" s="2">
        <v>2.600472813239</v>
      </c>
      <c r="J4363" s="2">
        <v>26.241134751773</v>
      </c>
      <c r="K4363" s="2">
        <v>1.654846335697</v>
      </c>
      <c r="L4363" s="17">
        <v>0.23640661938499999</v>
      </c>
    </row>
    <row r="4364" spans="3:12" x14ac:dyDescent="0.25">
      <c r="C4364" s="112"/>
      <c r="D4364" s="109"/>
      <c r="E4364" s="9" t="s">
        <v>32</v>
      </c>
      <c r="F4364" s="12"/>
      <c r="G4364" s="8">
        <v>151</v>
      </c>
      <c r="H4364" s="20">
        <v>70.860927152317998</v>
      </c>
      <c r="I4364" s="2">
        <v>3.311258278146</v>
      </c>
      <c r="J4364" s="2">
        <v>23.178807947020001</v>
      </c>
      <c r="K4364" s="2">
        <v>2.6490066225170001</v>
      </c>
      <c r="L4364" s="38" t="s">
        <v>66</v>
      </c>
    </row>
    <row r="4365" spans="3:12" x14ac:dyDescent="0.25">
      <c r="C4365" s="112"/>
      <c r="D4365" s="108" t="s">
        <v>23</v>
      </c>
      <c r="E4365" s="10" t="s">
        <v>26</v>
      </c>
      <c r="F4365" s="11"/>
      <c r="G4365" s="14">
        <v>141</v>
      </c>
      <c r="H4365" s="28">
        <v>53.900709219858001</v>
      </c>
      <c r="I4365" s="5">
        <v>5.6737588652479998</v>
      </c>
      <c r="J4365" s="5">
        <v>39.716312056737998</v>
      </c>
      <c r="K4365" s="34" t="s">
        <v>66</v>
      </c>
      <c r="L4365" s="29">
        <v>0.70921985815599997</v>
      </c>
    </row>
    <row r="4366" spans="3:12" x14ac:dyDescent="0.25">
      <c r="C4366" s="112"/>
      <c r="D4366" s="109"/>
      <c r="E4366" s="9" t="s">
        <v>27</v>
      </c>
      <c r="F4366" s="12"/>
      <c r="G4366" s="8">
        <v>108</v>
      </c>
      <c r="H4366" s="20">
        <v>55.555555555555998</v>
      </c>
      <c r="I4366" s="2">
        <v>1.851851851852</v>
      </c>
      <c r="J4366" s="2">
        <v>41.666666666666998</v>
      </c>
      <c r="K4366" s="2">
        <v>0.92592592592599998</v>
      </c>
      <c r="L4366" s="38" t="s">
        <v>66</v>
      </c>
    </row>
    <row r="4367" spans="3:12" x14ac:dyDescent="0.25">
      <c r="C4367" s="112"/>
      <c r="D4367" s="109"/>
      <c r="E4367" s="9" t="s">
        <v>28</v>
      </c>
      <c r="F4367" s="12"/>
      <c r="G4367" s="8">
        <v>148</v>
      </c>
      <c r="H4367" s="20">
        <v>58.783783783784003</v>
      </c>
      <c r="I4367" s="2">
        <v>1.351351351351</v>
      </c>
      <c r="J4367" s="2">
        <v>34.459459459458998</v>
      </c>
      <c r="K4367" s="2">
        <v>4.0540540540540002</v>
      </c>
      <c r="L4367" s="17">
        <v>1.351351351351</v>
      </c>
    </row>
    <row r="4368" spans="3:12" x14ac:dyDescent="0.25">
      <c r="C4368" s="112"/>
      <c r="D4368" s="109"/>
      <c r="E4368" s="9" t="s">
        <v>29</v>
      </c>
      <c r="F4368" s="12"/>
      <c r="G4368" s="8">
        <v>101</v>
      </c>
      <c r="H4368" s="20">
        <v>53.465346534653001</v>
      </c>
      <c r="I4368" s="2">
        <v>1.9801980198019999</v>
      </c>
      <c r="J4368" s="2">
        <v>43.564356435644001</v>
      </c>
      <c r="K4368" s="15" t="s">
        <v>66</v>
      </c>
      <c r="L4368" s="17">
        <v>0.99009900990099997</v>
      </c>
    </row>
    <row r="4369" spans="3:12" x14ac:dyDescent="0.25">
      <c r="C4369" s="112"/>
      <c r="D4369" s="109"/>
      <c r="E4369" s="9" t="s">
        <v>30</v>
      </c>
      <c r="F4369" s="12"/>
      <c r="G4369" s="8">
        <v>63</v>
      </c>
      <c r="H4369" s="20">
        <v>65.079365079365004</v>
      </c>
      <c r="I4369" s="2">
        <v>1.587301587302</v>
      </c>
      <c r="J4369" s="2">
        <v>28.571428571428999</v>
      </c>
      <c r="K4369" s="2">
        <v>3.1746031746029999</v>
      </c>
      <c r="L4369" s="17">
        <v>1.587301587302</v>
      </c>
    </row>
    <row r="4370" spans="3:12" x14ac:dyDescent="0.25">
      <c r="C4370" s="112"/>
      <c r="D4370" s="109"/>
      <c r="E4370" s="9" t="s">
        <v>31</v>
      </c>
      <c r="F4370" s="12"/>
      <c r="G4370" s="8">
        <v>420</v>
      </c>
      <c r="H4370" s="20">
        <v>57.619047619047997</v>
      </c>
      <c r="I4370" s="2">
        <v>1.666666666667</v>
      </c>
      <c r="J4370" s="2">
        <v>37.619047619047997</v>
      </c>
      <c r="K4370" s="2">
        <v>2.1428571428569998</v>
      </c>
      <c r="L4370" s="17">
        <v>0.95238095238099996</v>
      </c>
    </row>
    <row r="4371" spans="3:12" x14ac:dyDescent="0.25">
      <c r="C4371" s="112"/>
      <c r="D4371" s="109"/>
      <c r="E4371" s="9" t="s">
        <v>32</v>
      </c>
      <c r="F4371" s="12"/>
      <c r="G4371" s="8">
        <v>164</v>
      </c>
      <c r="H4371" s="20">
        <v>57.926829268292998</v>
      </c>
      <c r="I4371" s="2">
        <v>1.829268292683</v>
      </c>
      <c r="J4371" s="2">
        <v>37.804878048779997</v>
      </c>
      <c r="K4371" s="2">
        <v>1.219512195122</v>
      </c>
      <c r="L4371" s="17">
        <v>1.219512195122</v>
      </c>
    </row>
    <row r="4372" spans="3:12" ht="25.2" x14ac:dyDescent="0.25">
      <c r="C4372" s="108" t="s">
        <v>33</v>
      </c>
      <c r="D4372" s="108" t="s">
        <v>25</v>
      </c>
      <c r="E4372" s="10" t="s">
        <v>34</v>
      </c>
      <c r="F4372" s="11"/>
      <c r="G4372" s="14">
        <v>93</v>
      </c>
      <c r="H4372" s="28">
        <v>55.913978494623997</v>
      </c>
      <c r="I4372" s="5">
        <v>4.3010752688169998</v>
      </c>
      <c r="J4372" s="5">
        <v>38.709677419355003</v>
      </c>
      <c r="K4372" s="5">
        <v>1.0752688172039999</v>
      </c>
      <c r="L4372" s="62" t="s">
        <v>66</v>
      </c>
    </row>
    <row r="4373" spans="3:12" ht="25.2" x14ac:dyDescent="0.25">
      <c r="C4373" s="112"/>
      <c r="D4373" s="109"/>
      <c r="E4373" s="9" t="s">
        <v>35</v>
      </c>
      <c r="F4373" s="12"/>
      <c r="G4373" s="8">
        <v>623</v>
      </c>
      <c r="H4373" s="20">
        <v>71.107544141252006</v>
      </c>
      <c r="I4373" s="2">
        <v>2.0866773675760002</v>
      </c>
      <c r="J4373" s="2">
        <v>25.361155698234001</v>
      </c>
      <c r="K4373" s="2">
        <v>1.123595505618</v>
      </c>
      <c r="L4373" s="17">
        <v>0.32102728731899999</v>
      </c>
    </row>
    <row r="4374" spans="3:12" ht="25.2" x14ac:dyDescent="0.25">
      <c r="C4374" s="112"/>
      <c r="D4374" s="109"/>
      <c r="E4374" s="9" t="s">
        <v>36</v>
      </c>
      <c r="F4374" s="12"/>
      <c r="G4374" s="8">
        <v>207</v>
      </c>
      <c r="H4374" s="20">
        <v>53.623188405797002</v>
      </c>
      <c r="I4374" s="2">
        <v>1.9323671497579999</v>
      </c>
      <c r="J4374" s="2">
        <v>42.028985507245999</v>
      </c>
      <c r="K4374" s="2">
        <v>1.449275362319</v>
      </c>
      <c r="L4374" s="17">
        <v>0.96618357487899997</v>
      </c>
    </row>
    <row r="4375" spans="3:12" ht="25.2" x14ac:dyDescent="0.25">
      <c r="C4375" s="112"/>
      <c r="D4375" s="109"/>
      <c r="E4375" s="9" t="s">
        <v>37</v>
      </c>
      <c r="F4375" s="12"/>
      <c r="G4375" s="8">
        <v>178</v>
      </c>
      <c r="H4375" s="20">
        <v>52.247191011235998</v>
      </c>
      <c r="I4375" s="2">
        <v>4.4943820224720001</v>
      </c>
      <c r="J4375" s="2">
        <v>38.764044943819997</v>
      </c>
      <c r="K4375" s="2">
        <v>3.3707865168539999</v>
      </c>
      <c r="L4375" s="17">
        <v>1.123595505618</v>
      </c>
    </row>
    <row r="4376" spans="3:12" x14ac:dyDescent="0.25">
      <c r="C4376" s="112"/>
      <c r="D4376" s="109"/>
      <c r="E4376" s="9" t="s">
        <v>38</v>
      </c>
      <c r="F4376" s="12"/>
      <c r="G4376" s="13">
        <v>3</v>
      </c>
      <c r="H4376" s="30">
        <v>66.666666666666998</v>
      </c>
      <c r="I4376" s="7" t="s">
        <v>66</v>
      </c>
      <c r="J4376" s="6">
        <v>33.333333333333002</v>
      </c>
      <c r="K4376" s="7" t="s">
        <v>66</v>
      </c>
      <c r="L4376" s="37" t="s">
        <v>66</v>
      </c>
    </row>
    <row r="4377" spans="3:12" ht="25.2" x14ac:dyDescent="0.25">
      <c r="C4377" s="112"/>
      <c r="D4377" s="108" t="s">
        <v>22</v>
      </c>
      <c r="E4377" s="10" t="s">
        <v>34</v>
      </c>
      <c r="F4377" s="11"/>
      <c r="G4377" s="40">
        <v>48</v>
      </c>
      <c r="H4377" s="58">
        <v>58.333333333333002</v>
      </c>
      <c r="I4377" s="23">
        <v>2.083333333333</v>
      </c>
      <c r="J4377" s="23">
        <v>37.5</v>
      </c>
      <c r="K4377" s="23">
        <v>2.083333333333</v>
      </c>
      <c r="L4377" s="70" t="s">
        <v>66</v>
      </c>
    </row>
    <row r="4378" spans="3:12" ht="25.2" x14ac:dyDescent="0.25">
      <c r="C4378" s="112"/>
      <c r="D4378" s="109"/>
      <c r="E4378" s="9" t="s">
        <v>35</v>
      </c>
      <c r="F4378" s="12"/>
      <c r="G4378" s="8">
        <v>365</v>
      </c>
      <c r="H4378" s="20">
        <v>74.520547945204996</v>
      </c>
      <c r="I4378" s="2">
        <v>2.1917808219179999</v>
      </c>
      <c r="J4378" s="2">
        <v>21.917808219177999</v>
      </c>
      <c r="K4378" s="2">
        <v>1.369863013699</v>
      </c>
      <c r="L4378" s="38" t="s">
        <v>66</v>
      </c>
    </row>
    <row r="4379" spans="3:12" ht="25.2" x14ac:dyDescent="0.25">
      <c r="C4379" s="112"/>
      <c r="D4379" s="109"/>
      <c r="E4379" s="9" t="s">
        <v>36</v>
      </c>
      <c r="F4379" s="12"/>
      <c r="G4379" s="8">
        <v>80</v>
      </c>
      <c r="H4379" s="20">
        <v>63.75</v>
      </c>
      <c r="I4379" s="2">
        <v>2.5</v>
      </c>
      <c r="J4379" s="2">
        <v>33.75</v>
      </c>
      <c r="K4379" s="15" t="s">
        <v>66</v>
      </c>
      <c r="L4379" s="38" t="s">
        <v>66</v>
      </c>
    </row>
    <row r="4380" spans="3:12" ht="25.2" x14ac:dyDescent="0.25">
      <c r="C4380" s="112"/>
      <c r="D4380" s="109"/>
      <c r="E4380" s="9" t="s">
        <v>37</v>
      </c>
      <c r="F4380" s="12"/>
      <c r="G4380" s="13">
        <v>49</v>
      </c>
      <c r="H4380" s="30">
        <v>63.265306122448997</v>
      </c>
      <c r="I4380" s="6">
        <v>6.1224489795919999</v>
      </c>
      <c r="J4380" s="6">
        <v>24.489795918367001</v>
      </c>
      <c r="K4380" s="6">
        <v>4.0816326530609999</v>
      </c>
      <c r="L4380" s="33">
        <v>2.040816326531</v>
      </c>
    </row>
    <row r="4381" spans="3:12" x14ac:dyDescent="0.25">
      <c r="C4381" s="112"/>
      <c r="D4381" s="109"/>
      <c r="E4381" s="9" t="s">
        <v>38</v>
      </c>
      <c r="F4381" s="12"/>
      <c r="G4381" s="13">
        <v>1</v>
      </c>
      <c r="H4381" s="30">
        <v>100</v>
      </c>
      <c r="I4381" s="7" t="s">
        <v>66</v>
      </c>
      <c r="J4381" s="7" t="s">
        <v>66</v>
      </c>
      <c r="K4381" s="7" t="s">
        <v>66</v>
      </c>
      <c r="L4381" s="37" t="s">
        <v>66</v>
      </c>
    </row>
    <row r="4382" spans="3:12" ht="25.2" x14ac:dyDescent="0.25">
      <c r="C4382" s="112"/>
      <c r="D4382" s="108" t="s">
        <v>23</v>
      </c>
      <c r="E4382" s="10" t="s">
        <v>34</v>
      </c>
      <c r="F4382" s="11"/>
      <c r="G4382" s="40">
        <v>45</v>
      </c>
      <c r="H4382" s="58">
        <v>53.333333333333002</v>
      </c>
      <c r="I4382" s="23">
        <v>6.666666666667</v>
      </c>
      <c r="J4382" s="23">
        <v>40</v>
      </c>
      <c r="K4382" s="41" t="s">
        <v>66</v>
      </c>
      <c r="L4382" s="70" t="s">
        <v>66</v>
      </c>
    </row>
    <row r="4383" spans="3:12" ht="25.2" x14ac:dyDescent="0.25">
      <c r="C4383" s="112"/>
      <c r="D4383" s="109"/>
      <c r="E4383" s="9" t="s">
        <v>35</v>
      </c>
      <c r="F4383" s="12"/>
      <c r="G4383" s="8">
        <v>258</v>
      </c>
      <c r="H4383" s="20">
        <v>66.279069767441996</v>
      </c>
      <c r="I4383" s="2">
        <v>1.937984496124</v>
      </c>
      <c r="J4383" s="2">
        <v>30.232558139535001</v>
      </c>
      <c r="K4383" s="2">
        <v>0.77519379845000003</v>
      </c>
      <c r="L4383" s="17">
        <v>0.77519379845000003</v>
      </c>
    </row>
    <row r="4384" spans="3:12" ht="25.2" x14ac:dyDescent="0.25">
      <c r="C4384" s="112"/>
      <c r="D4384" s="109"/>
      <c r="E4384" s="9" t="s">
        <v>36</v>
      </c>
      <c r="F4384" s="12"/>
      <c r="G4384" s="8">
        <v>127</v>
      </c>
      <c r="H4384" s="20">
        <v>47.244094488188999</v>
      </c>
      <c r="I4384" s="2">
        <v>1.574803149606</v>
      </c>
      <c r="J4384" s="2">
        <v>47.244094488188999</v>
      </c>
      <c r="K4384" s="2">
        <v>2.3622047244090001</v>
      </c>
      <c r="L4384" s="17">
        <v>1.574803149606</v>
      </c>
    </row>
    <row r="4385" spans="3:12" ht="25.2" x14ac:dyDescent="0.25">
      <c r="C4385" s="112"/>
      <c r="D4385" s="109"/>
      <c r="E4385" s="9" t="s">
        <v>37</v>
      </c>
      <c r="F4385" s="12"/>
      <c r="G4385" s="8">
        <v>129</v>
      </c>
      <c r="H4385" s="20">
        <v>48.062015503875998</v>
      </c>
      <c r="I4385" s="2">
        <v>3.8759689922480001</v>
      </c>
      <c r="J4385" s="2">
        <v>44.186046511628</v>
      </c>
      <c r="K4385" s="2">
        <v>3.1007751937979999</v>
      </c>
      <c r="L4385" s="17">
        <v>0.77519379845000003</v>
      </c>
    </row>
    <row r="4386" spans="3:12" x14ac:dyDescent="0.25">
      <c r="C4386" s="112"/>
      <c r="D4386" s="109"/>
      <c r="E4386" s="9" t="s">
        <v>38</v>
      </c>
      <c r="F4386" s="12"/>
      <c r="G4386" s="13">
        <v>2</v>
      </c>
      <c r="H4386" s="30">
        <v>50</v>
      </c>
      <c r="I4386" s="7" t="s">
        <v>66</v>
      </c>
      <c r="J4386" s="6">
        <v>50</v>
      </c>
      <c r="K4386" s="7" t="s">
        <v>66</v>
      </c>
      <c r="L4386" s="37" t="s">
        <v>66</v>
      </c>
    </row>
    <row r="4387" spans="3:12" ht="25.2" x14ac:dyDescent="0.25">
      <c r="C4387" s="108" t="s">
        <v>39</v>
      </c>
      <c r="D4387" s="108" t="s">
        <v>25</v>
      </c>
      <c r="E4387" s="10" t="s">
        <v>40</v>
      </c>
      <c r="F4387" s="11"/>
      <c r="G4387" s="14">
        <v>320</v>
      </c>
      <c r="H4387" s="28">
        <v>56.5625</v>
      </c>
      <c r="I4387" s="5">
        <v>0.9375</v>
      </c>
      <c r="J4387" s="5">
        <v>38.75</v>
      </c>
      <c r="K4387" s="5">
        <v>2.5</v>
      </c>
      <c r="L4387" s="29">
        <v>1.25</v>
      </c>
    </row>
    <row r="4388" spans="3:12" ht="25.2" x14ac:dyDescent="0.25">
      <c r="C4388" s="112"/>
      <c r="D4388" s="109"/>
      <c r="E4388" s="9" t="s">
        <v>41</v>
      </c>
      <c r="F4388" s="12"/>
      <c r="G4388" s="8">
        <v>604</v>
      </c>
      <c r="H4388" s="20">
        <v>71.357615894039995</v>
      </c>
      <c r="I4388" s="2">
        <v>1.9867549668869999</v>
      </c>
      <c r="J4388" s="2">
        <v>25.496688741722</v>
      </c>
      <c r="K4388" s="2">
        <v>0.82781456953599997</v>
      </c>
      <c r="L4388" s="17">
        <v>0.331125827815</v>
      </c>
    </row>
    <row r="4389" spans="3:12" x14ac:dyDescent="0.25">
      <c r="C4389" s="112"/>
      <c r="D4389" s="109"/>
      <c r="E4389" s="9" t="s">
        <v>42</v>
      </c>
      <c r="F4389" s="12"/>
      <c r="G4389" s="13">
        <v>20</v>
      </c>
      <c r="H4389" s="30">
        <v>50</v>
      </c>
      <c r="I4389" s="6">
        <v>10</v>
      </c>
      <c r="J4389" s="6">
        <v>40</v>
      </c>
      <c r="K4389" s="7" t="s">
        <v>66</v>
      </c>
      <c r="L4389" s="37" t="s">
        <v>66</v>
      </c>
    </row>
    <row r="4390" spans="3:12" x14ac:dyDescent="0.25">
      <c r="C4390" s="112"/>
      <c r="D4390" s="109"/>
      <c r="E4390" s="9" t="s">
        <v>43</v>
      </c>
      <c r="F4390" s="12"/>
      <c r="G4390" s="8">
        <v>162</v>
      </c>
      <c r="H4390" s="20">
        <v>58.641975308642003</v>
      </c>
      <c r="I4390" s="2">
        <v>3.7037037037039999</v>
      </c>
      <c r="J4390" s="2">
        <v>36.419753086420002</v>
      </c>
      <c r="K4390" s="2">
        <v>0.61728395061700003</v>
      </c>
      <c r="L4390" s="17">
        <v>0.61728395061700003</v>
      </c>
    </row>
    <row r="4391" spans="3:12" x14ac:dyDescent="0.25">
      <c r="C4391" s="112"/>
      <c r="D4391" s="109"/>
      <c r="E4391" s="9" t="s">
        <v>44</v>
      </c>
      <c r="F4391" s="12"/>
      <c r="G4391" s="8">
        <v>50</v>
      </c>
      <c r="H4391" s="20">
        <v>60</v>
      </c>
      <c r="I4391" s="2">
        <v>4</v>
      </c>
      <c r="J4391" s="2">
        <v>34</v>
      </c>
      <c r="K4391" s="2">
        <v>2</v>
      </c>
      <c r="L4391" s="38" t="s">
        <v>66</v>
      </c>
    </row>
    <row r="4392" spans="3:12" ht="25.2" x14ac:dyDescent="0.25">
      <c r="C4392" s="112"/>
      <c r="D4392" s="109"/>
      <c r="E4392" s="9" t="s">
        <v>45</v>
      </c>
      <c r="F4392" s="12"/>
      <c r="G4392" s="8">
        <v>53</v>
      </c>
      <c r="H4392" s="20">
        <v>50.943396226414997</v>
      </c>
      <c r="I4392" s="2">
        <v>1.88679245283</v>
      </c>
      <c r="J4392" s="2">
        <v>47.169811320755002</v>
      </c>
      <c r="K4392" s="15" t="s">
        <v>66</v>
      </c>
      <c r="L4392" s="38" t="s">
        <v>66</v>
      </c>
    </row>
    <row r="4393" spans="3:12" x14ac:dyDescent="0.25">
      <c r="C4393" s="112"/>
      <c r="D4393" s="109"/>
      <c r="E4393" s="9" t="s">
        <v>38</v>
      </c>
      <c r="F4393" s="12"/>
      <c r="G4393" s="13">
        <v>37</v>
      </c>
      <c r="H4393" s="30">
        <v>51.351351351350999</v>
      </c>
      <c r="I4393" s="6">
        <v>16.216216216216001</v>
      </c>
      <c r="J4393" s="6">
        <v>24.324324324323999</v>
      </c>
      <c r="K4393" s="6">
        <v>8.1081081081080004</v>
      </c>
      <c r="L4393" s="37" t="s">
        <v>66</v>
      </c>
    </row>
    <row r="4394" spans="3:12" ht="25.2" x14ac:dyDescent="0.25">
      <c r="C4394" s="112"/>
      <c r="D4394" s="108" t="s">
        <v>22</v>
      </c>
      <c r="E4394" s="10" t="s">
        <v>40</v>
      </c>
      <c r="F4394" s="11"/>
      <c r="G4394" s="14">
        <v>118</v>
      </c>
      <c r="H4394" s="28">
        <v>66.949152542373</v>
      </c>
      <c r="I4394" s="5">
        <v>1.6949152542370001</v>
      </c>
      <c r="J4394" s="5">
        <v>27.966101694915</v>
      </c>
      <c r="K4394" s="5">
        <v>2.542372881356</v>
      </c>
      <c r="L4394" s="29">
        <v>0.84745762711899997</v>
      </c>
    </row>
    <row r="4395" spans="3:12" ht="25.2" x14ac:dyDescent="0.25">
      <c r="C4395" s="112"/>
      <c r="D4395" s="109"/>
      <c r="E4395" s="9" t="s">
        <v>41</v>
      </c>
      <c r="F4395" s="12"/>
      <c r="G4395" s="8">
        <v>351</v>
      </c>
      <c r="H4395" s="20">
        <v>75.213675213675003</v>
      </c>
      <c r="I4395" s="2">
        <v>1.709401709402</v>
      </c>
      <c r="J4395" s="2">
        <v>22.222222222222001</v>
      </c>
      <c r="K4395" s="2">
        <v>0.85470085470099999</v>
      </c>
      <c r="L4395" s="38" t="s">
        <v>66</v>
      </c>
    </row>
    <row r="4396" spans="3:12" x14ac:dyDescent="0.25">
      <c r="C4396" s="112"/>
      <c r="D4396" s="109"/>
      <c r="E4396" s="9" t="s">
        <v>42</v>
      </c>
      <c r="F4396" s="12"/>
      <c r="G4396" s="13">
        <v>9</v>
      </c>
      <c r="H4396" s="30">
        <v>66.666666666666998</v>
      </c>
      <c r="I4396" s="7" t="s">
        <v>66</v>
      </c>
      <c r="J4396" s="6">
        <v>33.333333333333002</v>
      </c>
      <c r="K4396" s="7" t="s">
        <v>66</v>
      </c>
      <c r="L4396" s="37" t="s">
        <v>66</v>
      </c>
    </row>
    <row r="4397" spans="3:12" x14ac:dyDescent="0.25">
      <c r="C4397" s="112"/>
      <c r="D4397" s="109"/>
      <c r="E4397" s="9" t="s">
        <v>43</v>
      </c>
      <c r="F4397" s="12"/>
      <c r="G4397" s="8">
        <v>64</v>
      </c>
      <c r="H4397" s="20">
        <v>70.3125</v>
      </c>
      <c r="I4397" s="2">
        <v>3.125</v>
      </c>
      <c r="J4397" s="2">
        <v>26.5625</v>
      </c>
      <c r="K4397" s="15" t="s">
        <v>66</v>
      </c>
      <c r="L4397" s="38" t="s">
        <v>66</v>
      </c>
    </row>
    <row r="4398" spans="3:12" x14ac:dyDescent="0.25">
      <c r="C4398" s="112"/>
      <c r="D4398" s="109"/>
      <c r="E4398" s="9" t="s">
        <v>44</v>
      </c>
      <c r="F4398" s="12"/>
      <c r="G4398" s="13">
        <v>19</v>
      </c>
      <c r="H4398" s="30">
        <v>73.684210526315994</v>
      </c>
      <c r="I4398" s="6">
        <v>5.2631578947369997</v>
      </c>
      <c r="J4398" s="6">
        <v>21.052631578947</v>
      </c>
      <c r="K4398" s="7" t="s">
        <v>66</v>
      </c>
      <c r="L4398" s="37" t="s">
        <v>66</v>
      </c>
    </row>
    <row r="4399" spans="3:12" ht="25.2" x14ac:dyDescent="0.25">
      <c r="C4399" s="112"/>
      <c r="D4399" s="109"/>
      <c r="E4399" s="9" t="s">
        <v>45</v>
      </c>
      <c r="F4399" s="12"/>
      <c r="G4399" s="13">
        <v>30</v>
      </c>
      <c r="H4399" s="30">
        <v>56.666666666666998</v>
      </c>
      <c r="I4399" s="7" t="s">
        <v>66</v>
      </c>
      <c r="J4399" s="6">
        <v>43.333333333333002</v>
      </c>
      <c r="K4399" s="7" t="s">
        <v>66</v>
      </c>
      <c r="L4399" s="37" t="s">
        <v>66</v>
      </c>
    </row>
    <row r="4400" spans="3:12" x14ac:dyDescent="0.25">
      <c r="C4400" s="112"/>
      <c r="D4400" s="109"/>
      <c r="E4400" s="9" t="s">
        <v>38</v>
      </c>
      <c r="F4400" s="12"/>
      <c r="G4400" s="13">
        <v>23</v>
      </c>
      <c r="H4400" s="30">
        <v>43.478260869564998</v>
      </c>
      <c r="I4400" s="6">
        <v>17.391304347826001</v>
      </c>
      <c r="J4400" s="6">
        <v>30.434782608696</v>
      </c>
      <c r="K4400" s="6">
        <v>8.6956521739130004</v>
      </c>
      <c r="L4400" s="37" t="s">
        <v>66</v>
      </c>
    </row>
    <row r="4401" spans="3:12" ht="25.2" x14ac:dyDescent="0.25">
      <c r="C4401" s="112"/>
      <c r="D4401" s="108" t="s">
        <v>23</v>
      </c>
      <c r="E4401" s="10" t="s">
        <v>40</v>
      </c>
      <c r="F4401" s="11"/>
      <c r="G4401" s="14">
        <v>202</v>
      </c>
      <c r="H4401" s="28">
        <v>50.495049504950003</v>
      </c>
      <c r="I4401" s="5">
        <v>0.49504950495</v>
      </c>
      <c r="J4401" s="5">
        <v>45.049504950494999</v>
      </c>
      <c r="K4401" s="5">
        <v>2.4752475247520001</v>
      </c>
      <c r="L4401" s="29">
        <v>1.485148514851</v>
      </c>
    </row>
    <row r="4402" spans="3:12" ht="25.2" x14ac:dyDescent="0.25">
      <c r="C4402" s="112"/>
      <c r="D4402" s="109"/>
      <c r="E4402" s="9" t="s">
        <v>41</v>
      </c>
      <c r="F4402" s="12"/>
      <c r="G4402" s="8">
        <v>253</v>
      </c>
      <c r="H4402" s="20">
        <v>66.007905138340007</v>
      </c>
      <c r="I4402" s="2">
        <v>2.371541501976</v>
      </c>
      <c r="J4402" s="2">
        <v>30.0395256917</v>
      </c>
      <c r="K4402" s="2">
        <v>0.79051383399200004</v>
      </c>
      <c r="L4402" s="17">
        <v>0.79051383399200004</v>
      </c>
    </row>
    <row r="4403" spans="3:12" x14ac:dyDescent="0.25">
      <c r="C4403" s="112"/>
      <c r="D4403" s="109"/>
      <c r="E4403" s="9" t="s">
        <v>42</v>
      </c>
      <c r="F4403" s="12"/>
      <c r="G4403" s="13">
        <v>11</v>
      </c>
      <c r="H4403" s="30">
        <v>36.363636363635997</v>
      </c>
      <c r="I4403" s="6">
        <v>18.181818181817999</v>
      </c>
      <c r="J4403" s="6">
        <v>45.454545454544999</v>
      </c>
      <c r="K4403" s="7" t="s">
        <v>66</v>
      </c>
      <c r="L4403" s="37" t="s">
        <v>66</v>
      </c>
    </row>
    <row r="4404" spans="3:12" x14ac:dyDescent="0.25">
      <c r="C4404" s="112"/>
      <c r="D4404" s="109"/>
      <c r="E4404" s="9" t="s">
        <v>43</v>
      </c>
      <c r="F4404" s="12"/>
      <c r="G4404" s="8">
        <v>98</v>
      </c>
      <c r="H4404" s="20">
        <v>51.020408163265003</v>
      </c>
      <c r="I4404" s="2">
        <v>4.0816326530609999</v>
      </c>
      <c r="J4404" s="2">
        <v>42.857142857143003</v>
      </c>
      <c r="K4404" s="2">
        <v>1.0204081632649999</v>
      </c>
      <c r="L4404" s="17">
        <v>1.0204081632649999</v>
      </c>
    </row>
    <row r="4405" spans="3:12" x14ac:dyDescent="0.25">
      <c r="C4405" s="112"/>
      <c r="D4405" s="109"/>
      <c r="E4405" s="9" t="s">
        <v>44</v>
      </c>
      <c r="F4405" s="12"/>
      <c r="G4405" s="13">
        <v>31</v>
      </c>
      <c r="H4405" s="30">
        <v>51.612903225806001</v>
      </c>
      <c r="I4405" s="6">
        <v>3.2258064516129998</v>
      </c>
      <c r="J4405" s="6">
        <v>41.935483870968</v>
      </c>
      <c r="K4405" s="6">
        <v>3.2258064516129998</v>
      </c>
      <c r="L4405" s="37" t="s">
        <v>66</v>
      </c>
    </row>
    <row r="4406" spans="3:12" ht="25.2" x14ac:dyDescent="0.25">
      <c r="C4406" s="112"/>
      <c r="D4406" s="109"/>
      <c r="E4406" s="9" t="s">
        <v>45</v>
      </c>
      <c r="F4406" s="12"/>
      <c r="G4406" s="13">
        <v>23</v>
      </c>
      <c r="H4406" s="30">
        <v>43.478260869564998</v>
      </c>
      <c r="I4406" s="6">
        <v>4.3478260869570002</v>
      </c>
      <c r="J4406" s="6">
        <v>52.173913043478002</v>
      </c>
      <c r="K4406" s="7" t="s">
        <v>66</v>
      </c>
      <c r="L4406" s="37" t="s">
        <v>66</v>
      </c>
    </row>
    <row r="4407" spans="3:12" x14ac:dyDescent="0.25">
      <c r="C4407" s="112"/>
      <c r="D4407" s="109"/>
      <c r="E4407" s="9" t="s">
        <v>38</v>
      </c>
      <c r="F4407" s="12"/>
      <c r="G4407" s="13">
        <v>14</v>
      </c>
      <c r="H4407" s="30">
        <v>64.285714285713993</v>
      </c>
      <c r="I4407" s="6">
        <v>14.285714285714</v>
      </c>
      <c r="J4407" s="6">
        <v>14.285714285714</v>
      </c>
      <c r="K4407" s="6">
        <v>7.1428571428570002</v>
      </c>
      <c r="L4407" s="37" t="s">
        <v>66</v>
      </c>
    </row>
    <row r="4408" spans="3:12" x14ac:dyDescent="0.25">
      <c r="C4408" s="108" t="s">
        <v>46</v>
      </c>
      <c r="D4408" s="106" t="s">
        <v>21</v>
      </c>
      <c r="E4408" s="10" t="s">
        <v>47</v>
      </c>
      <c r="F4408" s="11"/>
      <c r="G4408" s="14">
        <v>815</v>
      </c>
      <c r="H4408" s="28">
        <v>68.343558282209003</v>
      </c>
      <c r="I4408" s="5">
        <v>2.0858895705520002</v>
      </c>
      <c r="J4408" s="5">
        <v>27.852760736196</v>
      </c>
      <c r="K4408" s="5">
        <v>1.104294478528</v>
      </c>
      <c r="L4408" s="29">
        <v>0.61349693251500004</v>
      </c>
    </row>
    <row r="4409" spans="3:12" ht="25.2" x14ac:dyDescent="0.25">
      <c r="C4409" s="112"/>
      <c r="D4409" s="107"/>
      <c r="E4409" s="9" t="s">
        <v>48</v>
      </c>
      <c r="F4409" s="12"/>
      <c r="G4409" s="8">
        <v>86</v>
      </c>
      <c r="H4409" s="20">
        <v>56.976744186047</v>
      </c>
      <c r="I4409" s="2">
        <v>1.1627906976739999</v>
      </c>
      <c r="J4409" s="2">
        <v>37.209302325581</v>
      </c>
      <c r="K4409" s="2">
        <v>3.488372093023</v>
      </c>
      <c r="L4409" s="17">
        <v>1.1627906976739999</v>
      </c>
    </row>
    <row r="4410" spans="3:12" x14ac:dyDescent="0.25">
      <c r="C4410" s="112"/>
      <c r="D4410" s="107"/>
      <c r="E4410" s="9" t="s">
        <v>49</v>
      </c>
      <c r="F4410" s="12"/>
      <c r="G4410" s="13">
        <v>46</v>
      </c>
      <c r="H4410" s="30">
        <v>50</v>
      </c>
      <c r="I4410" s="6">
        <v>10.869565217390999</v>
      </c>
      <c r="J4410" s="6">
        <v>39.130434782609001</v>
      </c>
      <c r="K4410" s="7" t="s">
        <v>66</v>
      </c>
      <c r="L4410" s="37" t="s">
        <v>66</v>
      </c>
    </row>
    <row r="4411" spans="3:12" ht="25.2" x14ac:dyDescent="0.25">
      <c r="C4411" s="112"/>
      <c r="D4411" s="107"/>
      <c r="E4411" s="9" t="s">
        <v>50</v>
      </c>
      <c r="F4411" s="12"/>
      <c r="G4411" s="8">
        <v>95</v>
      </c>
      <c r="H4411" s="20">
        <v>44.210526315788996</v>
      </c>
      <c r="I4411" s="2">
        <v>1.052631578947</v>
      </c>
      <c r="J4411" s="2">
        <v>51.578947368420998</v>
      </c>
      <c r="K4411" s="2">
        <v>3.1578947368420001</v>
      </c>
      <c r="L4411" s="38" t="s">
        <v>66</v>
      </c>
    </row>
    <row r="4412" spans="3:12" ht="25.2" x14ac:dyDescent="0.25">
      <c r="C4412" s="112"/>
      <c r="D4412" s="107"/>
      <c r="E4412" s="9" t="s">
        <v>51</v>
      </c>
      <c r="F4412" s="12"/>
      <c r="G4412" s="13">
        <v>30</v>
      </c>
      <c r="H4412" s="30">
        <v>46.666666666666998</v>
      </c>
      <c r="I4412" s="6">
        <v>10</v>
      </c>
      <c r="J4412" s="6">
        <v>43.333333333333002</v>
      </c>
      <c r="K4412" s="7" t="s">
        <v>66</v>
      </c>
      <c r="L4412" s="37" t="s">
        <v>66</v>
      </c>
    </row>
    <row r="4413" spans="3:12" x14ac:dyDescent="0.25">
      <c r="C4413" s="112"/>
      <c r="D4413" s="107"/>
      <c r="E4413" s="9" t="s">
        <v>52</v>
      </c>
      <c r="F4413" s="12"/>
      <c r="G4413" s="13">
        <v>8</v>
      </c>
      <c r="H4413" s="30">
        <v>50</v>
      </c>
      <c r="I4413" s="7" t="s">
        <v>66</v>
      </c>
      <c r="J4413" s="6">
        <v>50</v>
      </c>
      <c r="K4413" s="7" t="s">
        <v>66</v>
      </c>
      <c r="L4413" s="37" t="s">
        <v>66</v>
      </c>
    </row>
    <row r="4414" spans="3:12" x14ac:dyDescent="0.25">
      <c r="C4414" s="112"/>
      <c r="D4414" s="107"/>
      <c r="E4414" s="9" t="s">
        <v>53</v>
      </c>
      <c r="F4414" s="12"/>
      <c r="G4414" s="13">
        <v>23</v>
      </c>
      <c r="H4414" s="30">
        <v>47.826086956521998</v>
      </c>
      <c r="I4414" s="6">
        <v>8.6956521739130004</v>
      </c>
      <c r="J4414" s="6">
        <v>34.782608695652002</v>
      </c>
      <c r="K4414" s="6">
        <v>8.6956521739130004</v>
      </c>
      <c r="L4414" s="37" t="s">
        <v>66</v>
      </c>
    </row>
    <row r="4415" spans="3:12" x14ac:dyDescent="0.25">
      <c r="C4415" s="112"/>
      <c r="D4415" s="107"/>
      <c r="E4415" s="9" t="s">
        <v>38</v>
      </c>
      <c r="F4415" s="12"/>
      <c r="G4415" s="13">
        <v>1</v>
      </c>
      <c r="H4415" s="30">
        <v>100</v>
      </c>
      <c r="I4415" s="7" t="s">
        <v>66</v>
      </c>
      <c r="J4415" s="7" t="s">
        <v>66</v>
      </c>
      <c r="K4415" s="7" t="s">
        <v>66</v>
      </c>
      <c r="L4415" s="37" t="s">
        <v>66</v>
      </c>
    </row>
    <row r="4416" spans="3:12" x14ac:dyDescent="0.25">
      <c r="C4416" s="112"/>
      <c r="D4416" s="107"/>
      <c r="E4416" s="9" t="s">
        <v>54</v>
      </c>
      <c r="F4416" s="12"/>
      <c r="G4416" s="8">
        <v>901</v>
      </c>
      <c r="H4416" s="20">
        <v>67.258601553828996</v>
      </c>
      <c r="I4416" s="2">
        <v>1.9977802441729999</v>
      </c>
      <c r="J4416" s="2">
        <v>28.745837957825</v>
      </c>
      <c r="K4416" s="2">
        <v>1.3318534961149999</v>
      </c>
      <c r="L4416" s="17">
        <v>0.66592674805800001</v>
      </c>
    </row>
    <row r="4417" spans="2:20" x14ac:dyDescent="0.25">
      <c r="C4417" s="112"/>
      <c r="D4417" s="107"/>
      <c r="E4417" s="9" t="s">
        <v>55</v>
      </c>
      <c r="F4417" s="12"/>
      <c r="G4417" s="8">
        <v>171</v>
      </c>
      <c r="H4417" s="20">
        <v>46.198830409357001</v>
      </c>
      <c r="I4417" s="2">
        <v>5.2631578947369997</v>
      </c>
      <c r="J4417" s="2">
        <v>46.783625730993997</v>
      </c>
      <c r="K4417" s="2">
        <v>1.7543859649119999</v>
      </c>
      <c r="L4417" s="38" t="s">
        <v>66</v>
      </c>
    </row>
    <row r="4418" spans="2:20" x14ac:dyDescent="0.25">
      <c r="C4418" s="108" t="s">
        <v>56</v>
      </c>
      <c r="D4418" s="106" t="s">
        <v>21</v>
      </c>
      <c r="E4418" s="10" t="s">
        <v>57</v>
      </c>
      <c r="F4418" s="11"/>
      <c r="G4418" s="14">
        <v>465</v>
      </c>
      <c r="H4418" s="28">
        <v>63.225806451613003</v>
      </c>
      <c r="I4418" s="5">
        <v>2.1505376344089999</v>
      </c>
      <c r="J4418" s="5">
        <v>32.688172043011001</v>
      </c>
      <c r="K4418" s="5">
        <v>1.505376344086</v>
      </c>
      <c r="L4418" s="29">
        <v>0.43010752688199999</v>
      </c>
    </row>
    <row r="4419" spans="2:20" x14ac:dyDescent="0.25">
      <c r="C4419" s="112"/>
      <c r="D4419" s="107"/>
      <c r="E4419" s="9" t="s">
        <v>58</v>
      </c>
      <c r="F4419" s="12"/>
      <c r="G4419" s="8">
        <v>396</v>
      </c>
      <c r="H4419" s="20">
        <v>65.656565656566002</v>
      </c>
      <c r="I4419" s="2">
        <v>2.7777777777780002</v>
      </c>
      <c r="J4419" s="2">
        <v>30.050505050504999</v>
      </c>
      <c r="K4419" s="2">
        <v>1.2626262626260001</v>
      </c>
      <c r="L4419" s="17">
        <v>0.25252525252500002</v>
      </c>
    </row>
    <row r="4420" spans="2:20" x14ac:dyDescent="0.25">
      <c r="C4420" s="112"/>
      <c r="D4420" s="107"/>
      <c r="E4420" s="9" t="s">
        <v>59</v>
      </c>
      <c r="F4420" s="12"/>
      <c r="G4420" s="8">
        <v>90</v>
      </c>
      <c r="H4420" s="20">
        <v>64.444444444444002</v>
      </c>
      <c r="I4420" s="15" t="s">
        <v>66</v>
      </c>
      <c r="J4420" s="2">
        <v>33.333333333333002</v>
      </c>
      <c r="K4420" s="2">
        <v>2.2222222222219998</v>
      </c>
      <c r="L4420" s="38" t="s">
        <v>66</v>
      </c>
    </row>
    <row r="4421" spans="2:20" x14ac:dyDescent="0.25">
      <c r="C4421" s="112"/>
      <c r="D4421" s="107"/>
      <c r="E4421" s="9" t="s">
        <v>60</v>
      </c>
      <c r="F4421" s="12"/>
      <c r="G4421" s="8">
        <v>153</v>
      </c>
      <c r="H4421" s="20">
        <v>58.169934640523003</v>
      </c>
      <c r="I4421" s="2">
        <v>5.2287581699350003</v>
      </c>
      <c r="J4421" s="2">
        <v>32.679738562091998</v>
      </c>
      <c r="K4421" s="2">
        <v>1.9607843137250001</v>
      </c>
      <c r="L4421" s="17">
        <v>1.9607843137250001</v>
      </c>
    </row>
    <row r="4422" spans="2:20" x14ac:dyDescent="0.25">
      <c r="C4422" s="108" t="s">
        <v>61</v>
      </c>
      <c r="D4422" s="106" t="s">
        <v>21</v>
      </c>
      <c r="E4422" s="10" t="s">
        <v>62</v>
      </c>
      <c r="F4422" s="11"/>
      <c r="G4422" s="14">
        <v>205</v>
      </c>
      <c r="H4422" s="28">
        <v>65.853658536585002</v>
      </c>
      <c r="I4422" s="5">
        <v>1.951219512195</v>
      </c>
      <c r="J4422" s="5">
        <v>29.756097560975999</v>
      </c>
      <c r="K4422" s="5">
        <v>1.951219512195</v>
      </c>
      <c r="L4422" s="29">
        <v>0.48780487804900002</v>
      </c>
    </row>
    <row r="4423" spans="2:20" x14ac:dyDescent="0.25">
      <c r="C4423" s="109"/>
      <c r="D4423" s="107"/>
      <c r="E4423" s="9" t="s">
        <v>63</v>
      </c>
      <c r="F4423" s="12"/>
      <c r="G4423" s="8">
        <v>256</v>
      </c>
      <c r="H4423" s="20">
        <v>60.15625</v>
      </c>
      <c r="I4423" s="2">
        <v>1.953125</v>
      </c>
      <c r="J4423" s="2">
        <v>35.15625</v>
      </c>
      <c r="K4423" s="2">
        <v>1.953125</v>
      </c>
      <c r="L4423" s="17">
        <v>0.78125</v>
      </c>
    </row>
    <row r="4424" spans="2:20" x14ac:dyDescent="0.25">
      <c r="C4424" s="109"/>
      <c r="D4424" s="107"/>
      <c r="E4424" s="9" t="s">
        <v>64</v>
      </c>
      <c r="F4424" s="12"/>
      <c r="G4424" s="8">
        <v>404</v>
      </c>
      <c r="H4424" s="20">
        <v>66.831683168316999</v>
      </c>
      <c r="I4424" s="2">
        <v>2.7227722772280001</v>
      </c>
      <c r="J4424" s="2">
        <v>28.217821782178</v>
      </c>
      <c r="K4424" s="2">
        <v>1.732673267327</v>
      </c>
      <c r="L4424" s="17">
        <v>0.49504950495</v>
      </c>
    </row>
    <row r="4425" spans="2:20" x14ac:dyDescent="0.25">
      <c r="C4425" s="113"/>
      <c r="D4425" s="110"/>
      <c r="E4425" s="56" t="s">
        <v>65</v>
      </c>
      <c r="F4425" s="48"/>
      <c r="G4425" s="61">
        <v>239</v>
      </c>
      <c r="H4425" s="69">
        <v>59.414225941422998</v>
      </c>
      <c r="I4425" s="36">
        <v>3.7656903765690002</v>
      </c>
      <c r="J4425" s="36">
        <v>35.983263598325998</v>
      </c>
      <c r="K4425" s="36">
        <v>0.418410041841</v>
      </c>
      <c r="L4425" s="68">
        <v>0.418410041841</v>
      </c>
    </row>
    <row r="4427" spans="2:20" x14ac:dyDescent="0.25">
      <c r="B4427" s="54" t="str">
        <f xml:space="preserve"> HYPERLINK("#'目次'!B59", "[53]")</f>
        <v>[53]</v>
      </c>
      <c r="C4427" s="42" t="s">
        <v>655</v>
      </c>
    </row>
    <row r="4430" spans="2:20" x14ac:dyDescent="0.25">
      <c r="C4430" s="42" t="s">
        <v>14</v>
      </c>
    </row>
    <row r="4431" spans="2:20" ht="63" x14ac:dyDescent="0.25">
      <c r="C4431" s="102"/>
      <c r="D4431" s="103"/>
      <c r="E4431" s="103"/>
      <c r="F4431" s="103"/>
      <c r="G4431" s="53" t="s">
        <v>15</v>
      </c>
      <c r="H4431" s="50" t="s">
        <v>656</v>
      </c>
      <c r="I4431" s="21" t="s">
        <v>657</v>
      </c>
      <c r="J4431" s="21" t="s">
        <v>658</v>
      </c>
      <c r="K4431" s="21" t="s">
        <v>659</v>
      </c>
      <c r="L4431" s="21" t="s">
        <v>660</v>
      </c>
      <c r="M4431" s="21" t="s">
        <v>661</v>
      </c>
      <c r="N4431" s="21" t="s">
        <v>662</v>
      </c>
      <c r="O4431" s="21" t="s">
        <v>663</v>
      </c>
      <c r="P4431" s="21" t="s">
        <v>664</v>
      </c>
      <c r="Q4431" s="21" t="s">
        <v>53</v>
      </c>
      <c r="R4431" s="21" t="s">
        <v>215</v>
      </c>
      <c r="S4431" s="21" t="s">
        <v>38</v>
      </c>
      <c r="T4431" s="57" t="s">
        <v>665</v>
      </c>
    </row>
    <row r="4432" spans="2:20" x14ac:dyDescent="0.25">
      <c r="C4432" s="104"/>
      <c r="D4432" s="105"/>
      <c r="E4432" s="105"/>
      <c r="F4432" s="105"/>
      <c r="G4432" s="47"/>
      <c r="H4432" s="60"/>
      <c r="I4432" s="22"/>
      <c r="J4432" s="22"/>
      <c r="K4432" s="22"/>
      <c r="L4432" s="22"/>
      <c r="M4432" s="22"/>
      <c r="N4432" s="22"/>
      <c r="O4432" s="22"/>
      <c r="P4432" s="22"/>
      <c r="Q4432" s="22"/>
      <c r="R4432" s="22"/>
      <c r="S4432" s="22"/>
      <c r="T4432" s="55"/>
    </row>
    <row r="4433" spans="3:20" x14ac:dyDescent="0.25">
      <c r="C4433" s="52"/>
      <c r="D4433" s="49"/>
      <c r="E4433" s="46" t="s">
        <v>15</v>
      </c>
      <c r="F4433" s="51"/>
      <c r="G4433" s="59">
        <v>1104</v>
      </c>
      <c r="H4433" s="32">
        <v>82.518115942028999</v>
      </c>
      <c r="I4433" s="32">
        <v>64.492753623187994</v>
      </c>
      <c r="J4433" s="32">
        <v>54.257246376811999</v>
      </c>
      <c r="K4433" s="32">
        <v>35.235507246376997</v>
      </c>
      <c r="L4433" s="32">
        <v>49.184782608695997</v>
      </c>
      <c r="M4433" s="32">
        <v>51.539855072464</v>
      </c>
      <c r="N4433" s="32">
        <v>58.423913043478002</v>
      </c>
      <c r="O4433" s="32">
        <v>42.934782608695997</v>
      </c>
      <c r="P4433" s="32">
        <v>74.818840579709999</v>
      </c>
      <c r="Q4433" s="32">
        <v>4.8007246376810002</v>
      </c>
      <c r="R4433" s="32">
        <v>4.8913043478259999</v>
      </c>
      <c r="S4433" s="32">
        <v>0.27173913043499998</v>
      </c>
      <c r="T4433" s="64">
        <v>94.836956521738998</v>
      </c>
    </row>
    <row r="4434" spans="3:20" x14ac:dyDescent="0.25">
      <c r="C4434" s="111" t="s">
        <v>20</v>
      </c>
      <c r="D4434" s="106" t="s">
        <v>21</v>
      </c>
      <c r="E4434" s="10" t="s">
        <v>22</v>
      </c>
      <c r="F4434" s="11"/>
      <c r="G4434" s="14">
        <v>543</v>
      </c>
      <c r="H4434" s="28">
        <v>82.504604051564996</v>
      </c>
      <c r="I4434" s="5">
        <v>60.036832412522998</v>
      </c>
      <c r="J4434" s="5">
        <v>53.591160220993999</v>
      </c>
      <c r="K4434" s="5">
        <v>38.121546961325997</v>
      </c>
      <c r="L4434" s="5">
        <v>48.250460405157</v>
      </c>
      <c r="M4434" s="5">
        <v>51.197053406998002</v>
      </c>
      <c r="N4434" s="5">
        <v>52.854511970533999</v>
      </c>
      <c r="O4434" s="5">
        <v>38.489871086556001</v>
      </c>
      <c r="P4434" s="5">
        <v>80.294659300183994</v>
      </c>
      <c r="Q4434" s="5">
        <v>4.9723756906079997</v>
      </c>
      <c r="R4434" s="5">
        <v>3.1307550644569999</v>
      </c>
      <c r="S4434" s="5">
        <v>0.36832412523000002</v>
      </c>
      <c r="T4434" s="29">
        <v>96.500920810313005</v>
      </c>
    </row>
    <row r="4435" spans="3:20" x14ac:dyDescent="0.25">
      <c r="C4435" s="112"/>
      <c r="D4435" s="107"/>
      <c r="E4435" s="9" t="s">
        <v>23</v>
      </c>
      <c r="F4435" s="12"/>
      <c r="G4435" s="8">
        <v>561</v>
      </c>
      <c r="H4435" s="20">
        <v>82.531194295899994</v>
      </c>
      <c r="I4435" s="2">
        <v>68.805704099821995</v>
      </c>
      <c r="J4435" s="2">
        <v>54.901960784313999</v>
      </c>
      <c r="K4435" s="2">
        <v>32.442067736185003</v>
      </c>
      <c r="L4435" s="2">
        <v>50.089126559714998</v>
      </c>
      <c r="M4435" s="2">
        <v>51.871657754010997</v>
      </c>
      <c r="N4435" s="2">
        <v>63.814616755792997</v>
      </c>
      <c r="O4435" s="2">
        <v>47.237076648840997</v>
      </c>
      <c r="P4435" s="2">
        <v>69.518716577540005</v>
      </c>
      <c r="Q4435" s="2">
        <v>4.6345811051689996</v>
      </c>
      <c r="R4435" s="2">
        <v>6.5953654188949997</v>
      </c>
      <c r="S4435" s="2">
        <v>0.17825311943</v>
      </c>
      <c r="T4435" s="17">
        <v>93.226381461675999</v>
      </c>
    </row>
    <row r="4436" spans="3:20" x14ac:dyDescent="0.25">
      <c r="C4436" s="108" t="s">
        <v>24</v>
      </c>
      <c r="D4436" s="108" t="s">
        <v>25</v>
      </c>
      <c r="E4436" s="10" t="s">
        <v>26</v>
      </c>
      <c r="F4436" s="11"/>
      <c r="G4436" s="14">
        <v>261</v>
      </c>
      <c r="H4436" s="28">
        <v>74.329501915709002</v>
      </c>
      <c r="I4436" s="5">
        <v>57.471264367815998</v>
      </c>
      <c r="J4436" s="5">
        <v>49.808429118774001</v>
      </c>
      <c r="K4436" s="5">
        <v>34.099616858238001</v>
      </c>
      <c r="L4436" s="5">
        <v>45.593869731801</v>
      </c>
      <c r="M4436" s="5">
        <v>45.593869731801</v>
      </c>
      <c r="N4436" s="5">
        <v>56.321839080460002</v>
      </c>
      <c r="O4436" s="5">
        <v>37.931034482759003</v>
      </c>
      <c r="P4436" s="5">
        <v>70.114942528735995</v>
      </c>
      <c r="Q4436" s="5">
        <v>4.2145593869729998</v>
      </c>
      <c r="R4436" s="5">
        <v>8.0459770114939992</v>
      </c>
      <c r="S4436" s="34" t="s">
        <v>66</v>
      </c>
      <c r="T4436" s="29">
        <v>91.954022988505997</v>
      </c>
    </row>
    <row r="4437" spans="3:20" x14ac:dyDescent="0.25">
      <c r="C4437" s="112"/>
      <c r="D4437" s="109"/>
      <c r="E4437" s="9" t="s">
        <v>27</v>
      </c>
      <c r="F4437" s="12"/>
      <c r="G4437" s="8">
        <v>267</v>
      </c>
      <c r="H4437" s="20">
        <v>83.895131086142001</v>
      </c>
      <c r="I4437" s="2">
        <v>61.423220973783003</v>
      </c>
      <c r="J4437" s="2">
        <v>56.179775280899001</v>
      </c>
      <c r="K4437" s="2">
        <v>37.453183520598998</v>
      </c>
      <c r="L4437" s="2">
        <v>53.932584269663003</v>
      </c>
      <c r="M4437" s="2">
        <v>52.059925093632998</v>
      </c>
      <c r="N4437" s="2">
        <v>54.307116104869003</v>
      </c>
      <c r="O4437" s="2">
        <v>38.576779026216997</v>
      </c>
      <c r="P4437" s="2">
        <v>81.273408239700004</v>
      </c>
      <c r="Q4437" s="2">
        <v>4.1198501872659996</v>
      </c>
      <c r="R4437" s="2">
        <v>2.2471910112360001</v>
      </c>
      <c r="S4437" s="2">
        <v>0.74906367041199995</v>
      </c>
      <c r="T4437" s="17">
        <v>97.003745318352003</v>
      </c>
    </row>
    <row r="4438" spans="3:20" x14ac:dyDescent="0.25">
      <c r="C4438" s="112"/>
      <c r="D4438" s="109"/>
      <c r="E4438" s="9" t="s">
        <v>28</v>
      </c>
      <c r="F4438" s="12"/>
      <c r="G4438" s="8">
        <v>261</v>
      </c>
      <c r="H4438" s="20">
        <v>84.291187739463993</v>
      </c>
      <c r="I4438" s="2">
        <v>67.432950191570995</v>
      </c>
      <c r="J4438" s="2">
        <v>59.386973180077</v>
      </c>
      <c r="K4438" s="2">
        <v>32.950191570881003</v>
      </c>
      <c r="L4438" s="2">
        <v>49.042145593870003</v>
      </c>
      <c r="M4438" s="2">
        <v>52.490421455939</v>
      </c>
      <c r="N4438" s="2">
        <v>60.919540229885001</v>
      </c>
      <c r="O4438" s="2">
        <v>46.360153256704997</v>
      </c>
      <c r="P4438" s="2">
        <v>76.628352490420994</v>
      </c>
      <c r="Q4438" s="2">
        <v>5.7471264367819996</v>
      </c>
      <c r="R4438" s="2">
        <v>4.5977011494250002</v>
      </c>
      <c r="S4438" s="2">
        <v>0.38314176245199999</v>
      </c>
      <c r="T4438" s="17">
        <v>95.019157088122995</v>
      </c>
    </row>
    <row r="4439" spans="3:20" x14ac:dyDescent="0.25">
      <c r="C4439" s="112"/>
      <c r="D4439" s="109"/>
      <c r="E4439" s="9" t="s">
        <v>29</v>
      </c>
      <c r="F4439" s="12"/>
      <c r="G4439" s="8">
        <v>195</v>
      </c>
      <c r="H4439" s="20">
        <v>86.666666666666998</v>
      </c>
      <c r="I4439" s="2">
        <v>74.871794871795004</v>
      </c>
      <c r="J4439" s="2">
        <v>55.384615384615003</v>
      </c>
      <c r="K4439" s="2">
        <v>39.487179487178999</v>
      </c>
      <c r="L4439" s="2">
        <v>48.717948717949</v>
      </c>
      <c r="M4439" s="2">
        <v>57.948717948717999</v>
      </c>
      <c r="N4439" s="2">
        <v>63.076923076923002</v>
      </c>
      <c r="O4439" s="2">
        <v>47.692307692307999</v>
      </c>
      <c r="P4439" s="2">
        <v>73.846153846153996</v>
      </c>
      <c r="Q4439" s="2">
        <v>3.5897435897440002</v>
      </c>
      <c r="R4439" s="2">
        <v>4.1025641025640001</v>
      </c>
      <c r="S4439" s="15" t="s">
        <v>66</v>
      </c>
      <c r="T4439" s="17">
        <v>95.897435897435997</v>
      </c>
    </row>
    <row r="4440" spans="3:20" x14ac:dyDescent="0.25">
      <c r="C4440" s="112"/>
      <c r="D4440" s="109"/>
      <c r="E4440" s="9" t="s">
        <v>30</v>
      </c>
      <c r="F4440" s="12"/>
      <c r="G4440" s="8">
        <v>120</v>
      </c>
      <c r="H4440" s="20">
        <v>86.666666666666998</v>
      </c>
      <c r="I4440" s="2">
        <v>63.333333333333002</v>
      </c>
      <c r="J4440" s="2">
        <v>46.666666666666998</v>
      </c>
      <c r="K4440" s="2">
        <v>30.833333333333002</v>
      </c>
      <c r="L4440" s="2">
        <v>47.5</v>
      </c>
      <c r="M4440" s="2">
        <v>50.833333333333002</v>
      </c>
      <c r="N4440" s="2">
        <v>59.166666666666998</v>
      </c>
      <c r="O4440" s="2">
        <v>48.333333333333002</v>
      </c>
      <c r="P4440" s="2">
        <v>68.333333333333002</v>
      </c>
      <c r="Q4440" s="2">
        <v>7.5</v>
      </c>
      <c r="R4440" s="2">
        <v>5.833333333333</v>
      </c>
      <c r="S4440" s="15" t="s">
        <v>66</v>
      </c>
      <c r="T4440" s="17">
        <v>94.166666666666998</v>
      </c>
    </row>
    <row r="4441" spans="3:20" x14ac:dyDescent="0.25">
      <c r="C4441" s="112"/>
      <c r="D4441" s="109"/>
      <c r="E4441" s="9" t="s">
        <v>31</v>
      </c>
      <c r="F4441" s="12"/>
      <c r="G4441" s="8">
        <v>843</v>
      </c>
      <c r="H4441" s="20">
        <v>85.053380782917998</v>
      </c>
      <c r="I4441" s="2">
        <v>66.666666666666998</v>
      </c>
      <c r="J4441" s="2">
        <v>55.634638196916001</v>
      </c>
      <c r="K4441" s="2">
        <v>35.5871886121</v>
      </c>
      <c r="L4441" s="2">
        <v>50.296559905100999</v>
      </c>
      <c r="M4441" s="2">
        <v>53.380782918149002</v>
      </c>
      <c r="N4441" s="2">
        <v>59.074733096084998</v>
      </c>
      <c r="O4441" s="2">
        <v>44.483985765124999</v>
      </c>
      <c r="P4441" s="2">
        <v>76.275207591934006</v>
      </c>
      <c r="Q4441" s="2">
        <v>4.9822064056939999</v>
      </c>
      <c r="R4441" s="2">
        <v>3.9145907473310002</v>
      </c>
      <c r="S4441" s="2">
        <v>0.35587188612100001</v>
      </c>
      <c r="T4441" s="17">
        <v>95.729537366548001</v>
      </c>
    </row>
    <row r="4442" spans="3:20" x14ac:dyDescent="0.25">
      <c r="C4442" s="112"/>
      <c r="D4442" s="109"/>
      <c r="E4442" s="9" t="s">
        <v>32</v>
      </c>
      <c r="F4442" s="12"/>
      <c r="G4442" s="8">
        <v>315</v>
      </c>
      <c r="H4442" s="20">
        <v>86.666666666666998</v>
      </c>
      <c r="I4442" s="2">
        <v>70.476190476189998</v>
      </c>
      <c r="J4442" s="2">
        <v>52.063492063491999</v>
      </c>
      <c r="K4442" s="2">
        <v>36.190476190475998</v>
      </c>
      <c r="L4442" s="2">
        <v>48.253968253967997</v>
      </c>
      <c r="M4442" s="2">
        <v>55.238095238094999</v>
      </c>
      <c r="N4442" s="2">
        <v>61.587301587302001</v>
      </c>
      <c r="O4442" s="2">
        <v>47.936507936508001</v>
      </c>
      <c r="P4442" s="2">
        <v>71.746031746032003</v>
      </c>
      <c r="Q4442" s="2">
        <v>5.079365079365</v>
      </c>
      <c r="R4442" s="2">
        <v>4.7619047619049999</v>
      </c>
      <c r="S4442" s="15" t="s">
        <v>66</v>
      </c>
      <c r="T4442" s="17">
        <v>95.238095238094999</v>
      </c>
    </row>
    <row r="4443" spans="3:20" x14ac:dyDescent="0.25">
      <c r="C4443" s="112"/>
      <c r="D4443" s="108" t="s">
        <v>22</v>
      </c>
      <c r="E4443" s="10" t="s">
        <v>26</v>
      </c>
      <c r="F4443" s="11"/>
      <c r="G4443" s="14">
        <v>120</v>
      </c>
      <c r="H4443" s="28">
        <v>80.833333333333002</v>
      </c>
      <c r="I4443" s="5">
        <v>55.833333333333002</v>
      </c>
      <c r="J4443" s="5">
        <v>57.5</v>
      </c>
      <c r="K4443" s="5">
        <v>48.333333333333002</v>
      </c>
      <c r="L4443" s="5">
        <v>50</v>
      </c>
      <c r="M4443" s="5">
        <v>55.833333333333002</v>
      </c>
      <c r="N4443" s="5">
        <v>55.833333333333002</v>
      </c>
      <c r="O4443" s="5">
        <v>41.666666666666998</v>
      </c>
      <c r="P4443" s="5">
        <v>80.833333333333002</v>
      </c>
      <c r="Q4443" s="5">
        <v>5</v>
      </c>
      <c r="R4443" s="5">
        <v>2.5</v>
      </c>
      <c r="S4443" s="34" t="s">
        <v>66</v>
      </c>
      <c r="T4443" s="29">
        <v>97.5</v>
      </c>
    </row>
    <row r="4444" spans="3:20" x14ac:dyDescent="0.25">
      <c r="C4444" s="112"/>
      <c r="D4444" s="109"/>
      <c r="E4444" s="9" t="s">
        <v>27</v>
      </c>
      <c r="F4444" s="12"/>
      <c r="G4444" s="8">
        <v>159</v>
      </c>
      <c r="H4444" s="20">
        <v>80.503144654088004</v>
      </c>
      <c r="I4444" s="2">
        <v>55.345911949685998</v>
      </c>
      <c r="J4444" s="2">
        <v>52.201257861635</v>
      </c>
      <c r="K4444" s="2">
        <v>35.220125786163997</v>
      </c>
      <c r="L4444" s="2">
        <v>51.572327044025002</v>
      </c>
      <c r="M4444" s="2">
        <v>45.911949685534999</v>
      </c>
      <c r="N4444" s="2">
        <v>45.911949685534999</v>
      </c>
      <c r="O4444" s="2">
        <v>31.446540880503001</v>
      </c>
      <c r="P4444" s="2">
        <v>83.647798742137994</v>
      </c>
      <c r="Q4444" s="2">
        <v>5.0314465408810003</v>
      </c>
      <c r="R4444" s="2">
        <v>1.88679245283</v>
      </c>
      <c r="S4444" s="2">
        <v>1.2578616352200001</v>
      </c>
      <c r="T4444" s="17">
        <v>96.855345911949996</v>
      </c>
    </row>
    <row r="4445" spans="3:20" x14ac:dyDescent="0.25">
      <c r="C4445" s="112"/>
      <c r="D4445" s="109"/>
      <c r="E4445" s="9" t="s">
        <v>28</v>
      </c>
      <c r="F4445" s="12"/>
      <c r="G4445" s="8">
        <v>113</v>
      </c>
      <c r="H4445" s="20">
        <v>84.070796460176993</v>
      </c>
      <c r="I4445" s="2">
        <v>62.831858407079999</v>
      </c>
      <c r="J4445" s="2">
        <v>54.867256637167998</v>
      </c>
      <c r="K4445" s="2">
        <v>31.858407079646</v>
      </c>
      <c r="L4445" s="2">
        <v>45.132743362832002</v>
      </c>
      <c r="M4445" s="2">
        <v>55.752212389381</v>
      </c>
      <c r="N4445" s="2">
        <v>57.522123893805002</v>
      </c>
      <c r="O4445" s="2">
        <v>38.938053097344998</v>
      </c>
      <c r="P4445" s="2">
        <v>82.300884955751997</v>
      </c>
      <c r="Q4445" s="2">
        <v>5.3097345132739999</v>
      </c>
      <c r="R4445" s="2">
        <v>1.769911504425</v>
      </c>
      <c r="S4445" s="15" t="s">
        <v>66</v>
      </c>
      <c r="T4445" s="17">
        <v>98.230088495575004</v>
      </c>
    </row>
    <row r="4446" spans="3:20" x14ac:dyDescent="0.25">
      <c r="C4446" s="112"/>
      <c r="D4446" s="109"/>
      <c r="E4446" s="9" t="s">
        <v>29</v>
      </c>
      <c r="F4446" s="12"/>
      <c r="G4446" s="8">
        <v>94</v>
      </c>
      <c r="H4446" s="20">
        <v>84.042553191489006</v>
      </c>
      <c r="I4446" s="2">
        <v>69.148936170213005</v>
      </c>
      <c r="J4446" s="2">
        <v>53.191489361701997</v>
      </c>
      <c r="K4446" s="2">
        <v>39.361702127660003</v>
      </c>
      <c r="L4446" s="2">
        <v>47.872340425532002</v>
      </c>
      <c r="M4446" s="2">
        <v>51.063829787233999</v>
      </c>
      <c r="N4446" s="2">
        <v>56.382978723404001</v>
      </c>
      <c r="O4446" s="2">
        <v>44.680851063829998</v>
      </c>
      <c r="P4446" s="2">
        <v>73.404255319149001</v>
      </c>
      <c r="Q4446" s="2">
        <v>3.1914893617020001</v>
      </c>
      <c r="R4446" s="2">
        <v>5.3191489361700004</v>
      </c>
      <c r="S4446" s="15" t="s">
        <v>66</v>
      </c>
      <c r="T4446" s="17">
        <v>94.680851063830005</v>
      </c>
    </row>
    <row r="4447" spans="3:20" x14ac:dyDescent="0.25">
      <c r="C4447" s="112"/>
      <c r="D4447" s="109"/>
      <c r="E4447" s="9" t="s">
        <v>30</v>
      </c>
      <c r="F4447" s="12"/>
      <c r="G4447" s="8">
        <v>57</v>
      </c>
      <c r="H4447" s="20">
        <v>85.964912280701995</v>
      </c>
      <c r="I4447" s="2">
        <v>61.403508771929999</v>
      </c>
      <c r="J4447" s="2">
        <v>47.368421052632002</v>
      </c>
      <c r="K4447" s="2">
        <v>35.087719298246</v>
      </c>
      <c r="L4447" s="2">
        <v>42.105263157895003</v>
      </c>
      <c r="M4447" s="2">
        <v>47.368421052632002</v>
      </c>
      <c r="N4447" s="2">
        <v>50.877192982456002</v>
      </c>
      <c r="O4447" s="2">
        <v>40.350877192981997</v>
      </c>
      <c r="P4447" s="2">
        <v>77.192982456140001</v>
      </c>
      <c r="Q4447" s="2">
        <v>7.0175438596489998</v>
      </c>
      <c r="R4447" s="2">
        <v>7.0175438596489998</v>
      </c>
      <c r="S4447" s="15" t="s">
        <v>66</v>
      </c>
      <c r="T4447" s="17">
        <v>92.982456140351005</v>
      </c>
    </row>
    <row r="4448" spans="3:20" x14ac:dyDescent="0.25">
      <c r="C4448" s="112"/>
      <c r="D4448" s="109"/>
      <c r="E4448" s="9" t="s">
        <v>31</v>
      </c>
      <c r="F4448" s="12"/>
      <c r="G4448" s="8">
        <v>423</v>
      </c>
      <c r="H4448" s="20">
        <v>82.978723404255007</v>
      </c>
      <c r="I4448" s="2">
        <v>61.229314420804002</v>
      </c>
      <c r="J4448" s="2">
        <v>52.482269503546</v>
      </c>
      <c r="K4448" s="2">
        <v>35.224586288415999</v>
      </c>
      <c r="L4448" s="2">
        <v>47.754137115839001</v>
      </c>
      <c r="M4448" s="2">
        <v>49.881796690306999</v>
      </c>
      <c r="N4448" s="2">
        <v>52.009456264774997</v>
      </c>
      <c r="O4448" s="2">
        <v>37.58865248227</v>
      </c>
      <c r="P4448" s="2">
        <v>80.141843971631005</v>
      </c>
      <c r="Q4448" s="2">
        <v>4.9645390070920001</v>
      </c>
      <c r="R4448" s="2">
        <v>3.3096926713950001</v>
      </c>
      <c r="S4448" s="2">
        <v>0.47281323877100001</v>
      </c>
      <c r="T4448" s="17">
        <v>96.217494089835</v>
      </c>
    </row>
    <row r="4449" spans="3:20" x14ac:dyDescent="0.25">
      <c r="C4449" s="112"/>
      <c r="D4449" s="109"/>
      <c r="E4449" s="9" t="s">
        <v>32</v>
      </c>
      <c r="F4449" s="12"/>
      <c r="G4449" s="8">
        <v>151</v>
      </c>
      <c r="H4449" s="20">
        <v>84.768211920530007</v>
      </c>
      <c r="I4449" s="2">
        <v>66.225165562914</v>
      </c>
      <c r="J4449" s="2">
        <v>50.993377483444</v>
      </c>
      <c r="K4449" s="2">
        <v>37.748344370860998</v>
      </c>
      <c r="L4449" s="2">
        <v>45.695364238411003</v>
      </c>
      <c r="M4449" s="2">
        <v>49.668874172184999</v>
      </c>
      <c r="N4449" s="2">
        <v>54.304635761588997</v>
      </c>
      <c r="O4449" s="2">
        <v>43.046357615894003</v>
      </c>
      <c r="P4449" s="2">
        <v>74.834437086093004</v>
      </c>
      <c r="Q4449" s="2">
        <v>4.6357615894039998</v>
      </c>
      <c r="R4449" s="2">
        <v>5.9602649006619997</v>
      </c>
      <c r="S4449" s="15" t="s">
        <v>66</v>
      </c>
      <c r="T4449" s="17">
        <v>94.039735099338003</v>
      </c>
    </row>
    <row r="4450" spans="3:20" x14ac:dyDescent="0.25">
      <c r="C4450" s="112"/>
      <c r="D4450" s="108" t="s">
        <v>23</v>
      </c>
      <c r="E4450" s="10" t="s">
        <v>26</v>
      </c>
      <c r="F4450" s="11"/>
      <c r="G4450" s="14">
        <v>141</v>
      </c>
      <c r="H4450" s="28">
        <v>68.794326241134996</v>
      </c>
      <c r="I4450" s="5">
        <v>58.865248226950001</v>
      </c>
      <c r="J4450" s="5">
        <v>43.262411347517997</v>
      </c>
      <c r="K4450" s="5">
        <v>21.985815602837</v>
      </c>
      <c r="L4450" s="5">
        <v>41.843971631206003</v>
      </c>
      <c r="M4450" s="5">
        <v>36.879432624113001</v>
      </c>
      <c r="N4450" s="5">
        <v>56.737588652482003</v>
      </c>
      <c r="O4450" s="5">
        <v>34.751773049645003</v>
      </c>
      <c r="P4450" s="5">
        <v>60.992907801417999</v>
      </c>
      <c r="Q4450" s="5">
        <v>3.54609929078</v>
      </c>
      <c r="R4450" s="5">
        <v>12.765957446809001</v>
      </c>
      <c r="S4450" s="34" t="s">
        <v>66</v>
      </c>
      <c r="T4450" s="29">
        <v>87.234042553191003</v>
      </c>
    </row>
    <row r="4451" spans="3:20" x14ac:dyDescent="0.25">
      <c r="C4451" s="112"/>
      <c r="D4451" s="109"/>
      <c r="E4451" s="9" t="s">
        <v>27</v>
      </c>
      <c r="F4451" s="12"/>
      <c r="G4451" s="8">
        <v>108</v>
      </c>
      <c r="H4451" s="20">
        <v>88.888888888888999</v>
      </c>
      <c r="I4451" s="2">
        <v>70.370370370369997</v>
      </c>
      <c r="J4451" s="2">
        <v>62.037037037037003</v>
      </c>
      <c r="K4451" s="2">
        <v>40.740740740741003</v>
      </c>
      <c r="L4451" s="2">
        <v>57.407407407407</v>
      </c>
      <c r="M4451" s="2">
        <v>61.111111111111001</v>
      </c>
      <c r="N4451" s="2">
        <v>66.666666666666998</v>
      </c>
      <c r="O4451" s="2">
        <v>49.074074074073998</v>
      </c>
      <c r="P4451" s="2">
        <v>77.777777777777999</v>
      </c>
      <c r="Q4451" s="2">
        <v>2.7777777777780002</v>
      </c>
      <c r="R4451" s="2">
        <v>2.7777777777780002</v>
      </c>
      <c r="S4451" s="15" t="s">
        <v>66</v>
      </c>
      <c r="T4451" s="17">
        <v>97.222222222222001</v>
      </c>
    </row>
    <row r="4452" spans="3:20" x14ac:dyDescent="0.25">
      <c r="C4452" s="112"/>
      <c r="D4452" s="109"/>
      <c r="E4452" s="9" t="s">
        <v>28</v>
      </c>
      <c r="F4452" s="12"/>
      <c r="G4452" s="8">
        <v>148</v>
      </c>
      <c r="H4452" s="20">
        <v>84.459459459458998</v>
      </c>
      <c r="I4452" s="2">
        <v>70.945945945945994</v>
      </c>
      <c r="J4452" s="2">
        <v>62.837837837838002</v>
      </c>
      <c r="K4452" s="2">
        <v>33.783783783784003</v>
      </c>
      <c r="L4452" s="2">
        <v>52.027027027027003</v>
      </c>
      <c r="M4452" s="2">
        <v>50</v>
      </c>
      <c r="N4452" s="2">
        <v>63.513513513513999</v>
      </c>
      <c r="O4452" s="2">
        <v>52.027027027027003</v>
      </c>
      <c r="P4452" s="2">
        <v>72.297297297297007</v>
      </c>
      <c r="Q4452" s="2">
        <v>6.0810810810809999</v>
      </c>
      <c r="R4452" s="2">
        <v>6.7567567567570004</v>
      </c>
      <c r="S4452" s="2">
        <v>0.67567567567599995</v>
      </c>
      <c r="T4452" s="17">
        <v>92.567567567568005</v>
      </c>
    </row>
    <row r="4453" spans="3:20" x14ac:dyDescent="0.25">
      <c r="C4453" s="112"/>
      <c r="D4453" s="109"/>
      <c r="E4453" s="9" t="s">
        <v>29</v>
      </c>
      <c r="F4453" s="12"/>
      <c r="G4453" s="8">
        <v>101</v>
      </c>
      <c r="H4453" s="20">
        <v>89.108910891088996</v>
      </c>
      <c r="I4453" s="2">
        <v>80.198019801979996</v>
      </c>
      <c r="J4453" s="2">
        <v>57.425742574257001</v>
      </c>
      <c r="K4453" s="2">
        <v>39.603960396040002</v>
      </c>
      <c r="L4453" s="2">
        <v>49.504950495049997</v>
      </c>
      <c r="M4453" s="2">
        <v>64.356435643563998</v>
      </c>
      <c r="N4453" s="2">
        <v>69.306930693069006</v>
      </c>
      <c r="O4453" s="2">
        <v>50.495049504950003</v>
      </c>
      <c r="P4453" s="2">
        <v>74.257425742574</v>
      </c>
      <c r="Q4453" s="2">
        <v>3.9603960396039999</v>
      </c>
      <c r="R4453" s="2">
        <v>2.970297029703</v>
      </c>
      <c r="S4453" s="15" t="s">
        <v>66</v>
      </c>
      <c r="T4453" s="17">
        <v>97.029702970296995</v>
      </c>
    </row>
    <row r="4454" spans="3:20" x14ac:dyDescent="0.25">
      <c r="C4454" s="112"/>
      <c r="D4454" s="109"/>
      <c r="E4454" s="9" t="s">
        <v>30</v>
      </c>
      <c r="F4454" s="12"/>
      <c r="G4454" s="8">
        <v>63</v>
      </c>
      <c r="H4454" s="20">
        <v>87.301587301587006</v>
      </c>
      <c r="I4454" s="2">
        <v>65.079365079365004</v>
      </c>
      <c r="J4454" s="2">
        <v>46.031746031746003</v>
      </c>
      <c r="K4454" s="2">
        <v>26.984126984126998</v>
      </c>
      <c r="L4454" s="2">
        <v>52.380952380952003</v>
      </c>
      <c r="M4454" s="2">
        <v>53.968253968253997</v>
      </c>
      <c r="N4454" s="2">
        <v>66.666666666666998</v>
      </c>
      <c r="O4454" s="2">
        <v>55.555555555555998</v>
      </c>
      <c r="P4454" s="2">
        <v>60.317460317459997</v>
      </c>
      <c r="Q4454" s="2">
        <v>7.9365079365079998</v>
      </c>
      <c r="R4454" s="2">
        <v>4.7619047619049999</v>
      </c>
      <c r="S4454" s="15" t="s">
        <v>66</v>
      </c>
      <c r="T4454" s="17">
        <v>95.238095238094999</v>
      </c>
    </row>
    <row r="4455" spans="3:20" x14ac:dyDescent="0.25">
      <c r="C4455" s="112"/>
      <c r="D4455" s="109"/>
      <c r="E4455" s="9" t="s">
        <v>31</v>
      </c>
      <c r="F4455" s="12"/>
      <c r="G4455" s="8">
        <v>420</v>
      </c>
      <c r="H4455" s="20">
        <v>87.142857142856997</v>
      </c>
      <c r="I4455" s="2">
        <v>72.142857142856997</v>
      </c>
      <c r="J4455" s="2">
        <v>58.809523809524002</v>
      </c>
      <c r="K4455" s="2">
        <v>35.952380952380999</v>
      </c>
      <c r="L4455" s="2">
        <v>52.857142857143003</v>
      </c>
      <c r="M4455" s="2">
        <v>56.904761904761997</v>
      </c>
      <c r="N4455" s="2">
        <v>66.190476190476005</v>
      </c>
      <c r="O4455" s="2">
        <v>51.428571428570997</v>
      </c>
      <c r="P4455" s="2">
        <v>72.380952380951996</v>
      </c>
      <c r="Q4455" s="2">
        <v>5</v>
      </c>
      <c r="R4455" s="2">
        <v>4.5238095238099998</v>
      </c>
      <c r="S4455" s="2">
        <v>0.23809523809499999</v>
      </c>
      <c r="T4455" s="17">
        <v>95.238095238094999</v>
      </c>
    </row>
    <row r="4456" spans="3:20" x14ac:dyDescent="0.25">
      <c r="C4456" s="112"/>
      <c r="D4456" s="109"/>
      <c r="E4456" s="9" t="s">
        <v>32</v>
      </c>
      <c r="F4456" s="12"/>
      <c r="G4456" s="8">
        <v>164</v>
      </c>
      <c r="H4456" s="20">
        <v>88.414634146341001</v>
      </c>
      <c r="I4456" s="2">
        <v>74.390243902438996</v>
      </c>
      <c r="J4456" s="2">
        <v>53.048780487804997</v>
      </c>
      <c r="K4456" s="2">
        <v>34.756097560976002</v>
      </c>
      <c r="L4456" s="2">
        <v>50.609756097560997</v>
      </c>
      <c r="M4456" s="2">
        <v>60.365853658536999</v>
      </c>
      <c r="N4456" s="2">
        <v>68.292682926829002</v>
      </c>
      <c r="O4456" s="2">
        <v>52.439024390244001</v>
      </c>
      <c r="P4456" s="2">
        <v>68.902439024390006</v>
      </c>
      <c r="Q4456" s="2">
        <v>5.4878048780490003</v>
      </c>
      <c r="R4456" s="2">
        <v>3.6585365853659999</v>
      </c>
      <c r="S4456" s="15" t="s">
        <v>66</v>
      </c>
      <c r="T4456" s="17">
        <v>96.341463414634006</v>
      </c>
    </row>
    <row r="4457" spans="3:20" ht="25.2" x14ac:dyDescent="0.25">
      <c r="C4457" s="108" t="s">
        <v>33</v>
      </c>
      <c r="D4457" s="108" t="s">
        <v>25</v>
      </c>
      <c r="E4457" s="10" t="s">
        <v>34</v>
      </c>
      <c r="F4457" s="11"/>
      <c r="G4457" s="14">
        <v>93</v>
      </c>
      <c r="H4457" s="28">
        <v>80.645161290323003</v>
      </c>
      <c r="I4457" s="5">
        <v>68.817204301074995</v>
      </c>
      <c r="J4457" s="5">
        <v>49.462365591397997</v>
      </c>
      <c r="K4457" s="5">
        <v>32.258064516128997</v>
      </c>
      <c r="L4457" s="5">
        <v>47.311827956988999</v>
      </c>
      <c r="M4457" s="5">
        <v>53.763440860214999</v>
      </c>
      <c r="N4457" s="5">
        <v>61.290322580644997</v>
      </c>
      <c r="O4457" s="5">
        <v>40.860215053763</v>
      </c>
      <c r="P4457" s="5">
        <v>63.440860215054002</v>
      </c>
      <c r="Q4457" s="5">
        <v>4.3010752688169998</v>
      </c>
      <c r="R4457" s="5">
        <v>8.6021505376339995</v>
      </c>
      <c r="S4457" s="34" t="s">
        <v>66</v>
      </c>
      <c r="T4457" s="29">
        <v>91.397849462365997</v>
      </c>
    </row>
    <row r="4458" spans="3:20" ht="25.2" x14ac:dyDescent="0.25">
      <c r="C4458" s="112"/>
      <c r="D4458" s="109"/>
      <c r="E4458" s="9" t="s">
        <v>35</v>
      </c>
      <c r="F4458" s="12"/>
      <c r="G4458" s="8">
        <v>623</v>
      </c>
      <c r="H4458" s="20">
        <v>82.343499197431996</v>
      </c>
      <c r="I4458" s="2">
        <v>62.600321027287002</v>
      </c>
      <c r="J4458" s="2">
        <v>55.537720706259996</v>
      </c>
      <c r="K4458" s="2">
        <v>36.757624398074</v>
      </c>
      <c r="L4458" s="2">
        <v>51.685393258426998</v>
      </c>
      <c r="M4458" s="2">
        <v>52.006420545746003</v>
      </c>
      <c r="N4458" s="2">
        <v>57.463884430177004</v>
      </c>
      <c r="O4458" s="2">
        <v>44.783306581059001</v>
      </c>
      <c r="P4458" s="2">
        <v>78.972712680577999</v>
      </c>
      <c r="Q4458" s="2">
        <v>4.654895666132</v>
      </c>
      <c r="R4458" s="2">
        <v>4.4943820224720001</v>
      </c>
      <c r="S4458" s="2">
        <v>0.32102728731899999</v>
      </c>
      <c r="T4458" s="17">
        <v>95.184590690209006</v>
      </c>
    </row>
    <row r="4459" spans="3:20" ht="25.2" x14ac:dyDescent="0.25">
      <c r="C4459" s="112"/>
      <c r="D4459" s="109"/>
      <c r="E4459" s="9" t="s">
        <v>36</v>
      </c>
      <c r="F4459" s="12"/>
      <c r="G4459" s="8">
        <v>207</v>
      </c>
      <c r="H4459" s="20">
        <v>83.091787439613995</v>
      </c>
      <c r="I4459" s="2">
        <v>66.183574879226995</v>
      </c>
      <c r="J4459" s="2">
        <v>56.038647342994999</v>
      </c>
      <c r="K4459" s="2">
        <v>36.714975845410997</v>
      </c>
      <c r="L4459" s="2">
        <v>45.410628019324001</v>
      </c>
      <c r="M4459" s="2">
        <v>48.309178743960999</v>
      </c>
      <c r="N4459" s="2">
        <v>57.487922705313999</v>
      </c>
      <c r="O4459" s="2">
        <v>37.198067632849998</v>
      </c>
      <c r="P4459" s="2">
        <v>73.429951690820999</v>
      </c>
      <c r="Q4459" s="2">
        <v>4.3478260869570002</v>
      </c>
      <c r="R4459" s="2">
        <v>4.3478260869570002</v>
      </c>
      <c r="S4459" s="2">
        <v>0.48309178743999998</v>
      </c>
      <c r="T4459" s="17">
        <v>95.169082125604007</v>
      </c>
    </row>
    <row r="4460" spans="3:20" ht="25.2" x14ac:dyDescent="0.25">
      <c r="C4460" s="112"/>
      <c r="D4460" s="109"/>
      <c r="E4460" s="9" t="s">
        <v>37</v>
      </c>
      <c r="F4460" s="12"/>
      <c r="G4460" s="8">
        <v>178</v>
      </c>
      <c r="H4460" s="20">
        <v>83.707865168539001</v>
      </c>
      <c r="I4460" s="2">
        <v>66.853932584269998</v>
      </c>
      <c r="J4460" s="2">
        <v>50</v>
      </c>
      <c r="K4460" s="2">
        <v>29.775280898876002</v>
      </c>
      <c r="L4460" s="2">
        <v>46.067415730336997</v>
      </c>
      <c r="M4460" s="2">
        <v>52.808988764044997</v>
      </c>
      <c r="N4460" s="2">
        <v>61.235955056180003</v>
      </c>
      <c r="O4460" s="2">
        <v>44.382022471909998</v>
      </c>
      <c r="P4460" s="2">
        <v>67.977528089887997</v>
      </c>
      <c r="Q4460" s="2">
        <v>6.1797752808990003</v>
      </c>
      <c r="R4460" s="2">
        <v>5.0561797752809996</v>
      </c>
      <c r="S4460" s="15" t="s">
        <v>66</v>
      </c>
      <c r="T4460" s="17">
        <v>94.943820224719005</v>
      </c>
    </row>
    <row r="4461" spans="3:20" x14ac:dyDescent="0.25">
      <c r="C4461" s="112"/>
      <c r="D4461" s="109"/>
      <c r="E4461" s="9" t="s">
        <v>38</v>
      </c>
      <c r="F4461" s="12"/>
      <c r="G4461" s="13">
        <v>3</v>
      </c>
      <c r="H4461" s="30">
        <v>66.666666666666998</v>
      </c>
      <c r="I4461" s="6">
        <v>66.666666666666998</v>
      </c>
      <c r="J4461" s="6">
        <v>66.666666666666998</v>
      </c>
      <c r="K4461" s="6">
        <v>33.333333333333002</v>
      </c>
      <c r="L4461" s="6">
        <v>33.333333333333002</v>
      </c>
      <c r="M4461" s="6">
        <v>33.333333333333002</v>
      </c>
      <c r="N4461" s="6">
        <v>66.666666666666998</v>
      </c>
      <c r="O4461" s="6">
        <v>33.333333333333002</v>
      </c>
      <c r="P4461" s="6">
        <v>66.666666666666998</v>
      </c>
      <c r="Q4461" s="7" t="s">
        <v>66</v>
      </c>
      <c r="R4461" s="7" t="s">
        <v>66</v>
      </c>
      <c r="S4461" s="7" t="s">
        <v>66</v>
      </c>
      <c r="T4461" s="33">
        <v>100</v>
      </c>
    </row>
    <row r="4462" spans="3:20" ht="25.2" x14ac:dyDescent="0.25">
      <c r="C4462" s="112"/>
      <c r="D4462" s="108" t="s">
        <v>22</v>
      </c>
      <c r="E4462" s="10" t="s">
        <v>34</v>
      </c>
      <c r="F4462" s="11"/>
      <c r="G4462" s="40">
        <v>48</v>
      </c>
      <c r="H4462" s="58">
        <v>89.583333333333002</v>
      </c>
      <c r="I4462" s="23">
        <v>77.083333333333002</v>
      </c>
      <c r="J4462" s="23">
        <v>60.416666666666998</v>
      </c>
      <c r="K4462" s="23">
        <v>47.916666666666998</v>
      </c>
      <c r="L4462" s="23">
        <v>64.583333333333002</v>
      </c>
      <c r="M4462" s="23">
        <v>75</v>
      </c>
      <c r="N4462" s="23">
        <v>68.75</v>
      </c>
      <c r="O4462" s="23">
        <v>52.083333333333002</v>
      </c>
      <c r="P4462" s="23">
        <v>81.25</v>
      </c>
      <c r="Q4462" s="23">
        <v>4.166666666667</v>
      </c>
      <c r="R4462" s="41" t="s">
        <v>66</v>
      </c>
      <c r="S4462" s="41" t="s">
        <v>66</v>
      </c>
      <c r="T4462" s="63">
        <v>100</v>
      </c>
    </row>
    <row r="4463" spans="3:20" ht="25.2" x14ac:dyDescent="0.25">
      <c r="C4463" s="112"/>
      <c r="D4463" s="109"/>
      <c r="E4463" s="9" t="s">
        <v>35</v>
      </c>
      <c r="F4463" s="12"/>
      <c r="G4463" s="8">
        <v>365</v>
      </c>
      <c r="H4463" s="20">
        <v>81.917808219177999</v>
      </c>
      <c r="I4463" s="2">
        <v>57.808219178081998</v>
      </c>
      <c r="J4463" s="2">
        <v>53.698630136985997</v>
      </c>
      <c r="K4463" s="2">
        <v>36.438356164383997</v>
      </c>
      <c r="L4463" s="2">
        <v>48.219178082192002</v>
      </c>
      <c r="M4463" s="2">
        <v>50.136986301370001</v>
      </c>
      <c r="N4463" s="2">
        <v>52.328767123288003</v>
      </c>
      <c r="O4463" s="2">
        <v>37.534246575342003</v>
      </c>
      <c r="P4463" s="2">
        <v>82.191780821918002</v>
      </c>
      <c r="Q4463" s="2">
        <v>4.6575342465749996</v>
      </c>
      <c r="R4463" s="2">
        <v>2.7397260273969999</v>
      </c>
      <c r="S4463" s="2">
        <v>0.27397260274000002</v>
      </c>
      <c r="T4463" s="17">
        <v>96.986301369863</v>
      </c>
    </row>
    <row r="4464" spans="3:20" ht="25.2" x14ac:dyDescent="0.25">
      <c r="C4464" s="112"/>
      <c r="D4464" s="109"/>
      <c r="E4464" s="9" t="s">
        <v>36</v>
      </c>
      <c r="F4464" s="12"/>
      <c r="G4464" s="8">
        <v>80</v>
      </c>
      <c r="H4464" s="20">
        <v>81.25</v>
      </c>
      <c r="I4464" s="2">
        <v>56.25</v>
      </c>
      <c r="J4464" s="2">
        <v>52.5</v>
      </c>
      <c r="K4464" s="2">
        <v>41.25</v>
      </c>
      <c r="L4464" s="2">
        <v>42.5</v>
      </c>
      <c r="M4464" s="2">
        <v>42.5</v>
      </c>
      <c r="N4464" s="2">
        <v>45</v>
      </c>
      <c r="O4464" s="2">
        <v>33.75</v>
      </c>
      <c r="P4464" s="2">
        <v>76.25</v>
      </c>
      <c r="Q4464" s="2">
        <v>5</v>
      </c>
      <c r="R4464" s="2">
        <v>5</v>
      </c>
      <c r="S4464" s="2">
        <v>1.25</v>
      </c>
      <c r="T4464" s="17">
        <v>93.75</v>
      </c>
    </row>
    <row r="4465" spans="3:20" ht="25.2" x14ac:dyDescent="0.25">
      <c r="C4465" s="112"/>
      <c r="D4465" s="109"/>
      <c r="E4465" s="9" t="s">
        <v>37</v>
      </c>
      <c r="F4465" s="12"/>
      <c r="G4465" s="13">
        <v>49</v>
      </c>
      <c r="H4465" s="30">
        <v>81.632653061224005</v>
      </c>
      <c r="I4465" s="6">
        <v>65.306122448980005</v>
      </c>
      <c r="J4465" s="6">
        <v>46.938775510204003</v>
      </c>
      <c r="K4465" s="6">
        <v>34.693877551020002</v>
      </c>
      <c r="L4465" s="6">
        <v>40.816326530612002</v>
      </c>
      <c r="M4465" s="6">
        <v>48.979591836734997</v>
      </c>
      <c r="N4465" s="6">
        <v>53.061224489795997</v>
      </c>
      <c r="O4465" s="6">
        <v>38.775510204082003</v>
      </c>
      <c r="P4465" s="6">
        <v>71.428571428571004</v>
      </c>
      <c r="Q4465" s="6">
        <v>8.1632653061219997</v>
      </c>
      <c r="R4465" s="6">
        <v>6.1224489795919999</v>
      </c>
      <c r="S4465" s="7" t="s">
        <v>66</v>
      </c>
      <c r="T4465" s="33">
        <v>93.877551020408006</v>
      </c>
    </row>
    <row r="4466" spans="3:20" x14ac:dyDescent="0.25">
      <c r="C4466" s="112"/>
      <c r="D4466" s="109"/>
      <c r="E4466" s="9" t="s">
        <v>38</v>
      </c>
      <c r="F4466" s="12"/>
      <c r="G4466" s="13">
        <v>1</v>
      </c>
      <c r="H4466" s="30">
        <v>100</v>
      </c>
      <c r="I4466" s="6">
        <v>100</v>
      </c>
      <c r="J4466" s="6">
        <v>100</v>
      </c>
      <c r="K4466" s="6">
        <v>100</v>
      </c>
      <c r="L4466" s="6">
        <v>100</v>
      </c>
      <c r="M4466" s="6">
        <v>100</v>
      </c>
      <c r="N4466" s="6">
        <v>100</v>
      </c>
      <c r="O4466" s="6">
        <v>100</v>
      </c>
      <c r="P4466" s="6">
        <v>100</v>
      </c>
      <c r="Q4466" s="7" t="s">
        <v>66</v>
      </c>
      <c r="R4466" s="7" t="s">
        <v>66</v>
      </c>
      <c r="S4466" s="7" t="s">
        <v>66</v>
      </c>
      <c r="T4466" s="33">
        <v>100</v>
      </c>
    </row>
    <row r="4467" spans="3:20" ht="25.2" x14ac:dyDescent="0.25">
      <c r="C4467" s="112"/>
      <c r="D4467" s="108" t="s">
        <v>23</v>
      </c>
      <c r="E4467" s="10" t="s">
        <v>34</v>
      </c>
      <c r="F4467" s="11"/>
      <c r="G4467" s="40">
        <v>45</v>
      </c>
      <c r="H4467" s="58">
        <v>71.111111111111001</v>
      </c>
      <c r="I4467" s="23">
        <v>60</v>
      </c>
      <c r="J4467" s="23">
        <v>37.777777777777999</v>
      </c>
      <c r="K4467" s="23">
        <v>15.555555555555999</v>
      </c>
      <c r="L4467" s="23">
        <v>28.888888888888999</v>
      </c>
      <c r="M4467" s="23">
        <v>31.111111111111001</v>
      </c>
      <c r="N4467" s="23">
        <v>53.333333333333002</v>
      </c>
      <c r="O4467" s="23">
        <v>28.888888888888999</v>
      </c>
      <c r="P4467" s="23">
        <v>44.444444444444002</v>
      </c>
      <c r="Q4467" s="23">
        <v>4.4444444444439997</v>
      </c>
      <c r="R4467" s="23">
        <v>17.777777777777999</v>
      </c>
      <c r="S4467" s="41" t="s">
        <v>66</v>
      </c>
      <c r="T4467" s="63">
        <v>82.222222222222001</v>
      </c>
    </row>
    <row r="4468" spans="3:20" ht="25.2" x14ac:dyDescent="0.25">
      <c r="C4468" s="112"/>
      <c r="D4468" s="109"/>
      <c r="E4468" s="9" t="s">
        <v>35</v>
      </c>
      <c r="F4468" s="12"/>
      <c r="G4468" s="8">
        <v>258</v>
      </c>
      <c r="H4468" s="20">
        <v>82.945736434108994</v>
      </c>
      <c r="I4468" s="2">
        <v>69.379844961239996</v>
      </c>
      <c r="J4468" s="2">
        <v>58.139534883720998</v>
      </c>
      <c r="K4468" s="2">
        <v>37.209302325581</v>
      </c>
      <c r="L4468" s="2">
        <v>56.589147286821998</v>
      </c>
      <c r="M4468" s="2">
        <v>54.651162790698002</v>
      </c>
      <c r="N4468" s="2">
        <v>64.728682170542996</v>
      </c>
      <c r="O4468" s="2">
        <v>55.038759689922003</v>
      </c>
      <c r="P4468" s="2">
        <v>74.418604651162994</v>
      </c>
      <c r="Q4468" s="2">
        <v>4.6511627906979998</v>
      </c>
      <c r="R4468" s="2">
        <v>6.9767441860470001</v>
      </c>
      <c r="S4468" s="2">
        <v>0.38759689922500001</v>
      </c>
      <c r="T4468" s="17">
        <v>92.635658914729007</v>
      </c>
    </row>
    <row r="4469" spans="3:20" ht="25.2" x14ac:dyDescent="0.25">
      <c r="C4469" s="112"/>
      <c r="D4469" s="109"/>
      <c r="E4469" s="9" t="s">
        <v>36</v>
      </c>
      <c r="F4469" s="12"/>
      <c r="G4469" s="8">
        <v>127</v>
      </c>
      <c r="H4469" s="20">
        <v>84.251968503936993</v>
      </c>
      <c r="I4469" s="2">
        <v>72.440944881890005</v>
      </c>
      <c r="J4469" s="2">
        <v>58.267716535433003</v>
      </c>
      <c r="K4469" s="2">
        <v>33.858267716535003</v>
      </c>
      <c r="L4469" s="2">
        <v>47.244094488188999</v>
      </c>
      <c r="M4469" s="2">
        <v>51.968503937008002</v>
      </c>
      <c r="N4469" s="2">
        <v>65.354330708660996</v>
      </c>
      <c r="O4469" s="2">
        <v>39.370078740156998</v>
      </c>
      <c r="P4469" s="2">
        <v>71.653543307087006</v>
      </c>
      <c r="Q4469" s="2">
        <v>3.9370078740159999</v>
      </c>
      <c r="R4469" s="2">
        <v>3.9370078740159999</v>
      </c>
      <c r="S4469" s="15" t="s">
        <v>66</v>
      </c>
      <c r="T4469" s="17">
        <v>96.062992125983996</v>
      </c>
    </row>
    <row r="4470" spans="3:20" ht="25.2" x14ac:dyDescent="0.25">
      <c r="C4470" s="112"/>
      <c r="D4470" s="109"/>
      <c r="E4470" s="9" t="s">
        <v>37</v>
      </c>
      <c r="F4470" s="12"/>
      <c r="G4470" s="8">
        <v>129</v>
      </c>
      <c r="H4470" s="20">
        <v>84.496124031007994</v>
      </c>
      <c r="I4470" s="2">
        <v>67.441860465115994</v>
      </c>
      <c r="J4470" s="2">
        <v>51.162790697673998</v>
      </c>
      <c r="K4470" s="2">
        <v>27.906976744186</v>
      </c>
      <c r="L4470" s="2">
        <v>48.062015503875998</v>
      </c>
      <c r="M4470" s="2">
        <v>54.263565891473</v>
      </c>
      <c r="N4470" s="2">
        <v>64.341085271317993</v>
      </c>
      <c r="O4470" s="2">
        <v>46.511627906976997</v>
      </c>
      <c r="P4470" s="2">
        <v>66.666666666666998</v>
      </c>
      <c r="Q4470" s="2">
        <v>5.4263565891469998</v>
      </c>
      <c r="R4470" s="2">
        <v>4.6511627906979998</v>
      </c>
      <c r="S4470" s="15" t="s">
        <v>66</v>
      </c>
      <c r="T4470" s="17">
        <v>95.348837209302005</v>
      </c>
    </row>
    <row r="4471" spans="3:20" x14ac:dyDescent="0.25">
      <c r="C4471" s="112"/>
      <c r="D4471" s="109"/>
      <c r="E4471" s="9" t="s">
        <v>38</v>
      </c>
      <c r="F4471" s="12"/>
      <c r="G4471" s="13">
        <v>2</v>
      </c>
      <c r="H4471" s="30">
        <v>50</v>
      </c>
      <c r="I4471" s="6">
        <v>50</v>
      </c>
      <c r="J4471" s="6">
        <v>50</v>
      </c>
      <c r="K4471" s="7" t="s">
        <v>66</v>
      </c>
      <c r="L4471" s="7" t="s">
        <v>66</v>
      </c>
      <c r="M4471" s="7" t="s">
        <v>66</v>
      </c>
      <c r="N4471" s="6">
        <v>50</v>
      </c>
      <c r="O4471" s="7" t="s">
        <v>66</v>
      </c>
      <c r="P4471" s="6">
        <v>50</v>
      </c>
      <c r="Q4471" s="7" t="s">
        <v>66</v>
      </c>
      <c r="R4471" s="7" t="s">
        <v>66</v>
      </c>
      <c r="S4471" s="7" t="s">
        <v>66</v>
      </c>
      <c r="T4471" s="33">
        <v>100</v>
      </c>
    </row>
    <row r="4472" spans="3:20" ht="25.2" x14ac:dyDescent="0.25">
      <c r="C4472" s="108" t="s">
        <v>39</v>
      </c>
      <c r="D4472" s="108" t="s">
        <v>25</v>
      </c>
      <c r="E4472" s="10" t="s">
        <v>40</v>
      </c>
      <c r="F4472" s="11"/>
      <c r="G4472" s="14">
        <v>320</v>
      </c>
      <c r="H4472" s="28">
        <v>84.0625</v>
      </c>
      <c r="I4472" s="5">
        <v>68.4375</v>
      </c>
      <c r="J4472" s="5">
        <v>54.375</v>
      </c>
      <c r="K4472" s="5">
        <v>36.5625</v>
      </c>
      <c r="L4472" s="5">
        <v>46.25</v>
      </c>
      <c r="M4472" s="5">
        <v>50.9375</v>
      </c>
      <c r="N4472" s="5">
        <v>60.625</v>
      </c>
      <c r="O4472" s="5">
        <v>42.8125</v>
      </c>
      <c r="P4472" s="5">
        <v>71.25</v>
      </c>
      <c r="Q4472" s="5">
        <v>5.625</v>
      </c>
      <c r="R4472" s="5">
        <v>5.9375</v>
      </c>
      <c r="S4472" s="5">
        <v>0.3125</v>
      </c>
      <c r="T4472" s="29">
        <v>93.75</v>
      </c>
    </row>
    <row r="4473" spans="3:20" ht="25.2" x14ac:dyDescent="0.25">
      <c r="C4473" s="112"/>
      <c r="D4473" s="109"/>
      <c r="E4473" s="9" t="s">
        <v>41</v>
      </c>
      <c r="F4473" s="12"/>
      <c r="G4473" s="8">
        <v>604</v>
      </c>
      <c r="H4473" s="20">
        <v>82.615894039734997</v>
      </c>
      <c r="I4473" s="2">
        <v>62.582781456954002</v>
      </c>
      <c r="J4473" s="2">
        <v>56.456953642384001</v>
      </c>
      <c r="K4473" s="2">
        <v>36.589403973510002</v>
      </c>
      <c r="L4473" s="2">
        <v>52.483443708609002</v>
      </c>
      <c r="M4473" s="2">
        <v>53.145695364238001</v>
      </c>
      <c r="N4473" s="2">
        <v>58.443708609272001</v>
      </c>
      <c r="O4473" s="2">
        <v>44.701986754967002</v>
      </c>
      <c r="P4473" s="2">
        <v>78.973509933775006</v>
      </c>
      <c r="Q4473" s="2">
        <v>4.6357615894039998</v>
      </c>
      <c r="R4473" s="2">
        <v>4.6357615894039998</v>
      </c>
      <c r="S4473" s="2">
        <v>0.331125827815</v>
      </c>
      <c r="T4473" s="17">
        <v>95.033112582781001</v>
      </c>
    </row>
    <row r="4474" spans="3:20" x14ac:dyDescent="0.25">
      <c r="C4474" s="112"/>
      <c r="D4474" s="109"/>
      <c r="E4474" s="9" t="s">
        <v>42</v>
      </c>
      <c r="F4474" s="12"/>
      <c r="G4474" s="13">
        <v>20</v>
      </c>
      <c r="H4474" s="30">
        <v>95</v>
      </c>
      <c r="I4474" s="6">
        <v>80</v>
      </c>
      <c r="J4474" s="6">
        <v>60</v>
      </c>
      <c r="K4474" s="6">
        <v>35</v>
      </c>
      <c r="L4474" s="6">
        <v>55</v>
      </c>
      <c r="M4474" s="6">
        <v>55</v>
      </c>
      <c r="N4474" s="6">
        <v>75</v>
      </c>
      <c r="O4474" s="6">
        <v>35</v>
      </c>
      <c r="P4474" s="6">
        <v>60</v>
      </c>
      <c r="Q4474" s="7" t="s">
        <v>66</v>
      </c>
      <c r="R4474" s="6">
        <v>5</v>
      </c>
      <c r="S4474" s="7" t="s">
        <v>66</v>
      </c>
      <c r="T4474" s="33">
        <v>95</v>
      </c>
    </row>
    <row r="4475" spans="3:20" x14ac:dyDescent="0.25">
      <c r="C4475" s="112"/>
      <c r="D4475" s="109"/>
      <c r="E4475" s="9" t="s">
        <v>43</v>
      </c>
      <c r="F4475" s="12"/>
      <c r="G4475" s="8">
        <v>162</v>
      </c>
      <c r="H4475" s="20">
        <v>79.629629629630003</v>
      </c>
      <c r="I4475" s="2">
        <v>65.432098765432002</v>
      </c>
      <c r="J4475" s="2">
        <v>53.703703703704001</v>
      </c>
      <c r="K4475" s="2">
        <v>27.777777777777999</v>
      </c>
      <c r="L4475" s="2">
        <v>48.148148148148003</v>
      </c>
      <c r="M4475" s="2">
        <v>51.851851851851997</v>
      </c>
      <c r="N4475" s="2">
        <v>59.876543209876999</v>
      </c>
      <c r="O4475" s="2">
        <v>38.888888888888999</v>
      </c>
      <c r="P4475" s="2">
        <v>74.691358024690999</v>
      </c>
      <c r="Q4475" s="2">
        <v>3.7037037037039999</v>
      </c>
      <c r="R4475" s="2">
        <v>3.7037037037039999</v>
      </c>
      <c r="S4475" s="2">
        <v>0.61728395061700003</v>
      </c>
      <c r="T4475" s="17">
        <v>95.679012345678998</v>
      </c>
    </row>
    <row r="4476" spans="3:20" x14ac:dyDescent="0.25">
      <c r="C4476" s="112"/>
      <c r="D4476" s="109"/>
      <c r="E4476" s="9" t="s">
        <v>44</v>
      </c>
      <c r="F4476" s="12"/>
      <c r="G4476" s="8">
        <v>50</v>
      </c>
      <c r="H4476" s="20">
        <v>72</v>
      </c>
      <c r="I4476" s="2">
        <v>66</v>
      </c>
      <c r="J4476" s="2">
        <v>56</v>
      </c>
      <c r="K4476" s="2">
        <v>22</v>
      </c>
      <c r="L4476" s="2">
        <v>48</v>
      </c>
      <c r="M4476" s="2">
        <v>48</v>
      </c>
      <c r="N4476" s="2">
        <v>60</v>
      </c>
      <c r="O4476" s="2">
        <v>42</v>
      </c>
      <c r="P4476" s="2">
        <v>74</v>
      </c>
      <c r="Q4476" s="2">
        <v>6</v>
      </c>
      <c r="R4476" s="2">
        <v>2</v>
      </c>
      <c r="S4476" s="15" t="s">
        <v>66</v>
      </c>
      <c r="T4476" s="17">
        <v>98</v>
      </c>
    </row>
    <row r="4477" spans="3:20" ht="25.2" x14ac:dyDescent="0.25">
      <c r="C4477" s="112"/>
      <c r="D4477" s="109"/>
      <c r="E4477" s="9" t="s">
        <v>45</v>
      </c>
      <c r="F4477" s="12"/>
      <c r="G4477" s="8">
        <v>53</v>
      </c>
      <c r="H4477" s="20">
        <v>81.132075471698002</v>
      </c>
      <c r="I4477" s="2">
        <v>64.150943396225998</v>
      </c>
      <c r="J4477" s="2">
        <v>52.830188679244998</v>
      </c>
      <c r="K4477" s="2">
        <v>33.962264150943</v>
      </c>
      <c r="L4477" s="2">
        <v>54.716981132074999</v>
      </c>
      <c r="M4477" s="2">
        <v>50.943396226414997</v>
      </c>
      <c r="N4477" s="2">
        <v>52.830188679244998</v>
      </c>
      <c r="O4477" s="2">
        <v>41.509433962263998</v>
      </c>
      <c r="P4477" s="2">
        <v>66.037735849057</v>
      </c>
      <c r="Q4477" s="2">
        <v>1.88679245283</v>
      </c>
      <c r="R4477" s="2">
        <v>9.4339622641510008</v>
      </c>
      <c r="S4477" s="15" t="s">
        <v>66</v>
      </c>
      <c r="T4477" s="17">
        <v>90.566037735848994</v>
      </c>
    </row>
    <row r="4478" spans="3:20" x14ac:dyDescent="0.25">
      <c r="C4478" s="112"/>
      <c r="D4478" s="109"/>
      <c r="E4478" s="9" t="s">
        <v>38</v>
      </c>
      <c r="F4478" s="12"/>
      <c r="G4478" s="13">
        <v>37</v>
      </c>
      <c r="H4478" s="30">
        <v>70.270270270270004</v>
      </c>
      <c r="I4478" s="6">
        <v>56.756756756756999</v>
      </c>
      <c r="J4478" s="6">
        <v>45.945945945946001</v>
      </c>
      <c r="K4478" s="6">
        <v>43.243243243243001</v>
      </c>
      <c r="L4478" s="6">
        <v>40.540540540541002</v>
      </c>
      <c r="M4478" s="6">
        <v>35.135135135135002</v>
      </c>
      <c r="N4478" s="6">
        <v>51.351351351350999</v>
      </c>
      <c r="O4478" s="6">
        <v>45.945945945946001</v>
      </c>
      <c r="P4478" s="6">
        <v>75.675675675676004</v>
      </c>
      <c r="Q4478" s="6">
        <v>2.7027027027030002</v>
      </c>
      <c r="R4478" s="7" t="s">
        <v>66</v>
      </c>
      <c r="S4478" s="7" t="s">
        <v>66</v>
      </c>
      <c r="T4478" s="33">
        <v>100</v>
      </c>
    </row>
    <row r="4479" spans="3:20" ht="25.2" x14ac:dyDescent="0.25">
      <c r="C4479" s="112"/>
      <c r="D4479" s="108" t="s">
        <v>22</v>
      </c>
      <c r="E4479" s="10" t="s">
        <v>40</v>
      </c>
      <c r="F4479" s="11"/>
      <c r="G4479" s="14">
        <v>118</v>
      </c>
      <c r="H4479" s="28">
        <v>85.593220338983002</v>
      </c>
      <c r="I4479" s="5">
        <v>67.796610169491998</v>
      </c>
      <c r="J4479" s="5">
        <v>55.932203389831002</v>
      </c>
      <c r="K4479" s="5">
        <v>44.067796610168998</v>
      </c>
      <c r="L4479" s="5">
        <v>48.305084745762997</v>
      </c>
      <c r="M4479" s="5">
        <v>51.694915254237003</v>
      </c>
      <c r="N4479" s="5">
        <v>55.932203389831002</v>
      </c>
      <c r="O4479" s="5">
        <v>39.830508474576</v>
      </c>
      <c r="P4479" s="5">
        <v>77.118644067797007</v>
      </c>
      <c r="Q4479" s="5">
        <v>6.7796610169490004</v>
      </c>
      <c r="R4479" s="5">
        <v>2.542372881356</v>
      </c>
      <c r="S4479" s="5">
        <v>0.84745762711899997</v>
      </c>
      <c r="T4479" s="29">
        <v>96.610169491524999</v>
      </c>
    </row>
    <row r="4480" spans="3:20" ht="25.2" x14ac:dyDescent="0.25">
      <c r="C4480" s="112"/>
      <c r="D4480" s="109"/>
      <c r="E4480" s="9" t="s">
        <v>41</v>
      </c>
      <c r="F4480" s="12"/>
      <c r="G4480" s="8">
        <v>351</v>
      </c>
      <c r="H4480" s="20">
        <v>82.051282051282001</v>
      </c>
      <c r="I4480" s="2">
        <v>57.549857549857997</v>
      </c>
      <c r="J4480" s="2">
        <v>54.985754985755001</v>
      </c>
      <c r="K4480" s="2">
        <v>36.182336182336002</v>
      </c>
      <c r="L4480" s="2">
        <v>49.57264957265</v>
      </c>
      <c r="M4480" s="2">
        <v>51.566951566952</v>
      </c>
      <c r="N4480" s="2">
        <v>53.276353276352999</v>
      </c>
      <c r="O4480" s="2">
        <v>37.037037037037003</v>
      </c>
      <c r="P4480" s="2">
        <v>82.051282051282001</v>
      </c>
      <c r="Q4480" s="2">
        <v>4.5584045584049999</v>
      </c>
      <c r="R4480" s="2">
        <v>3.1339031339029999</v>
      </c>
      <c r="S4480" s="2">
        <v>0.28490028490000002</v>
      </c>
      <c r="T4480" s="17">
        <v>96.581196581197005</v>
      </c>
    </row>
    <row r="4481" spans="3:20" x14ac:dyDescent="0.25">
      <c r="C4481" s="112"/>
      <c r="D4481" s="109"/>
      <c r="E4481" s="9" t="s">
        <v>42</v>
      </c>
      <c r="F4481" s="12"/>
      <c r="G4481" s="13">
        <v>9</v>
      </c>
      <c r="H4481" s="30">
        <v>100</v>
      </c>
      <c r="I4481" s="6">
        <v>66.666666666666998</v>
      </c>
      <c r="J4481" s="6">
        <v>66.666666666666998</v>
      </c>
      <c r="K4481" s="6">
        <v>44.444444444444002</v>
      </c>
      <c r="L4481" s="6">
        <v>55.555555555555998</v>
      </c>
      <c r="M4481" s="6">
        <v>55.555555555555998</v>
      </c>
      <c r="N4481" s="6">
        <v>77.777777777777999</v>
      </c>
      <c r="O4481" s="6">
        <v>22.222222222222001</v>
      </c>
      <c r="P4481" s="6">
        <v>77.777777777777999</v>
      </c>
      <c r="Q4481" s="7" t="s">
        <v>66</v>
      </c>
      <c r="R4481" s="7" t="s">
        <v>66</v>
      </c>
      <c r="S4481" s="7" t="s">
        <v>66</v>
      </c>
      <c r="T4481" s="33">
        <v>100</v>
      </c>
    </row>
    <row r="4482" spans="3:20" x14ac:dyDescent="0.25">
      <c r="C4482" s="112"/>
      <c r="D4482" s="109"/>
      <c r="E4482" s="9" t="s">
        <v>43</v>
      </c>
      <c r="F4482" s="12"/>
      <c r="G4482" s="8">
        <v>64</v>
      </c>
      <c r="H4482" s="20">
        <v>79.6875</v>
      </c>
      <c r="I4482" s="2">
        <v>60.9375</v>
      </c>
      <c r="J4482" s="2">
        <v>50</v>
      </c>
      <c r="K4482" s="2">
        <v>31.25</v>
      </c>
      <c r="L4482" s="2">
        <v>46.875</v>
      </c>
      <c r="M4482" s="2">
        <v>48.4375</v>
      </c>
      <c r="N4482" s="2">
        <v>42.1875</v>
      </c>
      <c r="O4482" s="2">
        <v>34.375</v>
      </c>
      <c r="P4482" s="2">
        <v>84.375</v>
      </c>
      <c r="Q4482" s="2">
        <v>4.6875</v>
      </c>
      <c r="R4482" s="2">
        <v>4.6875</v>
      </c>
      <c r="S4482" s="15" t="s">
        <v>66</v>
      </c>
      <c r="T4482" s="17">
        <v>95.3125</v>
      </c>
    </row>
    <row r="4483" spans="3:20" x14ac:dyDescent="0.25">
      <c r="C4483" s="112"/>
      <c r="D4483" s="109"/>
      <c r="E4483" s="9" t="s">
        <v>44</v>
      </c>
      <c r="F4483" s="12"/>
      <c r="G4483" s="13">
        <v>19</v>
      </c>
      <c r="H4483" s="30">
        <v>78.947368421053</v>
      </c>
      <c r="I4483" s="6">
        <v>57.894736842104997</v>
      </c>
      <c r="J4483" s="6">
        <v>52.631578947367998</v>
      </c>
      <c r="K4483" s="6">
        <v>26.315789473683999</v>
      </c>
      <c r="L4483" s="6">
        <v>47.368421052632002</v>
      </c>
      <c r="M4483" s="6">
        <v>47.368421052632002</v>
      </c>
      <c r="N4483" s="6">
        <v>47.368421052632002</v>
      </c>
      <c r="O4483" s="6">
        <v>47.368421052632002</v>
      </c>
      <c r="P4483" s="6">
        <v>78.947368421053</v>
      </c>
      <c r="Q4483" s="6">
        <v>5.2631578947369997</v>
      </c>
      <c r="R4483" s="7" t="s">
        <v>66</v>
      </c>
      <c r="S4483" s="7" t="s">
        <v>66</v>
      </c>
      <c r="T4483" s="33">
        <v>100</v>
      </c>
    </row>
    <row r="4484" spans="3:20" ht="25.2" x14ac:dyDescent="0.25">
      <c r="C4484" s="112"/>
      <c r="D4484" s="109"/>
      <c r="E4484" s="9" t="s">
        <v>45</v>
      </c>
      <c r="F4484" s="12"/>
      <c r="G4484" s="13">
        <v>30</v>
      </c>
      <c r="H4484" s="30">
        <v>83.333333333333002</v>
      </c>
      <c r="I4484" s="6">
        <v>66.666666666666998</v>
      </c>
      <c r="J4484" s="6">
        <v>50</v>
      </c>
      <c r="K4484" s="6">
        <v>36.666666666666998</v>
      </c>
      <c r="L4484" s="6">
        <v>56.666666666666998</v>
      </c>
      <c r="M4484" s="6">
        <v>56.666666666666998</v>
      </c>
      <c r="N4484" s="6">
        <v>56.666666666666998</v>
      </c>
      <c r="O4484" s="6">
        <v>46.666666666666998</v>
      </c>
      <c r="P4484" s="6">
        <v>70</v>
      </c>
      <c r="Q4484" s="7" t="s">
        <v>66</v>
      </c>
      <c r="R4484" s="6">
        <v>6.666666666667</v>
      </c>
      <c r="S4484" s="7" t="s">
        <v>66</v>
      </c>
      <c r="T4484" s="33">
        <v>93.333333333333002</v>
      </c>
    </row>
    <row r="4485" spans="3:20" x14ac:dyDescent="0.25">
      <c r="C4485" s="112"/>
      <c r="D4485" s="109"/>
      <c r="E4485" s="9" t="s">
        <v>38</v>
      </c>
      <c r="F4485" s="12"/>
      <c r="G4485" s="13">
        <v>23</v>
      </c>
      <c r="H4485" s="30">
        <v>78.260869565217007</v>
      </c>
      <c r="I4485" s="6">
        <v>43.478260869564998</v>
      </c>
      <c r="J4485" s="6">
        <v>47.826086956521998</v>
      </c>
      <c r="K4485" s="6">
        <v>52.173913043478002</v>
      </c>
      <c r="L4485" s="6">
        <v>34.782608695652002</v>
      </c>
      <c r="M4485" s="6">
        <v>43.478260869564998</v>
      </c>
      <c r="N4485" s="6">
        <v>52.173913043478002</v>
      </c>
      <c r="O4485" s="6">
        <v>52.173913043478002</v>
      </c>
      <c r="P4485" s="6">
        <v>78.260869565217007</v>
      </c>
      <c r="Q4485" s="6">
        <v>4.3478260869570002</v>
      </c>
      <c r="R4485" s="7" t="s">
        <v>66</v>
      </c>
      <c r="S4485" s="7" t="s">
        <v>66</v>
      </c>
      <c r="T4485" s="33">
        <v>100</v>
      </c>
    </row>
    <row r="4486" spans="3:20" ht="25.2" x14ac:dyDescent="0.25">
      <c r="C4486" s="112"/>
      <c r="D4486" s="108" t="s">
        <v>23</v>
      </c>
      <c r="E4486" s="10" t="s">
        <v>40</v>
      </c>
      <c r="F4486" s="11"/>
      <c r="G4486" s="14">
        <v>202</v>
      </c>
      <c r="H4486" s="28">
        <v>83.168316831683001</v>
      </c>
      <c r="I4486" s="5">
        <v>68.811881188119003</v>
      </c>
      <c r="J4486" s="5">
        <v>53.465346534653001</v>
      </c>
      <c r="K4486" s="5">
        <v>32.178217821781999</v>
      </c>
      <c r="L4486" s="5">
        <v>45.049504950494999</v>
      </c>
      <c r="M4486" s="5">
        <v>50.495049504950003</v>
      </c>
      <c r="N4486" s="5">
        <v>63.366336633663003</v>
      </c>
      <c r="O4486" s="5">
        <v>44.554455445545003</v>
      </c>
      <c r="P4486" s="5">
        <v>67.821782178218001</v>
      </c>
      <c r="Q4486" s="5">
        <v>4.9504950495050002</v>
      </c>
      <c r="R4486" s="5">
        <v>7.9207920792079998</v>
      </c>
      <c r="S4486" s="34" t="s">
        <v>66</v>
      </c>
      <c r="T4486" s="29">
        <v>92.079207920792001</v>
      </c>
    </row>
    <row r="4487" spans="3:20" ht="25.2" x14ac:dyDescent="0.25">
      <c r="C4487" s="112"/>
      <c r="D4487" s="109"/>
      <c r="E4487" s="9" t="s">
        <v>41</v>
      </c>
      <c r="F4487" s="12"/>
      <c r="G4487" s="8">
        <v>253</v>
      </c>
      <c r="H4487" s="20">
        <v>83.399209486166001</v>
      </c>
      <c r="I4487" s="2">
        <v>69.565217391304003</v>
      </c>
      <c r="J4487" s="2">
        <v>58.498023715415002</v>
      </c>
      <c r="K4487" s="2">
        <v>37.154150197627999</v>
      </c>
      <c r="L4487" s="2">
        <v>56.521739130435002</v>
      </c>
      <c r="M4487" s="2">
        <v>55.335968379447003</v>
      </c>
      <c r="N4487" s="2">
        <v>65.612648221344003</v>
      </c>
      <c r="O4487" s="2">
        <v>55.335968379447003</v>
      </c>
      <c r="P4487" s="2">
        <v>74.703557312252997</v>
      </c>
      <c r="Q4487" s="2">
        <v>4.7430830039530001</v>
      </c>
      <c r="R4487" s="2">
        <v>6.7193675889330002</v>
      </c>
      <c r="S4487" s="2">
        <v>0.39525691699600002</v>
      </c>
      <c r="T4487" s="17">
        <v>92.885375494070999</v>
      </c>
    </row>
    <row r="4488" spans="3:20" x14ac:dyDescent="0.25">
      <c r="C4488" s="112"/>
      <c r="D4488" s="109"/>
      <c r="E4488" s="9" t="s">
        <v>42</v>
      </c>
      <c r="F4488" s="12"/>
      <c r="G4488" s="13">
        <v>11</v>
      </c>
      <c r="H4488" s="30">
        <v>90.909090909091006</v>
      </c>
      <c r="I4488" s="6">
        <v>90.909090909091006</v>
      </c>
      <c r="J4488" s="6">
        <v>54.545454545455001</v>
      </c>
      <c r="K4488" s="6">
        <v>27.272727272727</v>
      </c>
      <c r="L4488" s="6">
        <v>54.545454545455001</v>
      </c>
      <c r="M4488" s="6">
        <v>54.545454545455001</v>
      </c>
      <c r="N4488" s="6">
        <v>72.727272727273004</v>
      </c>
      <c r="O4488" s="6">
        <v>45.454545454544999</v>
      </c>
      <c r="P4488" s="6">
        <v>45.454545454544999</v>
      </c>
      <c r="Q4488" s="7" t="s">
        <v>66</v>
      </c>
      <c r="R4488" s="6">
        <v>9.0909090909089993</v>
      </c>
      <c r="S4488" s="7" t="s">
        <v>66</v>
      </c>
      <c r="T4488" s="33">
        <v>90.909090909091006</v>
      </c>
    </row>
    <row r="4489" spans="3:20" x14ac:dyDescent="0.25">
      <c r="C4489" s="112"/>
      <c r="D4489" s="109"/>
      <c r="E4489" s="9" t="s">
        <v>43</v>
      </c>
      <c r="F4489" s="12"/>
      <c r="G4489" s="8">
        <v>98</v>
      </c>
      <c r="H4489" s="20">
        <v>79.591836734693999</v>
      </c>
      <c r="I4489" s="2">
        <v>68.367346938775995</v>
      </c>
      <c r="J4489" s="2">
        <v>56.122448979592001</v>
      </c>
      <c r="K4489" s="2">
        <v>25.510204081632999</v>
      </c>
      <c r="L4489" s="2">
        <v>48.979591836734997</v>
      </c>
      <c r="M4489" s="2">
        <v>54.081632653061</v>
      </c>
      <c r="N4489" s="2">
        <v>71.428571428571004</v>
      </c>
      <c r="O4489" s="2">
        <v>41.836734693878</v>
      </c>
      <c r="P4489" s="2">
        <v>68.367346938775995</v>
      </c>
      <c r="Q4489" s="2">
        <v>3.0612244897959999</v>
      </c>
      <c r="R4489" s="2">
        <v>3.0612244897959999</v>
      </c>
      <c r="S4489" s="2">
        <v>1.0204081632649999</v>
      </c>
      <c r="T4489" s="17">
        <v>95.918367346938993</v>
      </c>
    </row>
    <row r="4490" spans="3:20" x14ac:dyDescent="0.25">
      <c r="C4490" s="112"/>
      <c r="D4490" s="109"/>
      <c r="E4490" s="9" t="s">
        <v>44</v>
      </c>
      <c r="F4490" s="12"/>
      <c r="G4490" s="13">
        <v>31</v>
      </c>
      <c r="H4490" s="30">
        <v>67.741935483871003</v>
      </c>
      <c r="I4490" s="6">
        <v>70.967741935484</v>
      </c>
      <c r="J4490" s="6">
        <v>58.064516129032</v>
      </c>
      <c r="K4490" s="6">
        <v>19.354838709677001</v>
      </c>
      <c r="L4490" s="6">
        <v>48.387096774193999</v>
      </c>
      <c r="M4490" s="6">
        <v>48.387096774193999</v>
      </c>
      <c r="N4490" s="6">
        <v>67.741935483871003</v>
      </c>
      <c r="O4490" s="6">
        <v>38.709677419355003</v>
      </c>
      <c r="P4490" s="6">
        <v>70.967741935484</v>
      </c>
      <c r="Q4490" s="6">
        <v>6.4516129032259997</v>
      </c>
      <c r="R4490" s="6">
        <v>3.2258064516129998</v>
      </c>
      <c r="S4490" s="7" t="s">
        <v>66</v>
      </c>
      <c r="T4490" s="33">
        <v>96.774193548387004</v>
      </c>
    </row>
    <row r="4491" spans="3:20" ht="25.2" x14ac:dyDescent="0.25">
      <c r="C4491" s="112"/>
      <c r="D4491" s="109"/>
      <c r="E4491" s="9" t="s">
        <v>45</v>
      </c>
      <c r="F4491" s="12"/>
      <c r="G4491" s="13">
        <v>23</v>
      </c>
      <c r="H4491" s="30">
        <v>78.260869565217007</v>
      </c>
      <c r="I4491" s="6">
        <v>60.869565217390999</v>
      </c>
      <c r="J4491" s="6">
        <v>56.521739130435002</v>
      </c>
      <c r="K4491" s="6">
        <v>30.434782608696</v>
      </c>
      <c r="L4491" s="6">
        <v>52.173913043478002</v>
      </c>
      <c r="M4491" s="6">
        <v>43.478260869564998</v>
      </c>
      <c r="N4491" s="6">
        <v>47.826086956521998</v>
      </c>
      <c r="O4491" s="6">
        <v>34.782608695652002</v>
      </c>
      <c r="P4491" s="6">
        <v>60.869565217390999</v>
      </c>
      <c r="Q4491" s="6">
        <v>4.3478260869570002</v>
      </c>
      <c r="R4491" s="6">
        <v>13.04347826087</v>
      </c>
      <c r="S4491" s="7" t="s">
        <v>66</v>
      </c>
      <c r="T4491" s="33">
        <v>86.956521739129997</v>
      </c>
    </row>
    <row r="4492" spans="3:20" x14ac:dyDescent="0.25">
      <c r="C4492" s="112"/>
      <c r="D4492" s="109"/>
      <c r="E4492" s="9" t="s">
        <v>38</v>
      </c>
      <c r="F4492" s="12"/>
      <c r="G4492" s="13">
        <v>14</v>
      </c>
      <c r="H4492" s="30">
        <v>57.142857142856997</v>
      </c>
      <c r="I4492" s="6">
        <v>78.571428571428996</v>
      </c>
      <c r="J4492" s="6">
        <v>42.857142857143003</v>
      </c>
      <c r="K4492" s="6">
        <v>28.571428571428999</v>
      </c>
      <c r="L4492" s="6">
        <v>50</v>
      </c>
      <c r="M4492" s="6">
        <v>21.428571428571001</v>
      </c>
      <c r="N4492" s="6">
        <v>50</v>
      </c>
      <c r="O4492" s="6">
        <v>35.714285714286</v>
      </c>
      <c r="P4492" s="6">
        <v>71.428571428571004</v>
      </c>
      <c r="Q4492" s="7" t="s">
        <v>66</v>
      </c>
      <c r="R4492" s="7" t="s">
        <v>66</v>
      </c>
      <c r="S4492" s="7" t="s">
        <v>66</v>
      </c>
      <c r="T4492" s="33">
        <v>100</v>
      </c>
    </row>
    <row r="4493" spans="3:20" x14ac:dyDescent="0.25">
      <c r="C4493" s="108" t="s">
        <v>46</v>
      </c>
      <c r="D4493" s="106" t="s">
        <v>21</v>
      </c>
      <c r="E4493" s="10" t="s">
        <v>47</v>
      </c>
      <c r="F4493" s="11"/>
      <c r="G4493" s="14">
        <v>815</v>
      </c>
      <c r="H4493" s="28">
        <v>83.680981595092007</v>
      </c>
      <c r="I4493" s="5">
        <v>64.539877300613</v>
      </c>
      <c r="J4493" s="5">
        <v>55.460122699387</v>
      </c>
      <c r="K4493" s="5">
        <v>36.932515337422998</v>
      </c>
      <c r="L4493" s="5">
        <v>50.552147239264002</v>
      </c>
      <c r="M4493" s="5">
        <v>52.515337423312999</v>
      </c>
      <c r="N4493" s="5">
        <v>59.018404907974997</v>
      </c>
      <c r="O4493" s="5">
        <v>43.190184049080003</v>
      </c>
      <c r="P4493" s="5">
        <v>76.932515337422998</v>
      </c>
      <c r="Q4493" s="5">
        <v>4.6625766871170002</v>
      </c>
      <c r="R4493" s="5">
        <v>4.0490797546010002</v>
      </c>
      <c r="S4493" s="5">
        <v>0.36809815950899999</v>
      </c>
      <c r="T4493" s="29">
        <v>95.582822085890001</v>
      </c>
    </row>
    <row r="4494" spans="3:20" ht="25.2" x14ac:dyDescent="0.25">
      <c r="C4494" s="112"/>
      <c r="D4494" s="107"/>
      <c r="E4494" s="9" t="s">
        <v>48</v>
      </c>
      <c r="F4494" s="12"/>
      <c r="G4494" s="8">
        <v>86</v>
      </c>
      <c r="H4494" s="20">
        <v>91.860465116279002</v>
      </c>
      <c r="I4494" s="2">
        <v>69.767441860464999</v>
      </c>
      <c r="J4494" s="2">
        <v>63.953488372092998</v>
      </c>
      <c r="K4494" s="2">
        <v>36.046511627907002</v>
      </c>
      <c r="L4494" s="2">
        <v>51.162790697673998</v>
      </c>
      <c r="M4494" s="2">
        <v>56.976744186047</v>
      </c>
      <c r="N4494" s="2">
        <v>69.767441860464999</v>
      </c>
      <c r="O4494" s="2">
        <v>52.325581395348998</v>
      </c>
      <c r="P4494" s="2">
        <v>77.906976744185997</v>
      </c>
      <c r="Q4494" s="2">
        <v>5.8139534883720003</v>
      </c>
      <c r="R4494" s="2">
        <v>1.1627906976739999</v>
      </c>
      <c r="S4494" s="15" t="s">
        <v>66</v>
      </c>
      <c r="T4494" s="17">
        <v>98.837209302326002</v>
      </c>
    </row>
    <row r="4495" spans="3:20" x14ac:dyDescent="0.25">
      <c r="C4495" s="112"/>
      <c r="D4495" s="107"/>
      <c r="E4495" s="9" t="s">
        <v>49</v>
      </c>
      <c r="F4495" s="12"/>
      <c r="G4495" s="13">
        <v>46</v>
      </c>
      <c r="H4495" s="30">
        <v>80.434782608695997</v>
      </c>
      <c r="I4495" s="6">
        <v>67.391304347825994</v>
      </c>
      <c r="J4495" s="6">
        <v>52.173913043478002</v>
      </c>
      <c r="K4495" s="6">
        <v>30.434782608696</v>
      </c>
      <c r="L4495" s="6">
        <v>54.347826086956999</v>
      </c>
      <c r="M4495" s="6">
        <v>58.695652173912997</v>
      </c>
      <c r="N4495" s="6">
        <v>63.043478260870003</v>
      </c>
      <c r="O4495" s="6">
        <v>43.478260869564998</v>
      </c>
      <c r="P4495" s="6">
        <v>67.391304347825994</v>
      </c>
      <c r="Q4495" s="7" t="s">
        <v>66</v>
      </c>
      <c r="R4495" s="6">
        <v>6.5217391304349999</v>
      </c>
      <c r="S4495" s="7" t="s">
        <v>66</v>
      </c>
      <c r="T4495" s="33">
        <v>93.478260869565005</v>
      </c>
    </row>
    <row r="4496" spans="3:20" ht="25.2" x14ac:dyDescent="0.25">
      <c r="C4496" s="112"/>
      <c r="D4496" s="107"/>
      <c r="E4496" s="9" t="s">
        <v>50</v>
      </c>
      <c r="F4496" s="12"/>
      <c r="G4496" s="8">
        <v>95</v>
      </c>
      <c r="H4496" s="20">
        <v>74.736842105262994</v>
      </c>
      <c r="I4496" s="2">
        <v>64.210526315788996</v>
      </c>
      <c r="J4496" s="2">
        <v>47.368421052632002</v>
      </c>
      <c r="K4496" s="2">
        <v>30.526315789474001</v>
      </c>
      <c r="L4496" s="2">
        <v>42.105263157895003</v>
      </c>
      <c r="M4496" s="2">
        <v>45.263157894736999</v>
      </c>
      <c r="N4496" s="2">
        <v>51.578947368420998</v>
      </c>
      <c r="O4496" s="2">
        <v>37.894736842104997</v>
      </c>
      <c r="P4496" s="2">
        <v>69.473684210526002</v>
      </c>
      <c r="Q4496" s="2">
        <v>5.2631578947369997</v>
      </c>
      <c r="R4496" s="2">
        <v>8.4210526315790002</v>
      </c>
      <c r="S4496" s="15" t="s">
        <v>66</v>
      </c>
      <c r="T4496" s="17">
        <v>91.578947368420998</v>
      </c>
    </row>
    <row r="4497" spans="2:20" ht="25.2" x14ac:dyDescent="0.25">
      <c r="C4497" s="112"/>
      <c r="D4497" s="107"/>
      <c r="E4497" s="9" t="s">
        <v>51</v>
      </c>
      <c r="F4497" s="12"/>
      <c r="G4497" s="13">
        <v>30</v>
      </c>
      <c r="H4497" s="30">
        <v>66.666666666666998</v>
      </c>
      <c r="I4497" s="6">
        <v>56.666666666666998</v>
      </c>
      <c r="J4497" s="6">
        <v>40</v>
      </c>
      <c r="K4497" s="6">
        <v>20</v>
      </c>
      <c r="L4497" s="6">
        <v>30</v>
      </c>
      <c r="M4497" s="6">
        <v>23.333333333333002</v>
      </c>
      <c r="N4497" s="6">
        <v>40</v>
      </c>
      <c r="O4497" s="6">
        <v>36.666666666666998</v>
      </c>
      <c r="P4497" s="6">
        <v>60</v>
      </c>
      <c r="Q4497" s="6">
        <v>6.666666666667</v>
      </c>
      <c r="R4497" s="6">
        <v>16.666666666666998</v>
      </c>
      <c r="S4497" s="7" t="s">
        <v>66</v>
      </c>
      <c r="T4497" s="33">
        <v>83.333333333333002</v>
      </c>
    </row>
    <row r="4498" spans="2:20" x14ac:dyDescent="0.25">
      <c r="C4498" s="112"/>
      <c r="D4498" s="107"/>
      <c r="E4498" s="9" t="s">
        <v>52</v>
      </c>
      <c r="F4498" s="12"/>
      <c r="G4498" s="13">
        <v>8</v>
      </c>
      <c r="H4498" s="30">
        <v>75</v>
      </c>
      <c r="I4498" s="6">
        <v>75</v>
      </c>
      <c r="J4498" s="6">
        <v>37.5</v>
      </c>
      <c r="K4498" s="6">
        <v>25</v>
      </c>
      <c r="L4498" s="6">
        <v>62.5</v>
      </c>
      <c r="M4498" s="6">
        <v>62.5</v>
      </c>
      <c r="N4498" s="6">
        <v>75</v>
      </c>
      <c r="O4498" s="6">
        <v>37.5</v>
      </c>
      <c r="P4498" s="6">
        <v>75</v>
      </c>
      <c r="Q4498" s="7" t="s">
        <v>66</v>
      </c>
      <c r="R4498" s="6">
        <v>12.5</v>
      </c>
      <c r="S4498" s="7" t="s">
        <v>66</v>
      </c>
      <c r="T4498" s="33">
        <v>87.5</v>
      </c>
    </row>
    <row r="4499" spans="2:20" x14ac:dyDescent="0.25">
      <c r="C4499" s="112"/>
      <c r="D4499" s="107"/>
      <c r="E4499" s="9" t="s">
        <v>53</v>
      </c>
      <c r="F4499" s="12"/>
      <c r="G4499" s="13">
        <v>23</v>
      </c>
      <c r="H4499" s="30">
        <v>65.217391304347998</v>
      </c>
      <c r="I4499" s="6">
        <v>47.826086956521998</v>
      </c>
      <c r="J4499" s="6">
        <v>30.434782608696</v>
      </c>
      <c r="K4499" s="6">
        <v>26.086956521739001</v>
      </c>
      <c r="L4499" s="6">
        <v>34.782608695652002</v>
      </c>
      <c r="M4499" s="6">
        <v>39.130434782609001</v>
      </c>
      <c r="N4499" s="6">
        <v>34.782608695652002</v>
      </c>
      <c r="O4499" s="6">
        <v>30.434782608696</v>
      </c>
      <c r="P4499" s="6">
        <v>43.478260869564998</v>
      </c>
      <c r="Q4499" s="6">
        <v>13.04347826087</v>
      </c>
      <c r="R4499" s="6">
        <v>13.04347826087</v>
      </c>
      <c r="S4499" s="7" t="s">
        <v>66</v>
      </c>
      <c r="T4499" s="33">
        <v>86.956521739129997</v>
      </c>
    </row>
    <row r="4500" spans="2:20" x14ac:dyDescent="0.25">
      <c r="C4500" s="112"/>
      <c r="D4500" s="107"/>
      <c r="E4500" s="9" t="s">
        <v>38</v>
      </c>
      <c r="F4500" s="12"/>
      <c r="G4500" s="13">
        <v>1</v>
      </c>
      <c r="H4500" s="30">
        <v>100</v>
      </c>
      <c r="I4500" s="7" t="s">
        <v>66</v>
      </c>
      <c r="J4500" s="6">
        <v>100</v>
      </c>
      <c r="K4500" s="7" t="s">
        <v>66</v>
      </c>
      <c r="L4500" s="7" t="s">
        <v>66</v>
      </c>
      <c r="M4500" s="6">
        <v>100</v>
      </c>
      <c r="N4500" s="7" t="s">
        <v>66</v>
      </c>
      <c r="O4500" s="7" t="s">
        <v>66</v>
      </c>
      <c r="P4500" s="6">
        <v>100</v>
      </c>
      <c r="Q4500" s="7" t="s">
        <v>66</v>
      </c>
      <c r="R4500" s="7" t="s">
        <v>66</v>
      </c>
      <c r="S4500" s="7" t="s">
        <v>66</v>
      </c>
      <c r="T4500" s="33">
        <v>100</v>
      </c>
    </row>
    <row r="4501" spans="2:20" x14ac:dyDescent="0.25">
      <c r="C4501" s="112"/>
      <c r="D4501" s="107"/>
      <c r="E4501" s="9" t="s">
        <v>54</v>
      </c>
      <c r="F4501" s="12"/>
      <c r="G4501" s="8">
        <v>901</v>
      </c>
      <c r="H4501" s="20">
        <v>84.461709211986999</v>
      </c>
      <c r="I4501" s="2">
        <v>65.038845726969996</v>
      </c>
      <c r="J4501" s="2">
        <v>56.270810210877002</v>
      </c>
      <c r="K4501" s="2">
        <v>36.847946725859998</v>
      </c>
      <c r="L4501" s="2">
        <v>50.610432852385998</v>
      </c>
      <c r="M4501" s="2">
        <v>52.941176470587997</v>
      </c>
      <c r="N4501" s="2">
        <v>60.044395116536997</v>
      </c>
      <c r="O4501" s="2">
        <v>44.062153163151997</v>
      </c>
      <c r="P4501" s="2">
        <v>77.025527192008994</v>
      </c>
      <c r="Q4501" s="2">
        <v>4.7724750277470003</v>
      </c>
      <c r="R4501" s="2">
        <v>3.7735849056599999</v>
      </c>
      <c r="S4501" s="2">
        <v>0.332963374029</v>
      </c>
      <c r="T4501" s="17">
        <v>95.893451720311006</v>
      </c>
    </row>
    <row r="4502" spans="2:20" x14ac:dyDescent="0.25">
      <c r="C4502" s="112"/>
      <c r="D4502" s="107"/>
      <c r="E4502" s="9" t="s">
        <v>55</v>
      </c>
      <c r="F4502" s="12"/>
      <c r="G4502" s="8">
        <v>171</v>
      </c>
      <c r="H4502" s="20">
        <v>74.853801169590994</v>
      </c>
      <c r="I4502" s="2">
        <v>63.742690058480001</v>
      </c>
      <c r="J4502" s="2">
        <v>47.368421052632002</v>
      </c>
      <c r="K4502" s="2">
        <v>28.654970760234001</v>
      </c>
      <c r="L4502" s="2">
        <v>43.274853801170003</v>
      </c>
      <c r="M4502" s="2">
        <v>45.029239766082</v>
      </c>
      <c r="N4502" s="2">
        <v>52.631578947367998</v>
      </c>
      <c r="O4502" s="2">
        <v>39.181286549707998</v>
      </c>
      <c r="P4502" s="2">
        <v>67.251461988304001</v>
      </c>
      <c r="Q4502" s="2">
        <v>4.0935672514619998</v>
      </c>
      <c r="R4502" s="2">
        <v>9.3567251461990004</v>
      </c>
      <c r="S4502" s="15" t="s">
        <v>66</v>
      </c>
      <c r="T4502" s="17">
        <v>90.643274853801003</v>
      </c>
    </row>
    <row r="4503" spans="2:20" x14ac:dyDescent="0.25">
      <c r="C4503" s="108" t="s">
        <v>56</v>
      </c>
      <c r="D4503" s="106" t="s">
        <v>21</v>
      </c>
      <c r="E4503" s="10" t="s">
        <v>57</v>
      </c>
      <c r="F4503" s="11"/>
      <c r="G4503" s="14">
        <v>465</v>
      </c>
      <c r="H4503" s="28">
        <v>82.580645161289993</v>
      </c>
      <c r="I4503" s="5">
        <v>66.236559139785001</v>
      </c>
      <c r="J4503" s="5">
        <v>57.634408602150998</v>
      </c>
      <c r="K4503" s="5">
        <v>36.344086021504999</v>
      </c>
      <c r="L4503" s="5">
        <v>50.107526881719998</v>
      </c>
      <c r="M4503" s="5">
        <v>53.763440860214999</v>
      </c>
      <c r="N4503" s="5">
        <v>60.860215053763</v>
      </c>
      <c r="O4503" s="5">
        <v>44.516129032258</v>
      </c>
      <c r="P4503" s="5">
        <v>73.333333333333002</v>
      </c>
      <c r="Q4503" s="5">
        <v>5.8064516129030004</v>
      </c>
      <c r="R4503" s="5">
        <v>4.9462365591399999</v>
      </c>
      <c r="S4503" s="5">
        <v>0.215053763441</v>
      </c>
      <c r="T4503" s="29">
        <v>94.838709677419004</v>
      </c>
    </row>
    <row r="4504" spans="2:20" x14ac:dyDescent="0.25">
      <c r="C4504" s="112"/>
      <c r="D4504" s="107"/>
      <c r="E4504" s="9" t="s">
        <v>58</v>
      </c>
      <c r="F4504" s="12"/>
      <c r="G4504" s="8">
        <v>396</v>
      </c>
      <c r="H4504" s="20">
        <v>85.101010101010004</v>
      </c>
      <c r="I4504" s="2">
        <v>64.393939393938993</v>
      </c>
      <c r="J4504" s="2">
        <v>53.787878787879002</v>
      </c>
      <c r="K4504" s="2">
        <v>38.888888888888999</v>
      </c>
      <c r="L4504" s="2">
        <v>50</v>
      </c>
      <c r="M4504" s="2">
        <v>52.525252525253002</v>
      </c>
      <c r="N4504" s="2">
        <v>59.343434343433998</v>
      </c>
      <c r="O4504" s="2">
        <v>44.696969696970001</v>
      </c>
      <c r="P4504" s="2">
        <v>76.010101010100996</v>
      </c>
      <c r="Q4504" s="2">
        <v>4.2929292929290002</v>
      </c>
      <c r="R4504" s="2">
        <v>3.7878787878789999</v>
      </c>
      <c r="S4504" s="15" t="s">
        <v>66</v>
      </c>
      <c r="T4504" s="17">
        <v>96.212121212121005</v>
      </c>
    </row>
    <row r="4505" spans="2:20" x14ac:dyDescent="0.25">
      <c r="C4505" s="112"/>
      <c r="D4505" s="107"/>
      <c r="E4505" s="9" t="s">
        <v>59</v>
      </c>
      <c r="F4505" s="12"/>
      <c r="G4505" s="8">
        <v>90</v>
      </c>
      <c r="H4505" s="20">
        <v>78.888888888888999</v>
      </c>
      <c r="I4505" s="2">
        <v>66.666666666666998</v>
      </c>
      <c r="J4505" s="2">
        <v>51.111111111111001</v>
      </c>
      <c r="K4505" s="2">
        <v>28.888888888888999</v>
      </c>
      <c r="L4505" s="2">
        <v>47.777777777777999</v>
      </c>
      <c r="M4505" s="2">
        <v>48.888888888888999</v>
      </c>
      <c r="N4505" s="2">
        <v>51.111111111111001</v>
      </c>
      <c r="O4505" s="2">
        <v>30</v>
      </c>
      <c r="P4505" s="2">
        <v>80</v>
      </c>
      <c r="Q4505" s="2">
        <v>1.1111111111109999</v>
      </c>
      <c r="R4505" s="2">
        <v>5.5555555555560003</v>
      </c>
      <c r="S4505" s="2">
        <v>2.2222222222219998</v>
      </c>
      <c r="T4505" s="17">
        <v>92.222222222222001</v>
      </c>
    </row>
    <row r="4506" spans="2:20" x14ac:dyDescent="0.25">
      <c r="C4506" s="112"/>
      <c r="D4506" s="107"/>
      <c r="E4506" s="9" t="s">
        <v>60</v>
      </c>
      <c r="F4506" s="12"/>
      <c r="G4506" s="8">
        <v>153</v>
      </c>
      <c r="H4506" s="20">
        <v>77.777777777777999</v>
      </c>
      <c r="I4506" s="2">
        <v>58.169934640523003</v>
      </c>
      <c r="J4506" s="2">
        <v>47.058823529412003</v>
      </c>
      <c r="K4506" s="2">
        <v>26.143790849673</v>
      </c>
      <c r="L4506" s="2">
        <v>45.098039215686001</v>
      </c>
      <c r="M4506" s="2">
        <v>43.790849673202999</v>
      </c>
      <c r="N4506" s="2">
        <v>52.941176470587997</v>
      </c>
      <c r="O4506" s="2">
        <v>41.176470588234999</v>
      </c>
      <c r="P4506" s="2">
        <v>73.202614379085006</v>
      </c>
      <c r="Q4506" s="2">
        <v>5.2287581699350003</v>
      </c>
      <c r="R4506" s="2">
        <v>7.1895424836600004</v>
      </c>
      <c r="S4506" s="15" t="s">
        <v>66</v>
      </c>
      <c r="T4506" s="17">
        <v>92.810457516339994</v>
      </c>
    </row>
    <row r="4507" spans="2:20" x14ac:dyDescent="0.25">
      <c r="C4507" s="108" t="s">
        <v>61</v>
      </c>
      <c r="D4507" s="106" t="s">
        <v>21</v>
      </c>
      <c r="E4507" s="10" t="s">
        <v>62</v>
      </c>
      <c r="F4507" s="11"/>
      <c r="G4507" s="14">
        <v>205</v>
      </c>
      <c r="H4507" s="28">
        <v>75.609756097561004</v>
      </c>
      <c r="I4507" s="5">
        <v>66.341463414634006</v>
      </c>
      <c r="J4507" s="5">
        <v>52.195121951220003</v>
      </c>
      <c r="K4507" s="5">
        <v>30.243902439024001</v>
      </c>
      <c r="L4507" s="5">
        <v>44.390243902439003</v>
      </c>
      <c r="M4507" s="5">
        <v>47.804878048779997</v>
      </c>
      <c r="N4507" s="5">
        <v>52.195121951220003</v>
      </c>
      <c r="O4507" s="5">
        <v>40.975609756098002</v>
      </c>
      <c r="P4507" s="5">
        <v>74.634146341462994</v>
      </c>
      <c r="Q4507" s="5">
        <v>6.3414634146340001</v>
      </c>
      <c r="R4507" s="5">
        <v>6.8292682926830004</v>
      </c>
      <c r="S4507" s="34" t="s">
        <v>66</v>
      </c>
      <c r="T4507" s="29">
        <v>93.170731707317003</v>
      </c>
    </row>
    <row r="4508" spans="2:20" x14ac:dyDescent="0.25">
      <c r="C4508" s="109"/>
      <c r="D4508" s="107"/>
      <c r="E4508" s="9" t="s">
        <v>63</v>
      </c>
      <c r="F4508" s="12"/>
      <c r="G4508" s="8">
        <v>256</v>
      </c>
      <c r="H4508" s="20">
        <v>86.71875</v>
      </c>
      <c r="I4508" s="2">
        <v>66.796875</v>
      </c>
      <c r="J4508" s="2">
        <v>57.421875</v>
      </c>
      <c r="K4508" s="2">
        <v>37.5</v>
      </c>
      <c r="L4508" s="2">
        <v>53.125</v>
      </c>
      <c r="M4508" s="2">
        <v>53.125</v>
      </c>
      <c r="N4508" s="2">
        <v>63.28125</v>
      </c>
      <c r="O4508" s="2">
        <v>47.265625</v>
      </c>
      <c r="P4508" s="2">
        <v>76.5625</v>
      </c>
      <c r="Q4508" s="2">
        <v>3.515625</v>
      </c>
      <c r="R4508" s="2">
        <v>3.515625</v>
      </c>
      <c r="S4508" s="2">
        <v>0.390625</v>
      </c>
      <c r="T4508" s="17">
        <v>96.09375</v>
      </c>
    </row>
    <row r="4509" spans="2:20" x14ac:dyDescent="0.25">
      <c r="C4509" s="109"/>
      <c r="D4509" s="107"/>
      <c r="E4509" s="9" t="s">
        <v>64</v>
      </c>
      <c r="F4509" s="12"/>
      <c r="G4509" s="8">
        <v>404</v>
      </c>
      <c r="H4509" s="20">
        <v>81.683168316831996</v>
      </c>
      <c r="I4509" s="2">
        <v>61.386138613861</v>
      </c>
      <c r="J4509" s="2">
        <v>50.742574257426</v>
      </c>
      <c r="K4509" s="2">
        <v>31.683168316831999</v>
      </c>
      <c r="L4509" s="2">
        <v>46.534653465346999</v>
      </c>
      <c r="M4509" s="2">
        <v>49.257425742574</v>
      </c>
      <c r="N4509" s="2">
        <v>56.435643564355999</v>
      </c>
      <c r="O4509" s="2">
        <v>41.584158415841998</v>
      </c>
      <c r="P4509" s="2">
        <v>72.524752475247993</v>
      </c>
      <c r="Q4509" s="2">
        <v>4.4554455445540002</v>
      </c>
      <c r="R4509" s="2">
        <v>4.9504950495050002</v>
      </c>
      <c r="S4509" s="2">
        <v>0.49504950495</v>
      </c>
      <c r="T4509" s="17">
        <v>94.554455445545003</v>
      </c>
    </row>
    <row r="4510" spans="2:20" x14ac:dyDescent="0.25">
      <c r="C4510" s="113"/>
      <c r="D4510" s="110"/>
      <c r="E4510" s="56" t="s">
        <v>65</v>
      </c>
      <c r="F4510" s="48"/>
      <c r="G4510" s="61">
        <v>239</v>
      </c>
      <c r="H4510" s="69">
        <v>85.355648535564995</v>
      </c>
      <c r="I4510" s="36">
        <v>65.690376569037994</v>
      </c>
      <c r="J4510" s="36">
        <v>58.577405857740999</v>
      </c>
      <c r="K4510" s="36">
        <v>43.096234309623</v>
      </c>
      <c r="L4510" s="36">
        <v>53.556485355649002</v>
      </c>
      <c r="M4510" s="36">
        <v>56.903765690377</v>
      </c>
      <c r="N4510" s="36">
        <v>61.924686192468997</v>
      </c>
      <c r="O4510" s="36">
        <v>42.259414225941001</v>
      </c>
      <c r="P4510" s="36">
        <v>76.987447698745001</v>
      </c>
      <c r="Q4510" s="36">
        <v>5.439330543933</v>
      </c>
      <c r="R4510" s="36">
        <v>4.6025104602509996</v>
      </c>
      <c r="S4510" s="72" t="s">
        <v>66</v>
      </c>
      <c r="T4510" s="68">
        <v>95.397489539749003</v>
      </c>
    </row>
    <row r="4512" spans="2:20" x14ac:dyDescent="0.25">
      <c r="B4512" s="54" t="str">
        <f xml:space="preserve"> HYPERLINK("#'目次'!B60", "[54]")</f>
        <v>[54]</v>
      </c>
      <c r="C4512" s="42" t="s">
        <v>668</v>
      </c>
    </row>
    <row r="4515" spans="3:19" x14ac:dyDescent="0.25">
      <c r="C4515" s="42" t="s">
        <v>14</v>
      </c>
    </row>
    <row r="4516" spans="3:19" ht="88.2" x14ac:dyDescent="0.25">
      <c r="C4516" s="102"/>
      <c r="D4516" s="103"/>
      <c r="E4516" s="103"/>
      <c r="F4516" s="103"/>
      <c r="G4516" s="53" t="s">
        <v>15</v>
      </c>
      <c r="H4516" s="50" t="s">
        <v>669</v>
      </c>
      <c r="I4516" s="21" t="s">
        <v>670</v>
      </c>
      <c r="J4516" s="21" t="s">
        <v>671</v>
      </c>
      <c r="K4516" s="21" t="s">
        <v>672</v>
      </c>
      <c r="L4516" s="21" t="s">
        <v>673</v>
      </c>
      <c r="M4516" s="21" t="s">
        <v>674</v>
      </c>
      <c r="N4516" s="21" t="s">
        <v>675</v>
      </c>
      <c r="O4516" s="21" t="s">
        <v>676</v>
      </c>
      <c r="P4516" s="21" t="s">
        <v>53</v>
      </c>
      <c r="Q4516" s="21" t="s">
        <v>677</v>
      </c>
      <c r="R4516" s="21" t="s">
        <v>38</v>
      </c>
      <c r="S4516" s="57" t="s">
        <v>678</v>
      </c>
    </row>
    <row r="4517" spans="3:19" x14ac:dyDescent="0.25">
      <c r="C4517" s="104"/>
      <c r="D4517" s="105"/>
      <c r="E4517" s="105"/>
      <c r="F4517" s="105"/>
      <c r="G4517" s="47"/>
      <c r="H4517" s="60"/>
      <c r="I4517" s="22"/>
      <c r="J4517" s="22"/>
      <c r="K4517" s="22"/>
      <c r="L4517" s="22"/>
      <c r="M4517" s="22"/>
      <c r="N4517" s="22"/>
      <c r="O4517" s="22"/>
      <c r="P4517" s="22"/>
      <c r="Q4517" s="22"/>
      <c r="R4517" s="22"/>
      <c r="S4517" s="55"/>
    </row>
    <row r="4518" spans="3:19" x14ac:dyDescent="0.25">
      <c r="C4518" s="52"/>
      <c r="D4518" s="49"/>
      <c r="E4518" s="46" t="s">
        <v>15</v>
      </c>
      <c r="F4518" s="51"/>
      <c r="G4518" s="59">
        <v>1104</v>
      </c>
      <c r="H4518" s="32">
        <v>21.376811594203001</v>
      </c>
      <c r="I4518" s="32">
        <v>14.673913043478001</v>
      </c>
      <c r="J4518" s="32">
        <v>3.0797101449280002</v>
      </c>
      <c r="K4518" s="32">
        <v>39.039855072464</v>
      </c>
      <c r="L4518" s="32">
        <v>25.54347826087</v>
      </c>
      <c r="M4518" s="32">
        <v>20.199275362319</v>
      </c>
      <c r="N4518" s="32">
        <v>32.065217391304003</v>
      </c>
      <c r="O4518" s="32">
        <v>19.927536231884002</v>
      </c>
      <c r="P4518" s="32">
        <v>3.2608695652169999</v>
      </c>
      <c r="Q4518" s="32">
        <v>28.170289855071999</v>
      </c>
      <c r="R4518" s="32">
        <v>1.268115942029</v>
      </c>
      <c r="S4518" s="64">
        <v>70.561594202899002</v>
      </c>
    </row>
    <row r="4519" spans="3:19" x14ac:dyDescent="0.25">
      <c r="C4519" s="111" t="s">
        <v>20</v>
      </c>
      <c r="D4519" s="106" t="s">
        <v>21</v>
      </c>
      <c r="E4519" s="10" t="s">
        <v>22</v>
      </c>
      <c r="F4519" s="11"/>
      <c r="G4519" s="14">
        <v>543</v>
      </c>
      <c r="H4519" s="28">
        <v>18.416206261509998</v>
      </c>
      <c r="I4519" s="5">
        <v>14.364640883978</v>
      </c>
      <c r="J4519" s="5">
        <v>1.841620626151</v>
      </c>
      <c r="K4519" s="5">
        <v>38.674033149171002</v>
      </c>
      <c r="L4519" s="5">
        <v>27.808471454879999</v>
      </c>
      <c r="M4519" s="5">
        <v>25.046040515653999</v>
      </c>
      <c r="N4519" s="5">
        <v>33.149171270718</v>
      </c>
      <c r="O4519" s="5">
        <v>19.152854511971</v>
      </c>
      <c r="P4519" s="5">
        <v>4.2357274401470004</v>
      </c>
      <c r="Q4519" s="5">
        <v>26.887661141805001</v>
      </c>
      <c r="R4519" s="5">
        <v>0.92081031307600003</v>
      </c>
      <c r="S4519" s="29">
        <v>72.191528545119994</v>
      </c>
    </row>
    <row r="4520" spans="3:19" x14ac:dyDescent="0.25">
      <c r="C4520" s="112"/>
      <c r="D4520" s="107"/>
      <c r="E4520" s="9" t="s">
        <v>23</v>
      </c>
      <c r="F4520" s="12"/>
      <c r="G4520" s="8">
        <v>561</v>
      </c>
      <c r="H4520" s="20">
        <v>24.242424242424001</v>
      </c>
      <c r="I4520" s="2">
        <v>14.973262032086</v>
      </c>
      <c r="J4520" s="2">
        <v>4.2780748663099999</v>
      </c>
      <c r="K4520" s="2">
        <v>39.393939393939</v>
      </c>
      <c r="L4520" s="2">
        <v>23.351158645276001</v>
      </c>
      <c r="M4520" s="2">
        <v>15.508021390373999</v>
      </c>
      <c r="N4520" s="2">
        <v>31.016042780749</v>
      </c>
      <c r="O4520" s="2">
        <v>20.677361853832</v>
      </c>
      <c r="P4520" s="2">
        <v>2.3172905525849998</v>
      </c>
      <c r="Q4520" s="2">
        <v>29.411764705882</v>
      </c>
      <c r="R4520" s="2">
        <v>1.6042780748659999</v>
      </c>
      <c r="S4520" s="17">
        <v>68.983957219250996</v>
      </c>
    </row>
    <row r="4521" spans="3:19" x14ac:dyDescent="0.25">
      <c r="C4521" s="108" t="s">
        <v>24</v>
      </c>
      <c r="D4521" s="108" t="s">
        <v>25</v>
      </c>
      <c r="E4521" s="10" t="s">
        <v>26</v>
      </c>
      <c r="F4521" s="11"/>
      <c r="G4521" s="14">
        <v>261</v>
      </c>
      <c r="H4521" s="28">
        <v>20.689655172414</v>
      </c>
      <c r="I4521" s="5">
        <v>17.624521072796998</v>
      </c>
      <c r="J4521" s="5">
        <v>2.6819923371650001</v>
      </c>
      <c r="K4521" s="5">
        <v>41.379310344827999</v>
      </c>
      <c r="L4521" s="5">
        <v>28.735632183907999</v>
      </c>
      <c r="M4521" s="5">
        <v>23.754789272031001</v>
      </c>
      <c r="N4521" s="5">
        <v>25.670498084291001</v>
      </c>
      <c r="O4521" s="5">
        <v>17.241379310345</v>
      </c>
      <c r="P4521" s="5">
        <v>1.915708812261</v>
      </c>
      <c r="Q4521" s="5">
        <v>29.885057471263998</v>
      </c>
      <c r="R4521" s="5">
        <v>1.532567049808</v>
      </c>
      <c r="S4521" s="29">
        <v>68.582375478927005</v>
      </c>
    </row>
    <row r="4522" spans="3:19" x14ac:dyDescent="0.25">
      <c r="C4522" s="112"/>
      <c r="D4522" s="109"/>
      <c r="E4522" s="9" t="s">
        <v>27</v>
      </c>
      <c r="F4522" s="12"/>
      <c r="G4522" s="8">
        <v>267</v>
      </c>
      <c r="H4522" s="20">
        <v>22.47191011236</v>
      </c>
      <c r="I4522" s="2">
        <v>11.610486891386</v>
      </c>
      <c r="J4522" s="2">
        <v>2.9962546816479998</v>
      </c>
      <c r="K4522" s="2">
        <v>38.576779026216997</v>
      </c>
      <c r="L4522" s="2">
        <v>28.838951310860999</v>
      </c>
      <c r="M4522" s="2">
        <v>23.970037453183998</v>
      </c>
      <c r="N4522" s="2">
        <v>29.962546816479001</v>
      </c>
      <c r="O4522" s="2">
        <v>19.475655430711999</v>
      </c>
      <c r="P4522" s="2">
        <v>4.1198501872659996</v>
      </c>
      <c r="Q4522" s="2">
        <v>26.217228464419001</v>
      </c>
      <c r="R4522" s="2">
        <v>1.123595505618</v>
      </c>
      <c r="S4522" s="17">
        <v>72.659176029963007</v>
      </c>
    </row>
    <row r="4523" spans="3:19" x14ac:dyDescent="0.25">
      <c r="C4523" s="112"/>
      <c r="D4523" s="109"/>
      <c r="E4523" s="9" t="s">
        <v>28</v>
      </c>
      <c r="F4523" s="12"/>
      <c r="G4523" s="8">
        <v>261</v>
      </c>
      <c r="H4523" s="20">
        <v>20.689655172414</v>
      </c>
      <c r="I4523" s="2">
        <v>17.241379310345</v>
      </c>
      <c r="J4523" s="2">
        <v>4.9808429118769997</v>
      </c>
      <c r="K4523" s="2">
        <v>39.846743295019003</v>
      </c>
      <c r="L4523" s="2">
        <v>26.053639846743</v>
      </c>
      <c r="M4523" s="2">
        <v>18.773946360153001</v>
      </c>
      <c r="N4523" s="2">
        <v>32.567049808428997</v>
      </c>
      <c r="O4523" s="2">
        <v>20.689655172414</v>
      </c>
      <c r="P4523" s="2">
        <v>2.2988505747130001</v>
      </c>
      <c r="Q4523" s="2">
        <v>26.053639846743</v>
      </c>
      <c r="R4523" s="2">
        <v>2.2988505747130001</v>
      </c>
      <c r="S4523" s="17">
        <v>71.647509578544003</v>
      </c>
    </row>
    <row r="4524" spans="3:19" x14ac:dyDescent="0.25">
      <c r="C4524" s="112"/>
      <c r="D4524" s="109"/>
      <c r="E4524" s="9" t="s">
        <v>29</v>
      </c>
      <c r="F4524" s="12"/>
      <c r="G4524" s="8">
        <v>195</v>
      </c>
      <c r="H4524" s="20">
        <v>23.589743589744</v>
      </c>
      <c r="I4524" s="2">
        <v>13.846153846153999</v>
      </c>
      <c r="J4524" s="2">
        <v>2.051282051282</v>
      </c>
      <c r="K4524" s="2">
        <v>35.897435897435997</v>
      </c>
      <c r="L4524" s="2">
        <v>15.384615384615</v>
      </c>
      <c r="M4524" s="2">
        <v>12.820512820513001</v>
      </c>
      <c r="N4524" s="2">
        <v>33.333333333333002</v>
      </c>
      <c r="O4524" s="2">
        <v>19.487179487178999</v>
      </c>
      <c r="P4524" s="2">
        <v>3.0769230769229998</v>
      </c>
      <c r="Q4524" s="2">
        <v>33.333333333333002</v>
      </c>
      <c r="R4524" s="2">
        <v>0.51282051282100005</v>
      </c>
      <c r="S4524" s="17">
        <v>66.153846153846004</v>
      </c>
    </row>
    <row r="4525" spans="3:19" x14ac:dyDescent="0.25">
      <c r="C4525" s="112"/>
      <c r="D4525" s="109"/>
      <c r="E4525" s="9" t="s">
        <v>30</v>
      </c>
      <c r="F4525" s="12"/>
      <c r="G4525" s="8">
        <v>120</v>
      </c>
      <c r="H4525" s="20">
        <v>18.333333333333002</v>
      </c>
      <c r="I4525" s="2">
        <v>10.833333333333</v>
      </c>
      <c r="J4525" s="2">
        <v>1.666666666667</v>
      </c>
      <c r="K4525" s="2">
        <v>38.333333333333002</v>
      </c>
      <c r="L4525" s="2">
        <v>26.666666666666998</v>
      </c>
      <c r="M4525" s="2">
        <v>19.166666666666998</v>
      </c>
      <c r="N4525" s="2">
        <v>47.5</v>
      </c>
      <c r="O4525" s="2">
        <v>25.833333333333002</v>
      </c>
      <c r="P4525" s="2">
        <v>6.666666666667</v>
      </c>
      <c r="Q4525" s="2">
        <v>25</v>
      </c>
      <c r="R4525" s="15" t="s">
        <v>66</v>
      </c>
      <c r="S4525" s="17">
        <v>75</v>
      </c>
    </row>
    <row r="4526" spans="3:19" x14ac:dyDescent="0.25">
      <c r="C4526" s="112"/>
      <c r="D4526" s="109"/>
      <c r="E4526" s="9" t="s">
        <v>31</v>
      </c>
      <c r="F4526" s="12"/>
      <c r="G4526" s="8">
        <v>843</v>
      </c>
      <c r="H4526" s="20">
        <v>21.589561091339998</v>
      </c>
      <c r="I4526" s="2">
        <v>13.760379596679</v>
      </c>
      <c r="J4526" s="2">
        <v>3.2028469750889998</v>
      </c>
      <c r="K4526" s="2">
        <v>38.315539739027002</v>
      </c>
      <c r="L4526" s="2">
        <v>24.555160142348999</v>
      </c>
      <c r="M4526" s="2">
        <v>19.098457888493002</v>
      </c>
      <c r="N4526" s="2">
        <v>34.045077105574997</v>
      </c>
      <c r="O4526" s="2">
        <v>20.759193357057999</v>
      </c>
      <c r="P4526" s="2">
        <v>3.6773428232500001</v>
      </c>
      <c r="Q4526" s="2">
        <v>27.639383155396999</v>
      </c>
      <c r="R4526" s="2">
        <v>1.1862396204029999</v>
      </c>
      <c r="S4526" s="17">
        <v>71.174377224199006</v>
      </c>
    </row>
    <row r="4527" spans="3:19" x14ac:dyDescent="0.25">
      <c r="C4527" s="112"/>
      <c r="D4527" s="109"/>
      <c r="E4527" s="9" t="s">
        <v>32</v>
      </c>
      <c r="F4527" s="12"/>
      <c r="G4527" s="8">
        <v>315</v>
      </c>
      <c r="H4527" s="20">
        <v>21.587301587302001</v>
      </c>
      <c r="I4527" s="2">
        <v>12.698412698413</v>
      </c>
      <c r="J4527" s="2">
        <v>1.9047619047619999</v>
      </c>
      <c r="K4527" s="2">
        <v>36.825396825397</v>
      </c>
      <c r="L4527" s="2">
        <v>19.68253968254</v>
      </c>
      <c r="M4527" s="2">
        <v>15.238095238094999</v>
      </c>
      <c r="N4527" s="2">
        <v>38.730158730158998</v>
      </c>
      <c r="O4527" s="2">
        <v>21.904761904762001</v>
      </c>
      <c r="P4527" s="2">
        <v>4.4444444444439997</v>
      </c>
      <c r="Q4527" s="2">
        <v>30.158730158729998</v>
      </c>
      <c r="R4527" s="2">
        <v>0.31746031745999997</v>
      </c>
      <c r="S4527" s="17">
        <v>69.523809523810002</v>
      </c>
    </row>
    <row r="4528" spans="3:19" x14ac:dyDescent="0.25">
      <c r="C4528" s="112"/>
      <c r="D4528" s="108" t="s">
        <v>22</v>
      </c>
      <c r="E4528" s="10" t="s">
        <v>26</v>
      </c>
      <c r="F4528" s="11"/>
      <c r="G4528" s="14">
        <v>120</v>
      </c>
      <c r="H4528" s="28">
        <v>19.166666666666998</v>
      </c>
      <c r="I4528" s="5">
        <v>18.333333333333002</v>
      </c>
      <c r="J4528" s="34" t="s">
        <v>66</v>
      </c>
      <c r="K4528" s="5">
        <v>47.5</v>
      </c>
      <c r="L4528" s="5">
        <v>32.5</v>
      </c>
      <c r="M4528" s="5">
        <v>31.666666666666998</v>
      </c>
      <c r="N4528" s="5">
        <v>24.166666666666998</v>
      </c>
      <c r="O4528" s="5">
        <v>16.666666666666998</v>
      </c>
      <c r="P4528" s="5">
        <v>2.5</v>
      </c>
      <c r="Q4528" s="5">
        <v>25.833333333333002</v>
      </c>
      <c r="R4528" s="5">
        <v>0.83333333333299997</v>
      </c>
      <c r="S4528" s="29">
        <v>73.333333333333002</v>
      </c>
    </row>
    <row r="4529" spans="3:19" x14ac:dyDescent="0.25">
      <c r="C4529" s="112"/>
      <c r="D4529" s="109"/>
      <c r="E4529" s="9" t="s">
        <v>27</v>
      </c>
      <c r="F4529" s="12"/>
      <c r="G4529" s="8">
        <v>159</v>
      </c>
      <c r="H4529" s="20">
        <v>17.610062893081999</v>
      </c>
      <c r="I4529" s="2">
        <v>11.949685534591</v>
      </c>
      <c r="J4529" s="2">
        <v>1.88679245283</v>
      </c>
      <c r="K4529" s="2">
        <v>36.477987421384</v>
      </c>
      <c r="L4529" s="2">
        <v>29.559748427673</v>
      </c>
      <c r="M4529" s="2">
        <v>27.672955974842999</v>
      </c>
      <c r="N4529" s="2">
        <v>30.817610062892999</v>
      </c>
      <c r="O4529" s="2">
        <v>18.238993710692</v>
      </c>
      <c r="P4529" s="2">
        <v>3.7735849056599999</v>
      </c>
      <c r="Q4529" s="2">
        <v>27.672955974842999</v>
      </c>
      <c r="R4529" s="2">
        <v>1.2578616352200001</v>
      </c>
      <c r="S4529" s="17">
        <v>71.069182389936998</v>
      </c>
    </row>
    <row r="4530" spans="3:19" x14ac:dyDescent="0.25">
      <c r="C4530" s="112"/>
      <c r="D4530" s="109"/>
      <c r="E4530" s="9" t="s">
        <v>28</v>
      </c>
      <c r="F4530" s="12"/>
      <c r="G4530" s="8">
        <v>113</v>
      </c>
      <c r="H4530" s="20">
        <v>15.929203539823</v>
      </c>
      <c r="I4530" s="2">
        <v>15.044247787611001</v>
      </c>
      <c r="J4530" s="2">
        <v>3.53982300885</v>
      </c>
      <c r="K4530" s="2">
        <v>37.168141592920001</v>
      </c>
      <c r="L4530" s="2">
        <v>30.088495575221</v>
      </c>
      <c r="M4530" s="2">
        <v>18.584070796460001</v>
      </c>
      <c r="N4530" s="2">
        <v>36.283185840708001</v>
      </c>
      <c r="O4530" s="2">
        <v>19.469026548673</v>
      </c>
      <c r="P4530" s="2">
        <v>4.424778761062</v>
      </c>
      <c r="Q4530" s="2">
        <v>20.353982300885001</v>
      </c>
      <c r="R4530" s="2">
        <v>0.88495575221199996</v>
      </c>
      <c r="S4530" s="17">
        <v>78.761061946902998</v>
      </c>
    </row>
    <row r="4531" spans="3:19" x14ac:dyDescent="0.25">
      <c r="C4531" s="112"/>
      <c r="D4531" s="109"/>
      <c r="E4531" s="9" t="s">
        <v>29</v>
      </c>
      <c r="F4531" s="12"/>
      <c r="G4531" s="8">
        <v>94</v>
      </c>
      <c r="H4531" s="20">
        <v>23.404255319149001</v>
      </c>
      <c r="I4531" s="2">
        <v>13.829787234043</v>
      </c>
      <c r="J4531" s="2">
        <v>2.1276595744679998</v>
      </c>
      <c r="K4531" s="2">
        <v>32.978723404255</v>
      </c>
      <c r="L4531" s="2">
        <v>15.957446808511</v>
      </c>
      <c r="M4531" s="2">
        <v>21.276595744681</v>
      </c>
      <c r="N4531" s="2">
        <v>35.106382978722998</v>
      </c>
      <c r="O4531" s="2">
        <v>20.212765957447001</v>
      </c>
      <c r="P4531" s="2">
        <v>4.2553191489359996</v>
      </c>
      <c r="Q4531" s="2">
        <v>36.170212765956997</v>
      </c>
      <c r="R4531" s="2">
        <v>1.0638297872339999</v>
      </c>
      <c r="S4531" s="17">
        <v>62.765957446808997</v>
      </c>
    </row>
    <row r="4532" spans="3:19" x14ac:dyDescent="0.25">
      <c r="C4532" s="112"/>
      <c r="D4532" s="109"/>
      <c r="E4532" s="9" t="s">
        <v>30</v>
      </c>
      <c r="F4532" s="12"/>
      <c r="G4532" s="8">
        <v>57</v>
      </c>
      <c r="H4532" s="20">
        <v>15.789473684211</v>
      </c>
      <c r="I4532" s="2">
        <v>12.280701754386</v>
      </c>
      <c r="J4532" s="2">
        <v>1.7543859649119999</v>
      </c>
      <c r="K4532" s="2">
        <v>38.596491228070001</v>
      </c>
      <c r="L4532" s="2">
        <v>28.070175438595999</v>
      </c>
      <c r="M4532" s="2">
        <v>22.807017543859999</v>
      </c>
      <c r="N4532" s="2">
        <v>49.122807017543998</v>
      </c>
      <c r="O4532" s="2">
        <v>24.561403508771999</v>
      </c>
      <c r="P4532" s="2">
        <v>8.7719298245609991</v>
      </c>
      <c r="Q4532" s="2">
        <v>24.561403508771999</v>
      </c>
      <c r="R4532" s="15" t="s">
        <v>66</v>
      </c>
      <c r="S4532" s="17">
        <v>75.438596491227997</v>
      </c>
    </row>
    <row r="4533" spans="3:19" x14ac:dyDescent="0.25">
      <c r="C4533" s="112"/>
      <c r="D4533" s="109"/>
      <c r="E4533" s="9" t="s">
        <v>31</v>
      </c>
      <c r="F4533" s="12"/>
      <c r="G4533" s="8">
        <v>423</v>
      </c>
      <c r="H4533" s="20">
        <v>18.203309692670999</v>
      </c>
      <c r="I4533" s="2">
        <v>13.238770685579</v>
      </c>
      <c r="J4533" s="2">
        <v>2.3640661938530001</v>
      </c>
      <c r="K4533" s="2">
        <v>36.170212765956997</v>
      </c>
      <c r="L4533" s="2">
        <v>26.477541371158001</v>
      </c>
      <c r="M4533" s="2">
        <v>23.167848699764001</v>
      </c>
      <c r="N4533" s="2">
        <v>35.697399527187002</v>
      </c>
      <c r="O4533" s="2">
        <v>19.858156028368999</v>
      </c>
      <c r="P4533" s="2">
        <v>4.7281323877070003</v>
      </c>
      <c r="Q4533" s="2">
        <v>27.186761229314001</v>
      </c>
      <c r="R4533" s="2">
        <v>0.94562647754100004</v>
      </c>
      <c r="S4533" s="17">
        <v>71.867612293144006</v>
      </c>
    </row>
    <row r="4534" spans="3:19" x14ac:dyDescent="0.25">
      <c r="C4534" s="112"/>
      <c r="D4534" s="109"/>
      <c r="E4534" s="9" t="s">
        <v>32</v>
      </c>
      <c r="F4534" s="12"/>
      <c r="G4534" s="8">
        <v>151</v>
      </c>
      <c r="H4534" s="20">
        <v>20.529801324503001</v>
      </c>
      <c r="I4534" s="2">
        <v>13.245033112583</v>
      </c>
      <c r="J4534" s="2">
        <v>1.9867549668869999</v>
      </c>
      <c r="K4534" s="2">
        <v>35.099337748343999</v>
      </c>
      <c r="L4534" s="2">
        <v>20.529801324503001</v>
      </c>
      <c r="M4534" s="2">
        <v>21.854304635761999</v>
      </c>
      <c r="N4534" s="2">
        <v>40.397350993377003</v>
      </c>
      <c r="O4534" s="2">
        <v>21.854304635761999</v>
      </c>
      <c r="P4534" s="2">
        <v>5.9602649006619997</v>
      </c>
      <c r="Q4534" s="2">
        <v>31.788079470199001</v>
      </c>
      <c r="R4534" s="2">
        <v>0.66225165562900001</v>
      </c>
      <c r="S4534" s="17">
        <v>67.549668874171999</v>
      </c>
    </row>
    <row r="4535" spans="3:19" x14ac:dyDescent="0.25">
      <c r="C4535" s="112"/>
      <c r="D4535" s="108" t="s">
        <v>23</v>
      </c>
      <c r="E4535" s="10" t="s">
        <v>26</v>
      </c>
      <c r="F4535" s="11"/>
      <c r="G4535" s="14">
        <v>141</v>
      </c>
      <c r="H4535" s="28">
        <v>21.985815602837</v>
      </c>
      <c r="I4535" s="5">
        <v>17.021276595745</v>
      </c>
      <c r="J4535" s="5">
        <v>4.9645390070920001</v>
      </c>
      <c r="K4535" s="5">
        <v>36.170212765956997</v>
      </c>
      <c r="L4535" s="5">
        <v>25.531914893617</v>
      </c>
      <c r="M4535" s="5">
        <v>17.021276595745</v>
      </c>
      <c r="N4535" s="5">
        <v>26.950354609929001</v>
      </c>
      <c r="O4535" s="5">
        <v>17.730496453901001</v>
      </c>
      <c r="P4535" s="5">
        <v>1.4184397163119999</v>
      </c>
      <c r="Q4535" s="5">
        <v>33.333333333333002</v>
      </c>
      <c r="R4535" s="5">
        <v>2.1276595744679998</v>
      </c>
      <c r="S4535" s="29">
        <v>64.539007092199</v>
      </c>
    </row>
    <row r="4536" spans="3:19" x14ac:dyDescent="0.25">
      <c r="C4536" s="112"/>
      <c r="D4536" s="109"/>
      <c r="E4536" s="9" t="s">
        <v>27</v>
      </c>
      <c r="F4536" s="12"/>
      <c r="G4536" s="8">
        <v>108</v>
      </c>
      <c r="H4536" s="20">
        <v>29.629629629629999</v>
      </c>
      <c r="I4536" s="2">
        <v>11.111111111111001</v>
      </c>
      <c r="J4536" s="2">
        <v>4.6296296296300001</v>
      </c>
      <c r="K4536" s="2">
        <v>41.666666666666998</v>
      </c>
      <c r="L4536" s="2">
        <v>27.777777777777999</v>
      </c>
      <c r="M4536" s="2">
        <v>18.518518518518999</v>
      </c>
      <c r="N4536" s="2">
        <v>28.703703703704001</v>
      </c>
      <c r="O4536" s="2">
        <v>21.296296296295999</v>
      </c>
      <c r="P4536" s="2">
        <v>4.6296296296300001</v>
      </c>
      <c r="Q4536" s="2">
        <v>24.074074074074002</v>
      </c>
      <c r="R4536" s="2">
        <v>0.92592592592599998</v>
      </c>
      <c r="S4536" s="17">
        <v>75</v>
      </c>
    </row>
    <row r="4537" spans="3:19" x14ac:dyDescent="0.25">
      <c r="C4537" s="112"/>
      <c r="D4537" s="109"/>
      <c r="E4537" s="9" t="s">
        <v>28</v>
      </c>
      <c r="F4537" s="12"/>
      <c r="G4537" s="8">
        <v>148</v>
      </c>
      <c r="H4537" s="20">
        <v>24.324324324323999</v>
      </c>
      <c r="I4537" s="2">
        <v>18.918918918919001</v>
      </c>
      <c r="J4537" s="2">
        <v>6.0810810810809999</v>
      </c>
      <c r="K4537" s="2">
        <v>41.891891891892001</v>
      </c>
      <c r="L4537" s="2">
        <v>22.972972972973</v>
      </c>
      <c r="M4537" s="2">
        <v>18.918918918919001</v>
      </c>
      <c r="N4537" s="2">
        <v>29.72972972973</v>
      </c>
      <c r="O4537" s="2">
        <v>21.621621621622001</v>
      </c>
      <c r="P4537" s="2">
        <v>0.67567567567599995</v>
      </c>
      <c r="Q4537" s="2">
        <v>30.405405405404998</v>
      </c>
      <c r="R4537" s="2">
        <v>3.3783783783780001</v>
      </c>
      <c r="S4537" s="17">
        <v>66.216216216215997</v>
      </c>
    </row>
    <row r="4538" spans="3:19" x14ac:dyDescent="0.25">
      <c r="C4538" s="112"/>
      <c r="D4538" s="109"/>
      <c r="E4538" s="9" t="s">
        <v>29</v>
      </c>
      <c r="F4538" s="12"/>
      <c r="G4538" s="8">
        <v>101</v>
      </c>
      <c r="H4538" s="20">
        <v>23.762376237624</v>
      </c>
      <c r="I4538" s="2">
        <v>13.861386138614</v>
      </c>
      <c r="J4538" s="2">
        <v>1.9801980198019999</v>
      </c>
      <c r="K4538" s="2">
        <v>38.613861386139</v>
      </c>
      <c r="L4538" s="2">
        <v>14.851485148515</v>
      </c>
      <c r="M4538" s="2">
        <v>4.9504950495050002</v>
      </c>
      <c r="N4538" s="2">
        <v>31.683168316831999</v>
      </c>
      <c r="O4538" s="2">
        <v>18.811881188118999</v>
      </c>
      <c r="P4538" s="2">
        <v>1.9801980198019999</v>
      </c>
      <c r="Q4538" s="2">
        <v>30.693069306931001</v>
      </c>
      <c r="R4538" s="15" t="s">
        <v>66</v>
      </c>
      <c r="S4538" s="17">
        <v>69.306930693069006</v>
      </c>
    </row>
    <row r="4539" spans="3:19" x14ac:dyDescent="0.25">
      <c r="C4539" s="112"/>
      <c r="D4539" s="109"/>
      <c r="E4539" s="9" t="s">
        <v>30</v>
      </c>
      <c r="F4539" s="12"/>
      <c r="G4539" s="8">
        <v>63</v>
      </c>
      <c r="H4539" s="20">
        <v>20.634920634920999</v>
      </c>
      <c r="I4539" s="2">
        <v>9.5238095238099998</v>
      </c>
      <c r="J4539" s="2">
        <v>1.587301587302</v>
      </c>
      <c r="K4539" s="2">
        <v>38.095238095238003</v>
      </c>
      <c r="L4539" s="2">
        <v>25.396825396825001</v>
      </c>
      <c r="M4539" s="2">
        <v>15.873015873016</v>
      </c>
      <c r="N4539" s="2">
        <v>46.031746031746003</v>
      </c>
      <c r="O4539" s="2">
        <v>26.984126984126998</v>
      </c>
      <c r="P4539" s="2">
        <v>4.7619047619049999</v>
      </c>
      <c r="Q4539" s="2">
        <v>25.396825396825001</v>
      </c>
      <c r="R4539" s="15" t="s">
        <v>66</v>
      </c>
      <c r="S4539" s="17">
        <v>74.603174603175006</v>
      </c>
    </row>
    <row r="4540" spans="3:19" x14ac:dyDescent="0.25">
      <c r="C4540" s="112"/>
      <c r="D4540" s="109"/>
      <c r="E4540" s="9" t="s">
        <v>31</v>
      </c>
      <c r="F4540" s="12"/>
      <c r="G4540" s="8">
        <v>420</v>
      </c>
      <c r="H4540" s="20">
        <v>25</v>
      </c>
      <c r="I4540" s="2">
        <v>14.285714285714</v>
      </c>
      <c r="J4540" s="2">
        <v>4.0476190476190004</v>
      </c>
      <c r="K4540" s="2">
        <v>40.476190476189998</v>
      </c>
      <c r="L4540" s="2">
        <v>22.619047619048001</v>
      </c>
      <c r="M4540" s="2">
        <v>15</v>
      </c>
      <c r="N4540" s="2">
        <v>32.380952380952003</v>
      </c>
      <c r="O4540" s="2">
        <v>21.666666666666998</v>
      </c>
      <c r="P4540" s="2">
        <v>2.6190476190480001</v>
      </c>
      <c r="Q4540" s="2">
        <v>28.095238095237999</v>
      </c>
      <c r="R4540" s="2">
        <v>1.4285714285710001</v>
      </c>
      <c r="S4540" s="17">
        <v>70.476190476189998</v>
      </c>
    </row>
    <row r="4541" spans="3:19" x14ac:dyDescent="0.25">
      <c r="C4541" s="112"/>
      <c r="D4541" s="109"/>
      <c r="E4541" s="9" t="s">
        <v>32</v>
      </c>
      <c r="F4541" s="12"/>
      <c r="G4541" s="8">
        <v>164</v>
      </c>
      <c r="H4541" s="20">
        <v>22.560975609755999</v>
      </c>
      <c r="I4541" s="2">
        <v>12.195121951220001</v>
      </c>
      <c r="J4541" s="2">
        <v>1.829268292683</v>
      </c>
      <c r="K4541" s="2">
        <v>38.414634146341001</v>
      </c>
      <c r="L4541" s="2">
        <v>18.902439024389999</v>
      </c>
      <c r="M4541" s="2">
        <v>9.1463414634150002</v>
      </c>
      <c r="N4541" s="2">
        <v>37.195121951220003</v>
      </c>
      <c r="O4541" s="2">
        <v>21.951219512194999</v>
      </c>
      <c r="P4541" s="2">
        <v>3.0487804878050002</v>
      </c>
      <c r="Q4541" s="2">
        <v>28.658536585366001</v>
      </c>
      <c r="R4541" s="15" t="s">
        <v>66</v>
      </c>
      <c r="S4541" s="17">
        <v>71.341463414634006</v>
      </c>
    </row>
    <row r="4542" spans="3:19" ht="25.2" x14ac:dyDescent="0.25">
      <c r="C4542" s="108" t="s">
        <v>33</v>
      </c>
      <c r="D4542" s="108" t="s">
        <v>25</v>
      </c>
      <c r="E4542" s="10" t="s">
        <v>34</v>
      </c>
      <c r="F4542" s="11"/>
      <c r="G4542" s="14">
        <v>93</v>
      </c>
      <c r="H4542" s="28">
        <v>23.655913978495001</v>
      </c>
      <c r="I4542" s="5">
        <v>26.881720430108</v>
      </c>
      <c r="J4542" s="5">
        <v>4.3010752688169998</v>
      </c>
      <c r="K4542" s="5">
        <v>44.086021505376003</v>
      </c>
      <c r="L4542" s="5">
        <v>38.709677419355003</v>
      </c>
      <c r="M4542" s="5">
        <v>27.956989247311999</v>
      </c>
      <c r="N4542" s="5">
        <v>29.032258064516</v>
      </c>
      <c r="O4542" s="5">
        <v>26.881720430108</v>
      </c>
      <c r="P4542" s="5">
        <v>1.0752688172039999</v>
      </c>
      <c r="Q4542" s="5">
        <v>22.580645161290001</v>
      </c>
      <c r="R4542" s="5">
        <v>3.2258064516129998</v>
      </c>
      <c r="S4542" s="29">
        <v>74.193548387096996</v>
      </c>
    </row>
    <row r="4543" spans="3:19" ht="25.2" x14ac:dyDescent="0.25">
      <c r="C4543" s="112"/>
      <c r="D4543" s="109"/>
      <c r="E4543" s="9" t="s">
        <v>35</v>
      </c>
      <c r="F4543" s="12"/>
      <c r="G4543" s="8">
        <v>623</v>
      </c>
      <c r="H4543" s="20">
        <v>19.743178170143999</v>
      </c>
      <c r="I4543" s="2">
        <v>13.162118780096</v>
      </c>
      <c r="J4543" s="2">
        <v>2.5682182985550002</v>
      </c>
      <c r="K4543" s="2">
        <v>38.844301765650002</v>
      </c>
      <c r="L4543" s="2">
        <v>26.163723916533002</v>
      </c>
      <c r="M4543" s="2">
        <v>20.224719101123998</v>
      </c>
      <c r="N4543" s="2">
        <v>33.386837881220004</v>
      </c>
      <c r="O4543" s="2">
        <v>18.298555377206998</v>
      </c>
      <c r="P4543" s="2">
        <v>3.5313001605140002</v>
      </c>
      <c r="Q4543" s="2">
        <v>28.250401284109</v>
      </c>
      <c r="R4543" s="2">
        <v>0.96308186195800005</v>
      </c>
      <c r="S4543" s="17">
        <v>70.786516853932994</v>
      </c>
    </row>
    <row r="4544" spans="3:19" ht="25.2" x14ac:dyDescent="0.25">
      <c r="C4544" s="112"/>
      <c r="D4544" s="109"/>
      <c r="E4544" s="9" t="s">
        <v>36</v>
      </c>
      <c r="F4544" s="12"/>
      <c r="G4544" s="8">
        <v>207</v>
      </c>
      <c r="H4544" s="20">
        <v>23.671497584541001</v>
      </c>
      <c r="I4544" s="2">
        <v>13.526570048309001</v>
      </c>
      <c r="J4544" s="2">
        <v>2.898550724638</v>
      </c>
      <c r="K4544" s="2">
        <v>38.647342995168998</v>
      </c>
      <c r="L4544" s="2">
        <v>20.289855072464</v>
      </c>
      <c r="M4544" s="2">
        <v>21.256038647343001</v>
      </c>
      <c r="N4544" s="2">
        <v>26.086956521739001</v>
      </c>
      <c r="O4544" s="2">
        <v>22.222222222222001</v>
      </c>
      <c r="P4544" s="2">
        <v>3.3816425120770002</v>
      </c>
      <c r="Q4544" s="2">
        <v>30.434782608696</v>
      </c>
      <c r="R4544" s="2">
        <v>1.449275362319</v>
      </c>
      <c r="S4544" s="17">
        <v>68.115942028985998</v>
      </c>
    </row>
    <row r="4545" spans="3:19" ht="25.2" x14ac:dyDescent="0.25">
      <c r="C4545" s="112"/>
      <c r="D4545" s="109"/>
      <c r="E4545" s="9" t="s">
        <v>37</v>
      </c>
      <c r="F4545" s="12"/>
      <c r="G4545" s="8">
        <v>178</v>
      </c>
      <c r="H4545" s="20">
        <v>23.033707865168999</v>
      </c>
      <c r="I4545" s="2">
        <v>14.044943820225001</v>
      </c>
      <c r="J4545" s="2">
        <v>4.4943820224720001</v>
      </c>
      <c r="K4545" s="2">
        <v>37.640449438201998</v>
      </c>
      <c r="L4545" s="2">
        <v>23.033707865168999</v>
      </c>
      <c r="M4545" s="2">
        <v>15.168539325843</v>
      </c>
      <c r="N4545" s="2">
        <v>36.516853932583999</v>
      </c>
      <c r="O4545" s="2">
        <v>19.662921348314999</v>
      </c>
      <c r="P4545" s="2">
        <v>3.3707865168539999</v>
      </c>
      <c r="Q4545" s="2">
        <v>28.651685393257999</v>
      </c>
      <c r="R4545" s="2">
        <v>1.123595505618</v>
      </c>
      <c r="S4545" s="17">
        <v>70.224719101123995</v>
      </c>
    </row>
    <row r="4546" spans="3:19" x14ac:dyDescent="0.25">
      <c r="C4546" s="112"/>
      <c r="D4546" s="109"/>
      <c r="E4546" s="9" t="s">
        <v>38</v>
      </c>
      <c r="F4546" s="12"/>
      <c r="G4546" s="13">
        <v>3</v>
      </c>
      <c r="H4546" s="30">
        <v>33.333333333333002</v>
      </c>
      <c r="I4546" s="6">
        <v>66.666666666666998</v>
      </c>
      <c r="J4546" s="7" t="s">
        <v>66</v>
      </c>
      <c r="K4546" s="6">
        <v>33.333333333333002</v>
      </c>
      <c r="L4546" s="7" t="s">
        <v>66</v>
      </c>
      <c r="M4546" s="7" t="s">
        <v>66</v>
      </c>
      <c r="N4546" s="7" t="s">
        <v>66</v>
      </c>
      <c r="O4546" s="7" t="s">
        <v>66</v>
      </c>
      <c r="P4546" s="7" t="s">
        <v>66</v>
      </c>
      <c r="Q4546" s="7" t="s">
        <v>66</v>
      </c>
      <c r="R4546" s="7" t="s">
        <v>66</v>
      </c>
      <c r="S4546" s="33">
        <v>100</v>
      </c>
    </row>
    <row r="4547" spans="3:19" ht="25.2" x14ac:dyDescent="0.25">
      <c r="C4547" s="112"/>
      <c r="D4547" s="108" t="s">
        <v>22</v>
      </c>
      <c r="E4547" s="10" t="s">
        <v>34</v>
      </c>
      <c r="F4547" s="11"/>
      <c r="G4547" s="40">
        <v>48</v>
      </c>
      <c r="H4547" s="58">
        <v>25</v>
      </c>
      <c r="I4547" s="23">
        <v>25</v>
      </c>
      <c r="J4547" s="23">
        <v>2.083333333333</v>
      </c>
      <c r="K4547" s="23">
        <v>47.916666666666998</v>
      </c>
      <c r="L4547" s="23">
        <v>47.916666666666998</v>
      </c>
      <c r="M4547" s="23">
        <v>35.416666666666998</v>
      </c>
      <c r="N4547" s="23">
        <v>37.5</v>
      </c>
      <c r="O4547" s="23">
        <v>25</v>
      </c>
      <c r="P4547" s="23">
        <v>2.083333333333</v>
      </c>
      <c r="Q4547" s="23">
        <v>18.75</v>
      </c>
      <c r="R4547" s="23">
        <v>4.166666666667</v>
      </c>
      <c r="S4547" s="63">
        <v>77.083333333333002</v>
      </c>
    </row>
    <row r="4548" spans="3:19" ht="25.2" x14ac:dyDescent="0.25">
      <c r="C4548" s="112"/>
      <c r="D4548" s="109"/>
      <c r="E4548" s="9" t="s">
        <v>35</v>
      </c>
      <c r="F4548" s="12"/>
      <c r="G4548" s="8">
        <v>365</v>
      </c>
      <c r="H4548" s="20">
        <v>18.356164383562</v>
      </c>
      <c r="I4548" s="2">
        <v>13.150684931507</v>
      </c>
      <c r="J4548" s="2">
        <v>1.6438356164379999</v>
      </c>
      <c r="K4548" s="2">
        <v>38.082191780822001</v>
      </c>
      <c r="L4548" s="2">
        <v>26.575342465753</v>
      </c>
      <c r="M4548" s="2">
        <v>24.109589041096001</v>
      </c>
      <c r="N4548" s="2">
        <v>32.876712328766999</v>
      </c>
      <c r="O4548" s="2">
        <v>18.630136986301</v>
      </c>
      <c r="P4548" s="2">
        <v>4.9315068493150003</v>
      </c>
      <c r="Q4548" s="2">
        <v>26.301369863013999</v>
      </c>
      <c r="R4548" s="2">
        <v>0.54794520547900005</v>
      </c>
      <c r="S4548" s="17">
        <v>73.150684931507001</v>
      </c>
    </row>
    <row r="4549" spans="3:19" ht="25.2" x14ac:dyDescent="0.25">
      <c r="C4549" s="112"/>
      <c r="D4549" s="109"/>
      <c r="E4549" s="9" t="s">
        <v>36</v>
      </c>
      <c r="F4549" s="12"/>
      <c r="G4549" s="8">
        <v>80</v>
      </c>
      <c r="H4549" s="20">
        <v>18.75</v>
      </c>
      <c r="I4549" s="2">
        <v>17.5</v>
      </c>
      <c r="J4549" s="2">
        <v>1.25</v>
      </c>
      <c r="K4549" s="2">
        <v>37.5</v>
      </c>
      <c r="L4549" s="2">
        <v>21.25</v>
      </c>
      <c r="M4549" s="2">
        <v>27.5</v>
      </c>
      <c r="N4549" s="2">
        <v>26.25</v>
      </c>
      <c r="O4549" s="2">
        <v>20</v>
      </c>
      <c r="P4549" s="2">
        <v>2.5</v>
      </c>
      <c r="Q4549" s="2">
        <v>32.5</v>
      </c>
      <c r="R4549" s="2">
        <v>1.25</v>
      </c>
      <c r="S4549" s="17">
        <v>66.25</v>
      </c>
    </row>
    <row r="4550" spans="3:19" ht="25.2" x14ac:dyDescent="0.25">
      <c r="C4550" s="112"/>
      <c r="D4550" s="109"/>
      <c r="E4550" s="9" t="s">
        <v>37</v>
      </c>
      <c r="F4550" s="12"/>
      <c r="G4550" s="13">
        <v>49</v>
      </c>
      <c r="H4550" s="30">
        <v>12.244897959184</v>
      </c>
      <c r="I4550" s="6">
        <v>8.1632653061219997</v>
      </c>
      <c r="J4550" s="6">
        <v>4.0816326530609999</v>
      </c>
      <c r="K4550" s="6">
        <v>34.693877551020002</v>
      </c>
      <c r="L4550" s="6">
        <v>28.571428571428999</v>
      </c>
      <c r="M4550" s="6">
        <v>18.367346938775999</v>
      </c>
      <c r="N4550" s="6">
        <v>42.857142857143003</v>
      </c>
      <c r="O4550" s="6">
        <v>16.326530612245001</v>
      </c>
      <c r="P4550" s="6">
        <v>4.0816326530609999</v>
      </c>
      <c r="Q4550" s="6">
        <v>30.612244897958998</v>
      </c>
      <c r="R4550" s="7" t="s">
        <v>66</v>
      </c>
      <c r="S4550" s="33">
        <v>69.387755102040998</v>
      </c>
    </row>
    <row r="4551" spans="3:19" x14ac:dyDescent="0.25">
      <c r="C4551" s="112"/>
      <c r="D4551" s="109"/>
      <c r="E4551" s="9" t="s">
        <v>38</v>
      </c>
      <c r="F4551" s="12"/>
      <c r="G4551" s="13">
        <v>1</v>
      </c>
      <c r="H4551" s="39" t="s">
        <v>66</v>
      </c>
      <c r="I4551" s="7" t="s">
        <v>66</v>
      </c>
      <c r="J4551" s="7" t="s">
        <v>66</v>
      </c>
      <c r="K4551" s="6">
        <v>100</v>
      </c>
      <c r="L4551" s="7" t="s">
        <v>66</v>
      </c>
      <c r="M4551" s="7" t="s">
        <v>66</v>
      </c>
      <c r="N4551" s="7" t="s">
        <v>66</v>
      </c>
      <c r="O4551" s="7" t="s">
        <v>66</v>
      </c>
      <c r="P4551" s="7" t="s">
        <v>66</v>
      </c>
      <c r="Q4551" s="7" t="s">
        <v>66</v>
      </c>
      <c r="R4551" s="7" t="s">
        <v>66</v>
      </c>
      <c r="S4551" s="33">
        <v>100</v>
      </c>
    </row>
    <row r="4552" spans="3:19" ht="25.2" x14ac:dyDescent="0.25">
      <c r="C4552" s="112"/>
      <c r="D4552" s="108" t="s">
        <v>23</v>
      </c>
      <c r="E4552" s="10" t="s">
        <v>34</v>
      </c>
      <c r="F4552" s="11"/>
      <c r="G4552" s="40">
        <v>45</v>
      </c>
      <c r="H4552" s="58">
        <v>22.222222222222001</v>
      </c>
      <c r="I4552" s="23">
        <v>28.888888888888999</v>
      </c>
      <c r="J4552" s="23">
        <v>6.666666666667</v>
      </c>
      <c r="K4552" s="23">
        <v>40</v>
      </c>
      <c r="L4552" s="23">
        <v>28.888888888888999</v>
      </c>
      <c r="M4552" s="23">
        <v>20</v>
      </c>
      <c r="N4552" s="23">
        <v>20</v>
      </c>
      <c r="O4552" s="23">
        <v>28.888888888888999</v>
      </c>
      <c r="P4552" s="41" t="s">
        <v>66</v>
      </c>
      <c r="Q4552" s="23">
        <v>26.666666666666998</v>
      </c>
      <c r="R4552" s="23">
        <v>2.2222222222219998</v>
      </c>
      <c r="S4552" s="63">
        <v>71.111111111111001</v>
      </c>
    </row>
    <row r="4553" spans="3:19" ht="25.2" x14ac:dyDescent="0.25">
      <c r="C4553" s="112"/>
      <c r="D4553" s="109"/>
      <c r="E4553" s="9" t="s">
        <v>35</v>
      </c>
      <c r="F4553" s="12"/>
      <c r="G4553" s="8">
        <v>258</v>
      </c>
      <c r="H4553" s="20">
        <v>21.705426356589001</v>
      </c>
      <c r="I4553" s="2">
        <v>13.178294573643001</v>
      </c>
      <c r="J4553" s="2">
        <v>3.8759689922480001</v>
      </c>
      <c r="K4553" s="2">
        <v>39.922480620155</v>
      </c>
      <c r="L4553" s="2">
        <v>25.581395348836999</v>
      </c>
      <c r="M4553" s="2">
        <v>14.728682170542999</v>
      </c>
      <c r="N4553" s="2">
        <v>34.108527131782999</v>
      </c>
      <c r="O4553" s="2">
        <v>17.829457364341</v>
      </c>
      <c r="P4553" s="2">
        <v>1.550387596899</v>
      </c>
      <c r="Q4553" s="2">
        <v>31.007751937984001</v>
      </c>
      <c r="R4553" s="2">
        <v>1.550387596899</v>
      </c>
      <c r="S4553" s="17">
        <v>67.441860465115994</v>
      </c>
    </row>
    <row r="4554" spans="3:19" ht="25.2" x14ac:dyDescent="0.25">
      <c r="C4554" s="112"/>
      <c r="D4554" s="109"/>
      <c r="E4554" s="9" t="s">
        <v>36</v>
      </c>
      <c r="F4554" s="12"/>
      <c r="G4554" s="8">
        <v>127</v>
      </c>
      <c r="H4554" s="20">
        <v>26.771653543307</v>
      </c>
      <c r="I4554" s="2">
        <v>11.023622047244</v>
      </c>
      <c r="J4554" s="2">
        <v>3.9370078740159999</v>
      </c>
      <c r="K4554" s="2">
        <v>39.370078740156998</v>
      </c>
      <c r="L4554" s="2">
        <v>19.685039370079</v>
      </c>
      <c r="M4554" s="2">
        <v>17.322834645669001</v>
      </c>
      <c r="N4554" s="2">
        <v>25.984251968504001</v>
      </c>
      <c r="O4554" s="2">
        <v>23.622047244093999</v>
      </c>
      <c r="P4554" s="2">
        <v>3.9370078740159999</v>
      </c>
      <c r="Q4554" s="2">
        <v>29.133858267716999</v>
      </c>
      <c r="R4554" s="2">
        <v>1.574803149606</v>
      </c>
      <c r="S4554" s="17">
        <v>69.291338582677</v>
      </c>
    </row>
    <row r="4555" spans="3:19" ht="25.2" x14ac:dyDescent="0.25">
      <c r="C4555" s="112"/>
      <c r="D4555" s="109"/>
      <c r="E4555" s="9" t="s">
        <v>37</v>
      </c>
      <c r="F4555" s="12"/>
      <c r="G4555" s="8">
        <v>129</v>
      </c>
      <c r="H4555" s="20">
        <v>27.131782945735999</v>
      </c>
      <c r="I4555" s="2">
        <v>16.279069767442</v>
      </c>
      <c r="J4555" s="2">
        <v>4.6511627906979998</v>
      </c>
      <c r="K4555" s="2">
        <v>38.759689922481002</v>
      </c>
      <c r="L4555" s="2">
        <v>20.930232558139998</v>
      </c>
      <c r="M4555" s="2">
        <v>13.953488372093</v>
      </c>
      <c r="N4555" s="2">
        <v>34.108527131782999</v>
      </c>
      <c r="O4555" s="2">
        <v>20.930232558139998</v>
      </c>
      <c r="P4555" s="2">
        <v>3.1007751937979999</v>
      </c>
      <c r="Q4555" s="2">
        <v>27.906976744186</v>
      </c>
      <c r="R4555" s="2">
        <v>1.550387596899</v>
      </c>
      <c r="S4555" s="17">
        <v>70.542635658915003</v>
      </c>
    </row>
    <row r="4556" spans="3:19" x14ac:dyDescent="0.25">
      <c r="C4556" s="112"/>
      <c r="D4556" s="109"/>
      <c r="E4556" s="9" t="s">
        <v>38</v>
      </c>
      <c r="F4556" s="12"/>
      <c r="G4556" s="13">
        <v>2</v>
      </c>
      <c r="H4556" s="30">
        <v>50</v>
      </c>
      <c r="I4556" s="6">
        <v>100</v>
      </c>
      <c r="J4556" s="7" t="s">
        <v>66</v>
      </c>
      <c r="K4556" s="7" t="s">
        <v>66</v>
      </c>
      <c r="L4556" s="7" t="s">
        <v>66</v>
      </c>
      <c r="M4556" s="7" t="s">
        <v>66</v>
      </c>
      <c r="N4556" s="7" t="s">
        <v>66</v>
      </c>
      <c r="O4556" s="7" t="s">
        <v>66</v>
      </c>
      <c r="P4556" s="7" t="s">
        <v>66</v>
      </c>
      <c r="Q4556" s="7" t="s">
        <v>66</v>
      </c>
      <c r="R4556" s="7" t="s">
        <v>66</v>
      </c>
      <c r="S4556" s="33">
        <v>100</v>
      </c>
    </row>
    <row r="4557" spans="3:19" ht="25.2" x14ac:dyDescent="0.25">
      <c r="C4557" s="108" t="s">
        <v>39</v>
      </c>
      <c r="D4557" s="108" t="s">
        <v>25</v>
      </c>
      <c r="E4557" s="10" t="s">
        <v>40</v>
      </c>
      <c r="F4557" s="11"/>
      <c r="G4557" s="14">
        <v>320</v>
      </c>
      <c r="H4557" s="28">
        <v>23.125</v>
      </c>
      <c r="I4557" s="5">
        <v>16.25</v>
      </c>
      <c r="J4557" s="5">
        <v>3.125</v>
      </c>
      <c r="K4557" s="5">
        <v>38.75</v>
      </c>
      <c r="L4557" s="5">
        <v>25</v>
      </c>
      <c r="M4557" s="5">
        <v>19.0625</v>
      </c>
      <c r="N4557" s="5">
        <v>29.0625</v>
      </c>
      <c r="O4557" s="5">
        <v>20.3125</v>
      </c>
      <c r="P4557" s="5">
        <v>2.5</v>
      </c>
      <c r="Q4557" s="5">
        <v>29.6875</v>
      </c>
      <c r="R4557" s="5">
        <v>2.1875</v>
      </c>
      <c r="S4557" s="29">
        <v>68.125</v>
      </c>
    </row>
    <row r="4558" spans="3:19" ht="25.2" x14ac:dyDescent="0.25">
      <c r="C4558" s="112"/>
      <c r="D4558" s="109"/>
      <c r="E4558" s="9" t="s">
        <v>41</v>
      </c>
      <c r="F4558" s="12"/>
      <c r="G4558" s="8">
        <v>604</v>
      </c>
      <c r="H4558" s="20">
        <v>19.53642384106</v>
      </c>
      <c r="I4558" s="2">
        <v>13.079470198675001</v>
      </c>
      <c r="J4558" s="2">
        <v>2.4834437086090002</v>
      </c>
      <c r="K4558" s="2">
        <v>39.403973509933998</v>
      </c>
      <c r="L4558" s="2">
        <v>26.490066225166</v>
      </c>
      <c r="M4558" s="2">
        <v>19.867549668873998</v>
      </c>
      <c r="N4558" s="2">
        <v>33.443708609272001</v>
      </c>
      <c r="O4558" s="2">
        <v>18.211920529800999</v>
      </c>
      <c r="P4558" s="2">
        <v>3.6423841059600002</v>
      </c>
      <c r="Q4558" s="2">
        <v>28.642384105960002</v>
      </c>
      <c r="R4558" s="2">
        <v>0.82781456953599997</v>
      </c>
      <c r="S4558" s="17">
        <v>70.529801324502998</v>
      </c>
    </row>
    <row r="4559" spans="3:19" x14ac:dyDescent="0.25">
      <c r="C4559" s="112"/>
      <c r="D4559" s="109"/>
      <c r="E4559" s="9" t="s">
        <v>42</v>
      </c>
      <c r="F4559" s="12"/>
      <c r="G4559" s="13">
        <v>20</v>
      </c>
      <c r="H4559" s="30">
        <v>15</v>
      </c>
      <c r="I4559" s="6">
        <v>25</v>
      </c>
      <c r="J4559" s="6">
        <v>5</v>
      </c>
      <c r="K4559" s="6">
        <v>40</v>
      </c>
      <c r="L4559" s="6">
        <v>25</v>
      </c>
      <c r="M4559" s="6">
        <v>40</v>
      </c>
      <c r="N4559" s="6">
        <v>30</v>
      </c>
      <c r="O4559" s="6">
        <v>20</v>
      </c>
      <c r="P4559" s="7" t="s">
        <v>66</v>
      </c>
      <c r="Q4559" s="6">
        <v>35</v>
      </c>
      <c r="R4559" s="7" t="s">
        <v>66</v>
      </c>
      <c r="S4559" s="33">
        <v>65</v>
      </c>
    </row>
    <row r="4560" spans="3:19" x14ac:dyDescent="0.25">
      <c r="C4560" s="112"/>
      <c r="D4560" s="109"/>
      <c r="E4560" s="9" t="s">
        <v>43</v>
      </c>
      <c r="F4560" s="12"/>
      <c r="G4560" s="8">
        <v>162</v>
      </c>
      <c r="H4560" s="20">
        <v>21.604938271605</v>
      </c>
      <c r="I4560" s="2">
        <v>12.345679012346</v>
      </c>
      <c r="J4560" s="2">
        <v>2.4691358024690002</v>
      </c>
      <c r="K4560" s="2">
        <v>40.740740740741003</v>
      </c>
      <c r="L4560" s="2">
        <v>26.543209876542999</v>
      </c>
      <c r="M4560" s="2">
        <v>20.370370370370001</v>
      </c>
      <c r="N4560" s="2">
        <v>33.333333333333002</v>
      </c>
      <c r="O4560" s="2">
        <v>19.135802469135999</v>
      </c>
      <c r="P4560" s="2">
        <v>4.9382716049380004</v>
      </c>
      <c r="Q4560" s="2">
        <v>22.222222222222001</v>
      </c>
      <c r="R4560" s="2">
        <v>1.2345679012349999</v>
      </c>
      <c r="S4560" s="17">
        <v>76.543209876543003</v>
      </c>
    </row>
    <row r="4561" spans="3:19" x14ac:dyDescent="0.25">
      <c r="C4561" s="112"/>
      <c r="D4561" s="109"/>
      <c r="E4561" s="9" t="s">
        <v>44</v>
      </c>
      <c r="F4561" s="12"/>
      <c r="G4561" s="8">
        <v>50</v>
      </c>
      <c r="H4561" s="20">
        <v>16</v>
      </c>
      <c r="I4561" s="2">
        <v>10</v>
      </c>
      <c r="J4561" s="2">
        <v>2</v>
      </c>
      <c r="K4561" s="2">
        <v>36</v>
      </c>
      <c r="L4561" s="2">
        <v>18</v>
      </c>
      <c r="M4561" s="2">
        <v>20</v>
      </c>
      <c r="N4561" s="2">
        <v>38</v>
      </c>
      <c r="O4561" s="2">
        <v>26</v>
      </c>
      <c r="P4561" s="2">
        <v>8</v>
      </c>
      <c r="Q4561" s="2">
        <v>28</v>
      </c>
      <c r="R4561" s="15" t="s">
        <v>66</v>
      </c>
      <c r="S4561" s="17">
        <v>72</v>
      </c>
    </row>
    <row r="4562" spans="3:19" ht="25.2" x14ac:dyDescent="0.25">
      <c r="C4562" s="112"/>
      <c r="D4562" s="109"/>
      <c r="E4562" s="9" t="s">
        <v>45</v>
      </c>
      <c r="F4562" s="12"/>
      <c r="G4562" s="8">
        <v>53</v>
      </c>
      <c r="H4562" s="20">
        <v>28.301886792453001</v>
      </c>
      <c r="I4562" s="2">
        <v>20.754716981131999</v>
      </c>
      <c r="J4562" s="2">
        <v>7.547169811321</v>
      </c>
      <c r="K4562" s="2">
        <v>49.056603773585003</v>
      </c>
      <c r="L4562" s="2">
        <v>32.075471698112999</v>
      </c>
      <c r="M4562" s="2">
        <v>30.188679245283002</v>
      </c>
      <c r="N4562" s="2">
        <v>39.622641509433997</v>
      </c>
      <c r="O4562" s="2">
        <v>28.301886792453001</v>
      </c>
      <c r="P4562" s="2">
        <v>1.88679245283</v>
      </c>
      <c r="Q4562" s="2">
        <v>18.867924528302002</v>
      </c>
      <c r="R4562" s="15" t="s">
        <v>66</v>
      </c>
      <c r="S4562" s="17">
        <v>81.132075471698002</v>
      </c>
    </row>
    <row r="4563" spans="3:19" x14ac:dyDescent="0.25">
      <c r="C4563" s="112"/>
      <c r="D4563" s="109"/>
      <c r="E4563" s="9" t="s">
        <v>38</v>
      </c>
      <c r="F4563" s="12"/>
      <c r="G4563" s="13">
        <v>37</v>
      </c>
      <c r="H4563" s="30">
        <v>24.324324324323999</v>
      </c>
      <c r="I4563" s="6">
        <v>24.324324324323999</v>
      </c>
      <c r="J4563" s="6">
        <v>5.4054054054050003</v>
      </c>
      <c r="K4563" s="6">
        <v>29.72972972973</v>
      </c>
      <c r="L4563" s="6">
        <v>21.621621621622001</v>
      </c>
      <c r="M4563" s="6">
        <v>24.324324324323999</v>
      </c>
      <c r="N4563" s="6">
        <v>37.837837837838002</v>
      </c>
      <c r="O4563" s="6">
        <v>24.324324324323999</v>
      </c>
      <c r="P4563" s="7" t="s">
        <v>66</v>
      </c>
      <c r="Q4563" s="6">
        <v>21.621621621622001</v>
      </c>
      <c r="R4563" s="6">
        <v>2.7027027027030002</v>
      </c>
      <c r="S4563" s="33">
        <v>75.675675675676004</v>
      </c>
    </row>
    <row r="4564" spans="3:19" ht="25.2" x14ac:dyDescent="0.25">
      <c r="C4564" s="112"/>
      <c r="D4564" s="108" t="s">
        <v>22</v>
      </c>
      <c r="E4564" s="10" t="s">
        <v>40</v>
      </c>
      <c r="F4564" s="11"/>
      <c r="G4564" s="14">
        <v>118</v>
      </c>
      <c r="H4564" s="28">
        <v>17.796610169491998</v>
      </c>
      <c r="I4564" s="5">
        <v>15.254237288136</v>
      </c>
      <c r="J4564" s="5">
        <v>1.6949152542370001</v>
      </c>
      <c r="K4564" s="5">
        <v>37.288135593219998</v>
      </c>
      <c r="L4564" s="5">
        <v>27.966101694915</v>
      </c>
      <c r="M4564" s="5">
        <v>26.271186440678001</v>
      </c>
      <c r="N4564" s="5">
        <v>31.355932203390001</v>
      </c>
      <c r="O4564" s="5">
        <v>16.949152542373</v>
      </c>
      <c r="P4564" s="5">
        <v>1.6949152542370001</v>
      </c>
      <c r="Q4564" s="5">
        <v>32.203389830508002</v>
      </c>
      <c r="R4564" s="5">
        <v>2.542372881356</v>
      </c>
      <c r="S4564" s="29">
        <v>65.254237288135997</v>
      </c>
    </row>
    <row r="4565" spans="3:19" ht="25.2" x14ac:dyDescent="0.25">
      <c r="C4565" s="112"/>
      <c r="D4565" s="109"/>
      <c r="E4565" s="9" t="s">
        <v>41</v>
      </c>
      <c r="F4565" s="12"/>
      <c r="G4565" s="8">
        <v>351</v>
      </c>
      <c r="H4565" s="20">
        <v>17.948717948717999</v>
      </c>
      <c r="I4565" s="2">
        <v>13.105413105413</v>
      </c>
      <c r="J4565" s="2">
        <v>1.4245014245009999</v>
      </c>
      <c r="K4565" s="2">
        <v>39.316239316238999</v>
      </c>
      <c r="L4565" s="2">
        <v>27.065527065527</v>
      </c>
      <c r="M4565" s="2">
        <v>23.646723646723999</v>
      </c>
      <c r="N4565" s="2">
        <v>33.048433048432997</v>
      </c>
      <c r="O4565" s="2">
        <v>19.088319088319</v>
      </c>
      <c r="P4565" s="2">
        <v>5.1282051282049999</v>
      </c>
      <c r="Q4565" s="2">
        <v>26.495726495726</v>
      </c>
      <c r="R4565" s="2">
        <v>0.28490028490000002</v>
      </c>
      <c r="S4565" s="17">
        <v>73.219373219372997</v>
      </c>
    </row>
    <row r="4566" spans="3:19" x14ac:dyDescent="0.25">
      <c r="C4566" s="112"/>
      <c r="D4566" s="109"/>
      <c r="E4566" s="9" t="s">
        <v>42</v>
      </c>
      <c r="F4566" s="12"/>
      <c r="G4566" s="13">
        <v>9</v>
      </c>
      <c r="H4566" s="39" t="s">
        <v>66</v>
      </c>
      <c r="I4566" s="6">
        <v>33.333333333333002</v>
      </c>
      <c r="J4566" s="7" t="s">
        <v>66</v>
      </c>
      <c r="K4566" s="6">
        <v>33.333333333333002</v>
      </c>
      <c r="L4566" s="6">
        <v>33.333333333333002</v>
      </c>
      <c r="M4566" s="6">
        <v>33.333333333333002</v>
      </c>
      <c r="N4566" s="6">
        <v>22.222222222222001</v>
      </c>
      <c r="O4566" s="6">
        <v>11.111111111111001</v>
      </c>
      <c r="P4566" s="7" t="s">
        <v>66</v>
      </c>
      <c r="Q4566" s="6">
        <v>33.333333333333002</v>
      </c>
      <c r="R4566" s="7" t="s">
        <v>66</v>
      </c>
      <c r="S4566" s="33">
        <v>66.666666666666998</v>
      </c>
    </row>
    <row r="4567" spans="3:19" x14ac:dyDescent="0.25">
      <c r="C4567" s="112"/>
      <c r="D4567" s="109"/>
      <c r="E4567" s="9" t="s">
        <v>43</v>
      </c>
      <c r="F4567" s="12"/>
      <c r="G4567" s="8">
        <v>64</v>
      </c>
      <c r="H4567" s="20">
        <v>17.1875</v>
      </c>
      <c r="I4567" s="2">
        <v>15.625</v>
      </c>
      <c r="J4567" s="15" t="s">
        <v>66</v>
      </c>
      <c r="K4567" s="2">
        <v>39.0625</v>
      </c>
      <c r="L4567" s="2">
        <v>37.5</v>
      </c>
      <c r="M4567" s="2">
        <v>28.125</v>
      </c>
      <c r="N4567" s="2">
        <v>34.375</v>
      </c>
      <c r="O4567" s="2">
        <v>17.1875</v>
      </c>
      <c r="P4567" s="2">
        <v>4.6875</v>
      </c>
      <c r="Q4567" s="2">
        <v>17.1875</v>
      </c>
      <c r="R4567" s="15" t="s">
        <v>66</v>
      </c>
      <c r="S4567" s="17">
        <v>82.8125</v>
      </c>
    </row>
    <row r="4568" spans="3:19" x14ac:dyDescent="0.25">
      <c r="C4568" s="112"/>
      <c r="D4568" s="109"/>
      <c r="E4568" s="9" t="s">
        <v>44</v>
      </c>
      <c r="F4568" s="12"/>
      <c r="G4568" s="13">
        <v>19</v>
      </c>
      <c r="H4568" s="30">
        <v>5.2631578947369997</v>
      </c>
      <c r="I4568" s="6">
        <v>15.789473684211</v>
      </c>
      <c r="J4568" s="7" t="s">
        <v>66</v>
      </c>
      <c r="K4568" s="6">
        <v>52.631578947367998</v>
      </c>
      <c r="L4568" s="6">
        <v>21.052631578947</v>
      </c>
      <c r="M4568" s="6">
        <v>26.315789473683999</v>
      </c>
      <c r="N4568" s="6">
        <v>36.842105263157997</v>
      </c>
      <c r="O4568" s="6">
        <v>31.578947368421002</v>
      </c>
      <c r="P4568" s="6">
        <v>10.526315789473999</v>
      </c>
      <c r="Q4568" s="6">
        <v>15.789473684211</v>
      </c>
      <c r="R4568" s="7" t="s">
        <v>66</v>
      </c>
      <c r="S4568" s="33">
        <v>84.210526315788996</v>
      </c>
    </row>
    <row r="4569" spans="3:19" ht="25.2" x14ac:dyDescent="0.25">
      <c r="C4569" s="112"/>
      <c r="D4569" s="109"/>
      <c r="E4569" s="9" t="s">
        <v>45</v>
      </c>
      <c r="F4569" s="12"/>
      <c r="G4569" s="13">
        <v>30</v>
      </c>
      <c r="H4569" s="30">
        <v>23.333333333333002</v>
      </c>
      <c r="I4569" s="6">
        <v>26.666666666666998</v>
      </c>
      <c r="J4569" s="6">
        <v>3.333333333333</v>
      </c>
      <c r="K4569" s="6">
        <v>53.333333333333002</v>
      </c>
      <c r="L4569" s="6">
        <v>43.333333333333002</v>
      </c>
      <c r="M4569" s="6">
        <v>40</v>
      </c>
      <c r="N4569" s="6">
        <v>40</v>
      </c>
      <c r="O4569" s="6">
        <v>30</v>
      </c>
      <c r="P4569" s="6">
        <v>3.333333333333</v>
      </c>
      <c r="Q4569" s="6">
        <v>23.333333333333002</v>
      </c>
      <c r="R4569" s="7" t="s">
        <v>66</v>
      </c>
      <c r="S4569" s="33">
        <v>76.666666666666998</v>
      </c>
    </row>
    <row r="4570" spans="3:19" x14ac:dyDescent="0.25">
      <c r="C4570" s="112"/>
      <c r="D4570" s="109"/>
      <c r="E4570" s="9" t="s">
        <v>38</v>
      </c>
      <c r="F4570" s="12"/>
      <c r="G4570" s="13">
        <v>23</v>
      </c>
      <c r="H4570" s="30">
        <v>26.086956521739001</v>
      </c>
      <c r="I4570" s="6">
        <v>17.391304347826001</v>
      </c>
      <c r="J4570" s="6">
        <v>8.6956521739130004</v>
      </c>
      <c r="K4570" s="6">
        <v>30.434782608696</v>
      </c>
      <c r="L4570" s="6">
        <v>17.391304347826001</v>
      </c>
      <c r="M4570" s="6">
        <v>30.434782608696</v>
      </c>
      <c r="N4570" s="6">
        <v>34.782608695652002</v>
      </c>
      <c r="O4570" s="6">
        <v>21.739130434783</v>
      </c>
      <c r="P4570" s="7" t="s">
        <v>66</v>
      </c>
      <c r="Q4570" s="6">
        <v>21.739130434783</v>
      </c>
      <c r="R4570" s="6">
        <v>4.3478260869570002</v>
      </c>
      <c r="S4570" s="33">
        <v>73.913043478261002</v>
      </c>
    </row>
    <row r="4571" spans="3:19" ht="25.2" x14ac:dyDescent="0.25">
      <c r="C4571" s="112"/>
      <c r="D4571" s="108" t="s">
        <v>23</v>
      </c>
      <c r="E4571" s="10" t="s">
        <v>40</v>
      </c>
      <c r="F4571" s="11"/>
      <c r="G4571" s="14">
        <v>202</v>
      </c>
      <c r="H4571" s="28">
        <v>26.237623762376</v>
      </c>
      <c r="I4571" s="5">
        <v>16.831683168316999</v>
      </c>
      <c r="J4571" s="5">
        <v>3.9603960396039999</v>
      </c>
      <c r="K4571" s="5">
        <v>39.603960396040002</v>
      </c>
      <c r="L4571" s="5">
        <v>23.267326732672998</v>
      </c>
      <c r="M4571" s="5">
        <v>14.851485148515</v>
      </c>
      <c r="N4571" s="5">
        <v>27.722772277228</v>
      </c>
      <c r="O4571" s="5">
        <v>22.277227722772</v>
      </c>
      <c r="P4571" s="5">
        <v>2.970297029703</v>
      </c>
      <c r="Q4571" s="5">
        <v>28.217821782178</v>
      </c>
      <c r="R4571" s="5">
        <v>1.9801980198019999</v>
      </c>
      <c r="S4571" s="29">
        <v>69.801980198020004</v>
      </c>
    </row>
    <row r="4572" spans="3:19" ht="25.2" x14ac:dyDescent="0.25">
      <c r="C4572" s="112"/>
      <c r="D4572" s="109"/>
      <c r="E4572" s="9" t="s">
        <v>41</v>
      </c>
      <c r="F4572" s="12"/>
      <c r="G4572" s="8">
        <v>253</v>
      </c>
      <c r="H4572" s="20">
        <v>21.739130434783</v>
      </c>
      <c r="I4572" s="2">
        <v>13.04347826087</v>
      </c>
      <c r="J4572" s="2">
        <v>3.9525691699599999</v>
      </c>
      <c r="K4572" s="2">
        <v>39.525691699604998</v>
      </c>
      <c r="L4572" s="2">
        <v>25.691699604743</v>
      </c>
      <c r="M4572" s="2">
        <v>14.624505928853999</v>
      </c>
      <c r="N4572" s="2">
        <v>33.99209486166</v>
      </c>
      <c r="O4572" s="2">
        <v>16.99604743083</v>
      </c>
      <c r="P4572" s="2">
        <v>1.5810276679840001</v>
      </c>
      <c r="Q4572" s="2">
        <v>31.620553359683999</v>
      </c>
      <c r="R4572" s="2">
        <v>1.5810276679840001</v>
      </c>
      <c r="S4572" s="17">
        <v>66.798418972332001</v>
      </c>
    </row>
    <row r="4573" spans="3:19" x14ac:dyDescent="0.25">
      <c r="C4573" s="112"/>
      <c r="D4573" s="109"/>
      <c r="E4573" s="9" t="s">
        <v>42</v>
      </c>
      <c r="F4573" s="12"/>
      <c r="G4573" s="13">
        <v>11</v>
      </c>
      <c r="H4573" s="30">
        <v>27.272727272727</v>
      </c>
      <c r="I4573" s="6">
        <v>18.181818181817999</v>
      </c>
      <c r="J4573" s="6">
        <v>9.0909090909089993</v>
      </c>
      <c r="K4573" s="6">
        <v>45.454545454544999</v>
      </c>
      <c r="L4573" s="6">
        <v>18.181818181817999</v>
      </c>
      <c r="M4573" s="6">
        <v>45.454545454544999</v>
      </c>
      <c r="N4573" s="6">
        <v>36.363636363635997</v>
      </c>
      <c r="O4573" s="6">
        <v>27.272727272727</v>
      </c>
      <c r="P4573" s="7" t="s">
        <v>66</v>
      </c>
      <c r="Q4573" s="6">
        <v>36.363636363635997</v>
      </c>
      <c r="R4573" s="7" t="s">
        <v>66</v>
      </c>
      <c r="S4573" s="33">
        <v>63.636363636364003</v>
      </c>
    </row>
    <row r="4574" spans="3:19" x14ac:dyDescent="0.25">
      <c r="C4574" s="112"/>
      <c r="D4574" s="109"/>
      <c r="E4574" s="9" t="s">
        <v>43</v>
      </c>
      <c r="F4574" s="12"/>
      <c r="G4574" s="8">
        <v>98</v>
      </c>
      <c r="H4574" s="20">
        <v>24.489795918367001</v>
      </c>
      <c r="I4574" s="2">
        <v>10.204081632653001</v>
      </c>
      <c r="J4574" s="2">
        <v>4.0816326530609999</v>
      </c>
      <c r="K4574" s="2">
        <v>41.836734693878</v>
      </c>
      <c r="L4574" s="2">
        <v>19.387755102041002</v>
      </c>
      <c r="M4574" s="2">
        <v>15.30612244898</v>
      </c>
      <c r="N4574" s="2">
        <v>32.653061224490003</v>
      </c>
      <c r="O4574" s="2">
        <v>20.408163265306001</v>
      </c>
      <c r="P4574" s="2">
        <v>5.1020408163270003</v>
      </c>
      <c r="Q4574" s="2">
        <v>25.510204081632999</v>
      </c>
      <c r="R4574" s="2">
        <v>2.040816326531</v>
      </c>
      <c r="S4574" s="17">
        <v>72.448979591837002</v>
      </c>
    </row>
    <row r="4575" spans="3:19" x14ac:dyDescent="0.25">
      <c r="C4575" s="112"/>
      <c r="D4575" s="109"/>
      <c r="E4575" s="9" t="s">
        <v>44</v>
      </c>
      <c r="F4575" s="12"/>
      <c r="G4575" s="13">
        <v>31</v>
      </c>
      <c r="H4575" s="30">
        <v>22.580645161290001</v>
      </c>
      <c r="I4575" s="6">
        <v>6.4516129032259997</v>
      </c>
      <c r="J4575" s="6">
        <v>3.2258064516129998</v>
      </c>
      <c r="K4575" s="6">
        <v>25.806451612903</v>
      </c>
      <c r="L4575" s="6">
        <v>16.129032258064999</v>
      </c>
      <c r="M4575" s="6">
        <v>16.129032258064999</v>
      </c>
      <c r="N4575" s="6">
        <v>38.709677419355003</v>
      </c>
      <c r="O4575" s="6">
        <v>22.580645161290001</v>
      </c>
      <c r="P4575" s="6">
        <v>6.4516129032259997</v>
      </c>
      <c r="Q4575" s="6">
        <v>35.483870967742</v>
      </c>
      <c r="R4575" s="7" t="s">
        <v>66</v>
      </c>
      <c r="S4575" s="33">
        <v>64.516129032257993</v>
      </c>
    </row>
    <row r="4576" spans="3:19" ht="25.2" x14ac:dyDescent="0.25">
      <c r="C4576" s="112"/>
      <c r="D4576" s="109"/>
      <c r="E4576" s="9" t="s">
        <v>45</v>
      </c>
      <c r="F4576" s="12"/>
      <c r="G4576" s="13">
        <v>23</v>
      </c>
      <c r="H4576" s="30">
        <v>34.782608695652002</v>
      </c>
      <c r="I4576" s="6">
        <v>13.04347826087</v>
      </c>
      <c r="J4576" s="6">
        <v>13.04347826087</v>
      </c>
      <c r="K4576" s="6">
        <v>43.478260869564998</v>
      </c>
      <c r="L4576" s="6">
        <v>17.391304347826001</v>
      </c>
      <c r="M4576" s="6">
        <v>17.391304347826001</v>
      </c>
      <c r="N4576" s="6">
        <v>39.130434782609001</v>
      </c>
      <c r="O4576" s="6">
        <v>26.086956521739001</v>
      </c>
      <c r="P4576" s="7" t="s">
        <v>66</v>
      </c>
      <c r="Q4576" s="6">
        <v>13.04347826087</v>
      </c>
      <c r="R4576" s="7" t="s">
        <v>66</v>
      </c>
      <c r="S4576" s="33">
        <v>86.956521739129997</v>
      </c>
    </row>
    <row r="4577" spans="3:19" x14ac:dyDescent="0.25">
      <c r="C4577" s="112"/>
      <c r="D4577" s="109"/>
      <c r="E4577" s="9" t="s">
        <v>38</v>
      </c>
      <c r="F4577" s="12"/>
      <c r="G4577" s="13">
        <v>14</v>
      </c>
      <c r="H4577" s="30">
        <v>21.428571428571001</v>
      </c>
      <c r="I4577" s="6">
        <v>35.714285714286</v>
      </c>
      <c r="J4577" s="7" t="s">
        <v>66</v>
      </c>
      <c r="K4577" s="6">
        <v>28.571428571428999</v>
      </c>
      <c r="L4577" s="6">
        <v>28.571428571428999</v>
      </c>
      <c r="M4577" s="6">
        <v>14.285714285714</v>
      </c>
      <c r="N4577" s="6">
        <v>42.857142857143003</v>
      </c>
      <c r="O4577" s="6">
        <v>28.571428571428999</v>
      </c>
      <c r="P4577" s="7" t="s">
        <v>66</v>
      </c>
      <c r="Q4577" s="6">
        <v>21.428571428571001</v>
      </c>
      <c r="R4577" s="7" t="s">
        <v>66</v>
      </c>
      <c r="S4577" s="33">
        <v>78.571428571428996</v>
      </c>
    </row>
    <row r="4578" spans="3:19" x14ac:dyDescent="0.25">
      <c r="C4578" s="108" t="s">
        <v>46</v>
      </c>
      <c r="D4578" s="106" t="s">
        <v>21</v>
      </c>
      <c r="E4578" s="10" t="s">
        <v>47</v>
      </c>
      <c r="F4578" s="11"/>
      <c r="G4578" s="14">
        <v>815</v>
      </c>
      <c r="H4578" s="28">
        <v>20</v>
      </c>
      <c r="I4578" s="5">
        <v>13.128834355827999</v>
      </c>
      <c r="J4578" s="5">
        <v>2.576687116564</v>
      </c>
      <c r="K4578" s="5">
        <v>39.018404907974997</v>
      </c>
      <c r="L4578" s="5">
        <v>26.625766871166</v>
      </c>
      <c r="M4578" s="5">
        <v>19.631901840491</v>
      </c>
      <c r="N4578" s="5">
        <v>31.533742331288</v>
      </c>
      <c r="O4578" s="5">
        <v>18.895705521471999</v>
      </c>
      <c r="P4578" s="5">
        <v>3.0674846625769998</v>
      </c>
      <c r="Q4578" s="5">
        <v>29.447852760736001</v>
      </c>
      <c r="R4578" s="5">
        <v>1.2269938650309999</v>
      </c>
      <c r="S4578" s="29">
        <v>69.325153374232997</v>
      </c>
    </row>
    <row r="4579" spans="3:19" ht="25.2" x14ac:dyDescent="0.25">
      <c r="C4579" s="112"/>
      <c r="D4579" s="107"/>
      <c r="E4579" s="9" t="s">
        <v>48</v>
      </c>
      <c r="F4579" s="12"/>
      <c r="G4579" s="8">
        <v>86</v>
      </c>
      <c r="H4579" s="20">
        <v>24.418604651163001</v>
      </c>
      <c r="I4579" s="2">
        <v>13.953488372093</v>
      </c>
      <c r="J4579" s="2">
        <v>2.3255813953489999</v>
      </c>
      <c r="K4579" s="2">
        <v>50</v>
      </c>
      <c r="L4579" s="2">
        <v>17.441860465116001</v>
      </c>
      <c r="M4579" s="2">
        <v>24.418604651163001</v>
      </c>
      <c r="N4579" s="2">
        <v>38.372093023255999</v>
      </c>
      <c r="O4579" s="2">
        <v>22.093023255814</v>
      </c>
      <c r="P4579" s="2">
        <v>2.3255813953489999</v>
      </c>
      <c r="Q4579" s="2">
        <v>22.093023255814</v>
      </c>
      <c r="R4579" s="15" t="s">
        <v>66</v>
      </c>
      <c r="S4579" s="17">
        <v>77.906976744185997</v>
      </c>
    </row>
    <row r="4580" spans="3:19" x14ac:dyDescent="0.25">
      <c r="C4580" s="112"/>
      <c r="D4580" s="107"/>
      <c r="E4580" s="9" t="s">
        <v>49</v>
      </c>
      <c r="F4580" s="12"/>
      <c r="G4580" s="13">
        <v>46</v>
      </c>
      <c r="H4580" s="30">
        <v>28.260869565217</v>
      </c>
      <c r="I4580" s="6">
        <v>21.739130434783</v>
      </c>
      <c r="J4580" s="6">
        <v>4.3478260869570002</v>
      </c>
      <c r="K4580" s="6">
        <v>47.826086956521998</v>
      </c>
      <c r="L4580" s="6">
        <v>30.434782608696</v>
      </c>
      <c r="M4580" s="6">
        <v>30.434782608696</v>
      </c>
      <c r="N4580" s="6">
        <v>39.130434782609001</v>
      </c>
      <c r="O4580" s="6">
        <v>28.260869565217</v>
      </c>
      <c r="P4580" s="7" t="s">
        <v>66</v>
      </c>
      <c r="Q4580" s="6">
        <v>17.391304347826001</v>
      </c>
      <c r="R4580" s="6">
        <v>2.1739130434780001</v>
      </c>
      <c r="S4580" s="33">
        <v>80.434782608695997</v>
      </c>
    </row>
    <row r="4581" spans="3:19" ht="25.2" x14ac:dyDescent="0.25">
      <c r="C4581" s="112"/>
      <c r="D4581" s="107"/>
      <c r="E4581" s="9" t="s">
        <v>50</v>
      </c>
      <c r="F4581" s="12"/>
      <c r="G4581" s="8">
        <v>95</v>
      </c>
      <c r="H4581" s="20">
        <v>27.368421052632002</v>
      </c>
      <c r="I4581" s="2">
        <v>17.894736842105001</v>
      </c>
      <c r="J4581" s="2">
        <v>5.2631578947369997</v>
      </c>
      <c r="K4581" s="2">
        <v>27.368421052632002</v>
      </c>
      <c r="L4581" s="2">
        <v>25.263157894736999</v>
      </c>
      <c r="M4581" s="2">
        <v>18.947368421053</v>
      </c>
      <c r="N4581" s="2">
        <v>32.631578947367998</v>
      </c>
      <c r="O4581" s="2">
        <v>23.157894736842</v>
      </c>
      <c r="P4581" s="2">
        <v>5.2631578947369997</v>
      </c>
      <c r="Q4581" s="2">
        <v>26.315789473683999</v>
      </c>
      <c r="R4581" s="2">
        <v>2.1052631578950001</v>
      </c>
      <c r="S4581" s="17">
        <v>71.578947368420998</v>
      </c>
    </row>
    <row r="4582" spans="3:19" ht="25.2" x14ac:dyDescent="0.25">
      <c r="C4582" s="112"/>
      <c r="D4582" s="107"/>
      <c r="E4582" s="9" t="s">
        <v>51</v>
      </c>
      <c r="F4582" s="12"/>
      <c r="G4582" s="13">
        <v>30</v>
      </c>
      <c r="H4582" s="30">
        <v>20</v>
      </c>
      <c r="I4582" s="6">
        <v>30</v>
      </c>
      <c r="J4582" s="7" t="s">
        <v>66</v>
      </c>
      <c r="K4582" s="6">
        <v>33.333333333333002</v>
      </c>
      <c r="L4582" s="6">
        <v>16.666666666666998</v>
      </c>
      <c r="M4582" s="6">
        <v>13.333333333333</v>
      </c>
      <c r="N4582" s="6">
        <v>23.333333333333002</v>
      </c>
      <c r="O4582" s="6">
        <v>20</v>
      </c>
      <c r="P4582" s="6">
        <v>3.333333333333</v>
      </c>
      <c r="Q4582" s="6">
        <v>30</v>
      </c>
      <c r="R4582" s="6">
        <v>3.333333333333</v>
      </c>
      <c r="S4582" s="33">
        <v>66.666666666666998</v>
      </c>
    </row>
    <row r="4583" spans="3:19" x14ac:dyDescent="0.25">
      <c r="C4583" s="112"/>
      <c r="D4583" s="107"/>
      <c r="E4583" s="9" t="s">
        <v>52</v>
      </c>
      <c r="F4583" s="12"/>
      <c r="G4583" s="13">
        <v>8</v>
      </c>
      <c r="H4583" s="30">
        <v>37.5</v>
      </c>
      <c r="I4583" s="6">
        <v>12.5</v>
      </c>
      <c r="J4583" s="6">
        <v>25</v>
      </c>
      <c r="K4583" s="6">
        <v>50</v>
      </c>
      <c r="L4583" s="6">
        <v>37.5</v>
      </c>
      <c r="M4583" s="6">
        <v>37.5</v>
      </c>
      <c r="N4583" s="6">
        <v>12.5</v>
      </c>
      <c r="O4583" s="6">
        <v>25</v>
      </c>
      <c r="P4583" s="7" t="s">
        <v>66</v>
      </c>
      <c r="Q4583" s="6">
        <v>12.5</v>
      </c>
      <c r="R4583" s="7" t="s">
        <v>66</v>
      </c>
      <c r="S4583" s="33">
        <v>87.5</v>
      </c>
    </row>
    <row r="4584" spans="3:19" x14ac:dyDescent="0.25">
      <c r="C4584" s="112"/>
      <c r="D4584" s="107"/>
      <c r="E4584" s="9" t="s">
        <v>53</v>
      </c>
      <c r="F4584" s="12"/>
      <c r="G4584" s="13">
        <v>23</v>
      </c>
      <c r="H4584" s="30">
        <v>17.391304347826001</v>
      </c>
      <c r="I4584" s="6">
        <v>26.086956521739001</v>
      </c>
      <c r="J4584" s="6">
        <v>8.6956521739130004</v>
      </c>
      <c r="K4584" s="6">
        <v>34.782608695652002</v>
      </c>
      <c r="L4584" s="6">
        <v>17.391304347826001</v>
      </c>
      <c r="M4584" s="6">
        <v>13.04347826087</v>
      </c>
      <c r="N4584" s="6">
        <v>30.434782608696</v>
      </c>
      <c r="O4584" s="6">
        <v>17.391304347826001</v>
      </c>
      <c r="P4584" s="6">
        <v>8.6956521739130004</v>
      </c>
      <c r="Q4584" s="6">
        <v>39.130434782609001</v>
      </c>
      <c r="R4584" s="7" t="s">
        <v>66</v>
      </c>
      <c r="S4584" s="33">
        <v>60.869565217390999</v>
      </c>
    </row>
    <row r="4585" spans="3:19" x14ac:dyDescent="0.25">
      <c r="C4585" s="112"/>
      <c r="D4585" s="107"/>
      <c r="E4585" s="9" t="s">
        <v>38</v>
      </c>
      <c r="F4585" s="12"/>
      <c r="G4585" s="13">
        <v>1</v>
      </c>
      <c r="H4585" s="39" t="s">
        <v>66</v>
      </c>
      <c r="I4585" s="7" t="s">
        <v>66</v>
      </c>
      <c r="J4585" s="7" t="s">
        <v>66</v>
      </c>
      <c r="K4585" s="7" t="s">
        <v>66</v>
      </c>
      <c r="L4585" s="7" t="s">
        <v>66</v>
      </c>
      <c r="M4585" s="7" t="s">
        <v>66</v>
      </c>
      <c r="N4585" s="7" t="s">
        <v>66</v>
      </c>
      <c r="O4585" s="7" t="s">
        <v>66</v>
      </c>
      <c r="P4585" s="6">
        <v>100</v>
      </c>
      <c r="Q4585" s="7" t="s">
        <v>66</v>
      </c>
      <c r="R4585" s="7" t="s">
        <v>66</v>
      </c>
      <c r="S4585" s="33">
        <v>100</v>
      </c>
    </row>
    <row r="4586" spans="3:19" x14ac:dyDescent="0.25">
      <c r="C4586" s="112"/>
      <c r="D4586" s="107"/>
      <c r="E4586" s="9" t="s">
        <v>54</v>
      </c>
      <c r="F4586" s="12"/>
      <c r="G4586" s="8">
        <v>901</v>
      </c>
      <c r="H4586" s="20">
        <v>20.421753607103</v>
      </c>
      <c r="I4586" s="2">
        <v>13.207547169811001</v>
      </c>
      <c r="J4586" s="2">
        <v>2.5527192008880002</v>
      </c>
      <c r="K4586" s="2">
        <v>40.066592674806003</v>
      </c>
      <c r="L4586" s="2">
        <v>25.749167591565001</v>
      </c>
      <c r="M4586" s="2">
        <v>20.088790233074</v>
      </c>
      <c r="N4586" s="2">
        <v>32.186459489455999</v>
      </c>
      <c r="O4586" s="2">
        <v>19.200887902331001</v>
      </c>
      <c r="P4586" s="2">
        <v>2.9966703662600001</v>
      </c>
      <c r="Q4586" s="2">
        <v>28.745837957825</v>
      </c>
      <c r="R4586" s="2">
        <v>1.1098779134300001</v>
      </c>
      <c r="S4586" s="17">
        <v>70.144284128745994</v>
      </c>
    </row>
    <row r="4587" spans="3:19" x14ac:dyDescent="0.25">
      <c r="C4587" s="112"/>
      <c r="D4587" s="107"/>
      <c r="E4587" s="9" t="s">
        <v>55</v>
      </c>
      <c r="F4587" s="12"/>
      <c r="G4587" s="8">
        <v>171</v>
      </c>
      <c r="H4587" s="20">
        <v>26.315789473683999</v>
      </c>
      <c r="I4587" s="2">
        <v>21.052631578947</v>
      </c>
      <c r="J4587" s="2">
        <v>4.0935672514619998</v>
      </c>
      <c r="K4587" s="2">
        <v>33.918128654970999</v>
      </c>
      <c r="L4587" s="2">
        <v>25.146198830408999</v>
      </c>
      <c r="M4587" s="2">
        <v>21.052631578947</v>
      </c>
      <c r="N4587" s="2">
        <v>32.748538011695999</v>
      </c>
      <c r="O4587" s="2">
        <v>23.976608187135</v>
      </c>
      <c r="P4587" s="2">
        <v>3.508771929825</v>
      </c>
      <c r="Q4587" s="2">
        <v>24.561403508771999</v>
      </c>
      <c r="R4587" s="2">
        <v>2.3391812865500001</v>
      </c>
      <c r="S4587" s="17">
        <v>73.099415204677996</v>
      </c>
    </row>
    <row r="4588" spans="3:19" x14ac:dyDescent="0.25">
      <c r="C4588" s="108" t="s">
        <v>56</v>
      </c>
      <c r="D4588" s="106" t="s">
        <v>21</v>
      </c>
      <c r="E4588" s="10" t="s">
        <v>57</v>
      </c>
      <c r="F4588" s="11"/>
      <c r="G4588" s="14">
        <v>465</v>
      </c>
      <c r="H4588" s="28">
        <v>24.301075268817002</v>
      </c>
      <c r="I4588" s="5">
        <v>16.989247311827999</v>
      </c>
      <c r="J4588" s="5">
        <v>3.4408602150540002</v>
      </c>
      <c r="K4588" s="5">
        <v>42.580645161290001</v>
      </c>
      <c r="L4588" s="5">
        <v>28.387096774193999</v>
      </c>
      <c r="M4588" s="5">
        <v>23.010752688172001</v>
      </c>
      <c r="N4588" s="5">
        <v>35.913978494623997</v>
      </c>
      <c r="O4588" s="5">
        <v>21.505376344085999</v>
      </c>
      <c r="P4588" s="5">
        <v>2.5806451612900001</v>
      </c>
      <c r="Q4588" s="5">
        <v>23.225806451613</v>
      </c>
      <c r="R4588" s="5">
        <v>0.64516129032299996</v>
      </c>
      <c r="S4588" s="29">
        <v>76.129032258064996</v>
      </c>
    </row>
    <row r="4589" spans="3:19" x14ac:dyDescent="0.25">
      <c r="C4589" s="112"/>
      <c r="D4589" s="107"/>
      <c r="E4589" s="9" t="s">
        <v>58</v>
      </c>
      <c r="F4589" s="12"/>
      <c r="G4589" s="8">
        <v>396</v>
      </c>
      <c r="H4589" s="20">
        <v>21.212121212121001</v>
      </c>
      <c r="I4589" s="2">
        <v>14.898989898989999</v>
      </c>
      <c r="J4589" s="2">
        <v>3.282828282828</v>
      </c>
      <c r="K4589" s="2">
        <v>38.888888888888999</v>
      </c>
      <c r="L4589" s="2">
        <v>24.242424242424001</v>
      </c>
      <c r="M4589" s="2">
        <v>21.464646464645998</v>
      </c>
      <c r="N4589" s="2">
        <v>29.292929292928999</v>
      </c>
      <c r="O4589" s="2">
        <v>19.444444444443999</v>
      </c>
      <c r="P4589" s="2">
        <v>3.7878787878789999</v>
      </c>
      <c r="Q4589" s="2">
        <v>28.282828282828</v>
      </c>
      <c r="R4589" s="2">
        <v>1.2626262626260001</v>
      </c>
      <c r="S4589" s="17">
        <v>70.454545454544999</v>
      </c>
    </row>
    <row r="4590" spans="3:19" x14ac:dyDescent="0.25">
      <c r="C4590" s="112"/>
      <c r="D4590" s="107"/>
      <c r="E4590" s="9" t="s">
        <v>59</v>
      </c>
      <c r="F4590" s="12"/>
      <c r="G4590" s="8">
        <v>90</v>
      </c>
      <c r="H4590" s="20">
        <v>16.666666666666998</v>
      </c>
      <c r="I4590" s="2">
        <v>8.8888888888889994</v>
      </c>
      <c r="J4590" s="15" t="s">
        <v>66</v>
      </c>
      <c r="K4590" s="2">
        <v>31.111111111111001</v>
      </c>
      <c r="L4590" s="2">
        <v>17.777777777777999</v>
      </c>
      <c r="M4590" s="2">
        <v>10</v>
      </c>
      <c r="N4590" s="2">
        <v>28.888888888888999</v>
      </c>
      <c r="O4590" s="2">
        <v>18.888888888888999</v>
      </c>
      <c r="P4590" s="2">
        <v>2.2222222222219998</v>
      </c>
      <c r="Q4590" s="2">
        <v>37.777777777777999</v>
      </c>
      <c r="R4590" s="2">
        <v>2.2222222222219998</v>
      </c>
      <c r="S4590" s="17">
        <v>60</v>
      </c>
    </row>
    <row r="4591" spans="3:19" x14ac:dyDescent="0.25">
      <c r="C4591" s="112"/>
      <c r="D4591" s="107"/>
      <c r="E4591" s="9" t="s">
        <v>60</v>
      </c>
      <c r="F4591" s="12"/>
      <c r="G4591" s="8">
        <v>153</v>
      </c>
      <c r="H4591" s="20">
        <v>15.686274509804001</v>
      </c>
      <c r="I4591" s="2">
        <v>10.457516339869001</v>
      </c>
      <c r="J4591" s="2">
        <v>3.2679738562090002</v>
      </c>
      <c r="K4591" s="2">
        <v>33.333333333333002</v>
      </c>
      <c r="L4591" s="2">
        <v>24.836601307190001</v>
      </c>
      <c r="M4591" s="2">
        <v>14.379084967320001</v>
      </c>
      <c r="N4591" s="2">
        <v>29.411764705882</v>
      </c>
      <c r="O4591" s="2">
        <v>16.993464052288001</v>
      </c>
      <c r="P4591" s="2">
        <v>4.5751633986930003</v>
      </c>
      <c r="Q4591" s="2">
        <v>37.254901960783997</v>
      </c>
      <c r="R4591" s="2">
        <v>2.6143790849670001</v>
      </c>
      <c r="S4591" s="17">
        <v>60.130718954248003</v>
      </c>
    </row>
    <row r="4592" spans="3:19" x14ac:dyDescent="0.25">
      <c r="C4592" s="108" t="s">
        <v>61</v>
      </c>
      <c r="D4592" s="106" t="s">
        <v>21</v>
      </c>
      <c r="E4592" s="10" t="s">
        <v>62</v>
      </c>
      <c r="F4592" s="11"/>
      <c r="G4592" s="14">
        <v>205</v>
      </c>
      <c r="H4592" s="28">
        <v>21.463414634146002</v>
      </c>
      <c r="I4592" s="5">
        <v>17.560975609755999</v>
      </c>
      <c r="J4592" s="5">
        <v>2.4390243902440001</v>
      </c>
      <c r="K4592" s="5">
        <v>31.707317073171001</v>
      </c>
      <c r="L4592" s="5">
        <v>22.926829268293002</v>
      </c>
      <c r="M4592" s="5">
        <v>19.512195121950999</v>
      </c>
      <c r="N4592" s="5">
        <v>27.804878048780001</v>
      </c>
      <c r="O4592" s="5">
        <v>17.560975609755999</v>
      </c>
      <c r="P4592" s="5">
        <v>2.9268292682929999</v>
      </c>
      <c r="Q4592" s="5">
        <v>29.756097560975999</v>
      </c>
      <c r="R4592" s="5">
        <v>2.4390243902440001</v>
      </c>
      <c r="S4592" s="29">
        <v>67.804878048779997</v>
      </c>
    </row>
    <row r="4593" spans="2:19" x14ac:dyDescent="0.25">
      <c r="C4593" s="109"/>
      <c r="D4593" s="107"/>
      <c r="E4593" s="9" t="s">
        <v>63</v>
      </c>
      <c r="F4593" s="12"/>
      <c r="G4593" s="8">
        <v>256</v>
      </c>
      <c r="H4593" s="20">
        <v>19.140625</v>
      </c>
      <c r="I4593" s="2">
        <v>12.5</v>
      </c>
      <c r="J4593" s="2">
        <v>3.90625</v>
      </c>
      <c r="K4593" s="2">
        <v>43.75</v>
      </c>
      <c r="L4593" s="2">
        <v>26.171875</v>
      </c>
      <c r="M4593" s="2">
        <v>22.265625</v>
      </c>
      <c r="N4593" s="2">
        <v>36.328125</v>
      </c>
      <c r="O4593" s="2">
        <v>19.140625</v>
      </c>
      <c r="P4593" s="2">
        <v>1.171875</v>
      </c>
      <c r="Q4593" s="2">
        <v>30.078125</v>
      </c>
      <c r="R4593" s="2">
        <v>0.78125</v>
      </c>
      <c r="S4593" s="17">
        <v>69.140625</v>
      </c>
    </row>
    <row r="4594" spans="2:19" x14ac:dyDescent="0.25">
      <c r="C4594" s="109"/>
      <c r="D4594" s="107"/>
      <c r="E4594" s="9" t="s">
        <v>64</v>
      </c>
      <c r="F4594" s="12"/>
      <c r="G4594" s="8">
        <v>404</v>
      </c>
      <c r="H4594" s="20">
        <v>21.039603960396001</v>
      </c>
      <c r="I4594" s="2">
        <v>14.356435643564</v>
      </c>
      <c r="J4594" s="2">
        <v>3.7128712871289999</v>
      </c>
      <c r="K4594" s="2">
        <v>34.900990099010002</v>
      </c>
      <c r="L4594" s="2">
        <v>24.257425742574</v>
      </c>
      <c r="M4594" s="2">
        <v>18.811881188118999</v>
      </c>
      <c r="N4594" s="2">
        <v>30.693069306931001</v>
      </c>
      <c r="O4594" s="2">
        <v>17.821782178218001</v>
      </c>
      <c r="P4594" s="2">
        <v>4.4554455445540002</v>
      </c>
      <c r="Q4594" s="2">
        <v>28.712871287129001</v>
      </c>
      <c r="R4594" s="2">
        <v>1.237623762376</v>
      </c>
      <c r="S4594" s="17">
        <v>70.049504950495006</v>
      </c>
    </row>
    <row r="4595" spans="2:19" x14ac:dyDescent="0.25">
      <c r="C4595" s="113"/>
      <c r="D4595" s="110"/>
      <c r="E4595" s="56" t="s">
        <v>65</v>
      </c>
      <c r="F4595" s="48"/>
      <c r="G4595" s="61">
        <v>239</v>
      </c>
      <c r="H4595" s="69">
        <v>24.267782426777998</v>
      </c>
      <c r="I4595" s="36">
        <v>15.062761506276001</v>
      </c>
      <c r="J4595" s="36">
        <v>1.673640167364</v>
      </c>
      <c r="K4595" s="36">
        <v>47.280334728032997</v>
      </c>
      <c r="L4595" s="36">
        <v>29.288702928869998</v>
      </c>
      <c r="M4595" s="36">
        <v>20.92050209205</v>
      </c>
      <c r="N4595" s="36">
        <v>33.472803347279999</v>
      </c>
      <c r="O4595" s="36">
        <v>26.359832635983</v>
      </c>
      <c r="P4595" s="36">
        <v>3.7656903765690002</v>
      </c>
      <c r="Q4595" s="36">
        <v>23.849372384936999</v>
      </c>
      <c r="R4595" s="36">
        <v>0.836820083682</v>
      </c>
      <c r="S4595" s="68">
        <v>75.313807531381002</v>
      </c>
    </row>
    <row r="4597" spans="2:19" x14ac:dyDescent="0.25">
      <c r="B4597" s="54" t="str">
        <f xml:space="preserve"> HYPERLINK("#'目次'!B61", "[55]")</f>
        <v>[55]</v>
      </c>
      <c r="C4597" s="42" t="s">
        <v>681</v>
      </c>
    </row>
    <row r="4598" spans="2:19" x14ac:dyDescent="0.25">
      <c r="C4598" s="42" t="s">
        <v>682</v>
      </c>
    </row>
    <row r="4600" spans="2:19" x14ac:dyDescent="0.25">
      <c r="C4600" s="42" t="s">
        <v>14</v>
      </c>
    </row>
    <row r="4601" spans="2:19" x14ac:dyDescent="0.25">
      <c r="C4601" s="102"/>
      <c r="D4601" s="103"/>
      <c r="E4601" s="103"/>
      <c r="F4601" s="103"/>
      <c r="G4601" s="53" t="s">
        <v>15</v>
      </c>
      <c r="H4601" s="50" t="s">
        <v>62</v>
      </c>
      <c r="I4601" s="21" t="s">
        <v>63</v>
      </c>
      <c r="J4601" s="21" t="s">
        <v>64</v>
      </c>
      <c r="K4601" s="57" t="s">
        <v>65</v>
      </c>
    </row>
    <row r="4602" spans="2:19" x14ac:dyDescent="0.25">
      <c r="C4602" s="104"/>
      <c r="D4602" s="105"/>
      <c r="E4602" s="105"/>
      <c r="F4602" s="105"/>
      <c r="G4602" s="47"/>
      <c r="H4602" s="60"/>
      <c r="I4602" s="22"/>
      <c r="J4602" s="22"/>
      <c r="K4602" s="55"/>
    </row>
    <row r="4603" spans="2:19" x14ac:dyDescent="0.25">
      <c r="C4603" s="52"/>
      <c r="D4603" s="49"/>
      <c r="E4603" s="46" t="s">
        <v>15</v>
      </c>
      <c r="F4603" s="51"/>
      <c r="G4603" s="59">
        <v>1104</v>
      </c>
      <c r="H4603" s="32">
        <v>18.568840579709999</v>
      </c>
      <c r="I4603" s="32">
        <v>23.188405797101002</v>
      </c>
      <c r="J4603" s="32">
        <v>36.594202898551003</v>
      </c>
      <c r="K4603" s="64">
        <v>21.648550724638</v>
      </c>
    </row>
    <row r="4604" spans="2:19" x14ac:dyDescent="0.25">
      <c r="C4604" s="111" t="s">
        <v>20</v>
      </c>
      <c r="D4604" s="106" t="s">
        <v>21</v>
      </c>
      <c r="E4604" s="10" t="s">
        <v>22</v>
      </c>
      <c r="F4604" s="11"/>
      <c r="G4604" s="14">
        <v>543</v>
      </c>
      <c r="H4604" s="28">
        <v>18.232044198895</v>
      </c>
      <c r="I4604" s="5">
        <v>23.204419889503001</v>
      </c>
      <c r="J4604" s="5">
        <v>37.016574585634999</v>
      </c>
      <c r="K4604" s="29">
        <v>21.546961325967001</v>
      </c>
    </row>
    <row r="4605" spans="2:19" x14ac:dyDescent="0.25">
      <c r="C4605" s="112"/>
      <c r="D4605" s="107"/>
      <c r="E4605" s="9" t="s">
        <v>23</v>
      </c>
      <c r="F4605" s="12"/>
      <c r="G4605" s="8">
        <v>561</v>
      </c>
      <c r="H4605" s="20">
        <v>18.894830659537</v>
      </c>
      <c r="I4605" s="2">
        <v>23.172905525847</v>
      </c>
      <c r="J4605" s="2">
        <v>36.185383244207003</v>
      </c>
      <c r="K4605" s="17">
        <v>21.746880570409999</v>
      </c>
    </row>
    <row r="4606" spans="2:19" x14ac:dyDescent="0.25">
      <c r="C4606" s="108" t="s">
        <v>24</v>
      </c>
      <c r="D4606" s="108" t="s">
        <v>25</v>
      </c>
      <c r="E4606" s="10" t="s">
        <v>26</v>
      </c>
      <c r="F4606" s="11"/>
      <c r="G4606" s="14">
        <v>261</v>
      </c>
      <c r="H4606" s="28">
        <v>17.241379310345</v>
      </c>
      <c r="I4606" s="5">
        <v>21.455938697318</v>
      </c>
      <c r="J4606" s="5">
        <v>39.080459770114999</v>
      </c>
      <c r="K4606" s="29">
        <v>22.222222222222001</v>
      </c>
    </row>
    <row r="4607" spans="2:19" x14ac:dyDescent="0.25">
      <c r="C4607" s="112"/>
      <c r="D4607" s="109"/>
      <c r="E4607" s="9" t="s">
        <v>27</v>
      </c>
      <c r="F4607" s="12"/>
      <c r="G4607" s="8">
        <v>267</v>
      </c>
      <c r="H4607" s="20">
        <v>20.973782771536001</v>
      </c>
      <c r="I4607" s="2">
        <v>22.47191011236</v>
      </c>
      <c r="J4607" s="2">
        <v>34.456928838951001</v>
      </c>
      <c r="K4607" s="17">
        <v>22.097378277154</v>
      </c>
    </row>
    <row r="4608" spans="2:19" x14ac:dyDescent="0.25">
      <c r="C4608" s="112"/>
      <c r="D4608" s="109"/>
      <c r="E4608" s="9" t="s">
        <v>28</v>
      </c>
      <c r="F4608" s="12"/>
      <c r="G4608" s="8">
        <v>261</v>
      </c>
      <c r="H4608" s="20">
        <v>16.475095785440999</v>
      </c>
      <c r="I4608" s="2">
        <v>27.969348659004002</v>
      </c>
      <c r="J4608" s="2">
        <v>35.249042145593997</v>
      </c>
      <c r="K4608" s="17">
        <v>20.306513409962001</v>
      </c>
    </row>
    <row r="4609" spans="3:11" x14ac:dyDescent="0.25">
      <c r="C4609" s="112"/>
      <c r="D4609" s="109"/>
      <c r="E4609" s="9" t="s">
        <v>29</v>
      </c>
      <c r="F4609" s="12"/>
      <c r="G4609" s="8">
        <v>195</v>
      </c>
      <c r="H4609" s="20">
        <v>19.487179487178999</v>
      </c>
      <c r="I4609" s="2">
        <v>21.025641025641001</v>
      </c>
      <c r="J4609" s="2">
        <v>42.051282051282001</v>
      </c>
      <c r="K4609" s="17">
        <v>17.435897435897001</v>
      </c>
    </row>
    <row r="4610" spans="3:11" x14ac:dyDescent="0.25">
      <c r="C4610" s="112"/>
      <c r="D4610" s="109"/>
      <c r="E4610" s="9" t="s">
        <v>30</v>
      </c>
      <c r="F4610" s="12"/>
      <c r="G4610" s="8">
        <v>120</v>
      </c>
      <c r="H4610" s="20">
        <v>19.166666666666998</v>
      </c>
      <c r="I4610" s="2">
        <v>21.666666666666998</v>
      </c>
      <c r="J4610" s="2">
        <v>30</v>
      </c>
      <c r="K4610" s="17">
        <v>29.166666666666998</v>
      </c>
    </row>
    <row r="4611" spans="3:11" x14ac:dyDescent="0.25">
      <c r="C4611" s="112"/>
      <c r="D4611" s="109"/>
      <c r="E4611" s="9" t="s">
        <v>31</v>
      </c>
      <c r="F4611" s="12"/>
      <c r="G4611" s="8">
        <v>843</v>
      </c>
      <c r="H4611" s="20">
        <v>18.979833926453001</v>
      </c>
      <c r="I4611" s="2">
        <v>23.724792408066001</v>
      </c>
      <c r="J4611" s="2">
        <v>35.824436536180002</v>
      </c>
      <c r="K4611" s="17">
        <v>21.470937129300001</v>
      </c>
    </row>
    <row r="4612" spans="3:11" x14ac:dyDescent="0.25">
      <c r="C4612" s="112"/>
      <c r="D4612" s="109"/>
      <c r="E4612" s="9" t="s">
        <v>32</v>
      </c>
      <c r="F4612" s="12"/>
      <c r="G4612" s="8">
        <v>315</v>
      </c>
      <c r="H4612" s="20">
        <v>19.365079365079001</v>
      </c>
      <c r="I4612" s="2">
        <v>21.269841269840999</v>
      </c>
      <c r="J4612" s="2">
        <v>37.460317460317</v>
      </c>
      <c r="K4612" s="17">
        <v>21.904761904762001</v>
      </c>
    </row>
    <row r="4613" spans="3:11" x14ac:dyDescent="0.25">
      <c r="C4613" s="112"/>
      <c r="D4613" s="108" t="s">
        <v>22</v>
      </c>
      <c r="E4613" s="10" t="s">
        <v>26</v>
      </c>
      <c r="F4613" s="11"/>
      <c r="G4613" s="14">
        <v>120</v>
      </c>
      <c r="H4613" s="28">
        <v>17.5</v>
      </c>
      <c r="I4613" s="5">
        <v>19.166666666666998</v>
      </c>
      <c r="J4613" s="5">
        <v>37.5</v>
      </c>
      <c r="K4613" s="29">
        <v>25.833333333333002</v>
      </c>
    </row>
    <row r="4614" spans="3:11" x14ac:dyDescent="0.25">
      <c r="C4614" s="112"/>
      <c r="D4614" s="109"/>
      <c r="E4614" s="9" t="s">
        <v>27</v>
      </c>
      <c r="F4614" s="12"/>
      <c r="G4614" s="8">
        <v>159</v>
      </c>
      <c r="H4614" s="20">
        <v>19.496855345912</v>
      </c>
      <c r="I4614" s="2">
        <v>23.270440251572001</v>
      </c>
      <c r="J4614" s="2">
        <v>36.477987421384</v>
      </c>
      <c r="K4614" s="17">
        <v>20.754716981131999</v>
      </c>
    </row>
    <row r="4615" spans="3:11" x14ac:dyDescent="0.25">
      <c r="C4615" s="112"/>
      <c r="D4615" s="109"/>
      <c r="E4615" s="9" t="s">
        <v>28</v>
      </c>
      <c r="F4615" s="12"/>
      <c r="G4615" s="8">
        <v>113</v>
      </c>
      <c r="H4615" s="20">
        <v>16.814159292035001</v>
      </c>
      <c r="I4615" s="2">
        <v>30.088495575221</v>
      </c>
      <c r="J4615" s="2">
        <v>35.398230088496</v>
      </c>
      <c r="K4615" s="17">
        <v>17.699115044248</v>
      </c>
    </row>
    <row r="4616" spans="3:11" x14ac:dyDescent="0.25">
      <c r="C4616" s="112"/>
      <c r="D4616" s="109"/>
      <c r="E4616" s="9" t="s">
        <v>29</v>
      </c>
      <c r="F4616" s="12"/>
      <c r="G4616" s="8">
        <v>94</v>
      </c>
      <c r="H4616" s="20">
        <v>19.148936170212998</v>
      </c>
      <c r="I4616" s="2">
        <v>20.212765957447001</v>
      </c>
      <c r="J4616" s="2">
        <v>41.489361702128001</v>
      </c>
      <c r="K4616" s="17">
        <v>19.148936170212998</v>
      </c>
    </row>
    <row r="4617" spans="3:11" x14ac:dyDescent="0.25">
      <c r="C4617" s="112"/>
      <c r="D4617" s="109"/>
      <c r="E4617" s="9" t="s">
        <v>30</v>
      </c>
      <c r="F4617" s="12"/>
      <c r="G4617" s="8">
        <v>57</v>
      </c>
      <c r="H4617" s="20">
        <v>17.543859649123</v>
      </c>
      <c r="I4617" s="2">
        <v>22.807017543859999</v>
      </c>
      <c r="J4617" s="2">
        <v>33.333333333333002</v>
      </c>
      <c r="K4617" s="17">
        <v>26.315789473683999</v>
      </c>
    </row>
    <row r="4618" spans="3:11" x14ac:dyDescent="0.25">
      <c r="C4618" s="112"/>
      <c r="D4618" s="109"/>
      <c r="E4618" s="9" t="s">
        <v>31</v>
      </c>
      <c r="F4618" s="12"/>
      <c r="G4618" s="8">
        <v>423</v>
      </c>
      <c r="H4618" s="20">
        <v>18.439716312057001</v>
      </c>
      <c r="I4618" s="2">
        <v>24.349881796689999</v>
      </c>
      <c r="J4618" s="2">
        <v>36.879432624113001</v>
      </c>
      <c r="K4618" s="17">
        <v>20.330969267139</v>
      </c>
    </row>
    <row r="4619" spans="3:11" x14ac:dyDescent="0.25">
      <c r="C4619" s="112"/>
      <c r="D4619" s="109"/>
      <c r="E4619" s="9" t="s">
        <v>32</v>
      </c>
      <c r="F4619" s="12"/>
      <c r="G4619" s="8">
        <v>151</v>
      </c>
      <c r="H4619" s="20">
        <v>18.543046357615999</v>
      </c>
      <c r="I4619" s="2">
        <v>21.192052980132001</v>
      </c>
      <c r="J4619" s="2">
        <v>38.410596026489998</v>
      </c>
      <c r="K4619" s="17">
        <v>21.854304635761999</v>
      </c>
    </row>
    <row r="4620" spans="3:11" x14ac:dyDescent="0.25">
      <c r="C4620" s="112"/>
      <c r="D4620" s="108" t="s">
        <v>23</v>
      </c>
      <c r="E4620" s="10" t="s">
        <v>26</v>
      </c>
      <c r="F4620" s="11"/>
      <c r="G4620" s="14">
        <v>141</v>
      </c>
      <c r="H4620" s="28">
        <v>17.021276595745</v>
      </c>
      <c r="I4620" s="5">
        <v>23.404255319149001</v>
      </c>
      <c r="J4620" s="5">
        <v>40.425531914894002</v>
      </c>
      <c r="K4620" s="29">
        <v>19.148936170212998</v>
      </c>
    </row>
    <row r="4621" spans="3:11" x14ac:dyDescent="0.25">
      <c r="C4621" s="112"/>
      <c r="D4621" s="109"/>
      <c r="E4621" s="9" t="s">
        <v>27</v>
      </c>
      <c r="F4621" s="12"/>
      <c r="G4621" s="8">
        <v>108</v>
      </c>
      <c r="H4621" s="20">
        <v>23.148148148148</v>
      </c>
      <c r="I4621" s="2">
        <v>21.296296296295999</v>
      </c>
      <c r="J4621" s="2">
        <v>31.481481481481001</v>
      </c>
      <c r="K4621" s="17">
        <v>24.074074074074002</v>
      </c>
    </row>
    <row r="4622" spans="3:11" x14ac:dyDescent="0.25">
      <c r="C4622" s="112"/>
      <c r="D4622" s="109"/>
      <c r="E4622" s="9" t="s">
        <v>28</v>
      </c>
      <c r="F4622" s="12"/>
      <c r="G4622" s="8">
        <v>148</v>
      </c>
      <c r="H4622" s="20">
        <v>16.216216216216001</v>
      </c>
      <c r="I4622" s="2">
        <v>26.351351351350999</v>
      </c>
      <c r="J4622" s="2">
        <v>35.135135135135002</v>
      </c>
      <c r="K4622" s="17">
        <v>22.297297297297</v>
      </c>
    </row>
    <row r="4623" spans="3:11" x14ac:dyDescent="0.25">
      <c r="C4623" s="112"/>
      <c r="D4623" s="109"/>
      <c r="E4623" s="9" t="s">
        <v>29</v>
      </c>
      <c r="F4623" s="12"/>
      <c r="G4623" s="8">
        <v>101</v>
      </c>
      <c r="H4623" s="20">
        <v>19.801980198020001</v>
      </c>
      <c r="I4623" s="2">
        <v>21.782178217822</v>
      </c>
      <c r="J4623" s="2">
        <v>42.574257425742999</v>
      </c>
      <c r="K4623" s="17">
        <v>15.841584158416</v>
      </c>
    </row>
    <row r="4624" spans="3:11" x14ac:dyDescent="0.25">
      <c r="C4624" s="112"/>
      <c r="D4624" s="109"/>
      <c r="E4624" s="9" t="s">
        <v>30</v>
      </c>
      <c r="F4624" s="12"/>
      <c r="G4624" s="8">
        <v>63</v>
      </c>
      <c r="H4624" s="20">
        <v>20.634920634920999</v>
      </c>
      <c r="I4624" s="2">
        <v>20.634920634920999</v>
      </c>
      <c r="J4624" s="2">
        <v>26.984126984126998</v>
      </c>
      <c r="K4624" s="17">
        <v>31.746031746031999</v>
      </c>
    </row>
    <row r="4625" spans="3:11" x14ac:dyDescent="0.25">
      <c r="C4625" s="112"/>
      <c r="D4625" s="109"/>
      <c r="E4625" s="9" t="s">
        <v>31</v>
      </c>
      <c r="F4625" s="12"/>
      <c r="G4625" s="8">
        <v>420</v>
      </c>
      <c r="H4625" s="20">
        <v>19.523809523810002</v>
      </c>
      <c r="I4625" s="2">
        <v>23.095238095237999</v>
      </c>
      <c r="J4625" s="2">
        <v>34.761904761905001</v>
      </c>
      <c r="K4625" s="17">
        <v>22.619047619048001</v>
      </c>
    </row>
    <row r="4626" spans="3:11" x14ac:dyDescent="0.25">
      <c r="C4626" s="112"/>
      <c r="D4626" s="109"/>
      <c r="E4626" s="9" t="s">
        <v>32</v>
      </c>
      <c r="F4626" s="12"/>
      <c r="G4626" s="8">
        <v>164</v>
      </c>
      <c r="H4626" s="20">
        <v>20.121951219511999</v>
      </c>
      <c r="I4626" s="2">
        <v>21.341463414633999</v>
      </c>
      <c r="J4626" s="2">
        <v>36.585365853658999</v>
      </c>
      <c r="K4626" s="17">
        <v>21.951219512194999</v>
      </c>
    </row>
    <row r="4627" spans="3:11" ht="25.2" x14ac:dyDescent="0.25">
      <c r="C4627" s="108" t="s">
        <v>33</v>
      </c>
      <c r="D4627" s="108" t="s">
        <v>25</v>
      </c>
      <c r="E4627" s="10" t="s">
        <v>34</v>
      </c>
      <c r="F4627" s="11"/>
      <c r="G4627" s="14">
        <v>93</v>
      </c>
      <c r="H4627" s="28">
        <v>18.279569892472999</v>
      </c>
      <c r="I4627" s="5">
        <v>27.956989247311999</v>
      </c>
      <c r="J4627" s="5">
        <v>25.806451612903</v>
      </c>
      <c r="K4627" s="29">
        <v>27.956989247311999</v>
      </c>
    </row>
    <row r="4628" spans="3:11" ht="25.2" x14ac:dyDescent="0.25">
      <c r="C4628" s="112"/>
      <c r="D4628" s="109"/>
      <c r="E4628" s="9" t="s">
        <v>35</v>
      </c>
      <c r="F4628" s="12"/>
      <c r="G4628" s="8">
        <v>623</v>
      </c>
      <c r="H4628" s="20">
        <v>17.977528089888001</v>
      </c>
      <c r="I4628" s="2">
        <v>23.274478330657999</v>
      </c>
      <c r="J4628" s="2">
        <v>38.041733547352003</v>
      </c>
      <c r="K4628" s="17">
        <v>20.706260032103</v>
      </c>
    </row>
    <row r="4629" spans="3:11" ht="25.2" x14ac:dyDescent="0.25">
      <c r="C4629" s="112"/>
      <c r="D4629" s="109"/>
      <c r="E4629" s="9" t="s">
        <v>36</v>
      </c>
      <c r="F4629" s="12"/>
      <c r="G4629" s="8">
        <v>207</v>
      </c>
      <c r="H4629" s="20">
        <v>21.256038647343001</v>
      </c>
      <c r="I4629" s="2">
        <v>23.671497584541001</v>
      </c>
      <c r="J4629" s="2">
        <v>32.850241545894001</v>
      </c>
      <c r="K4629" s="17">
        <v>22.222222222222001</v>
      </c>
    </row>
    <row r="4630" spans="3:11" ht="25.2" x14ac:dyDescent="0.25">
      <c r="C4630" s="112"/>
      <c r="D4630" s="109"/>
      <c r="E4630" s="9" t="s">
        <v>37</v>
      </c>
      <c r="F4630" s="12"/>
      <c r="G4630" s="8">
        <v>178</v>
      </c>
      <c r="H4630" s="20">
        <v>17.977528089888001</v>
      </c>
      <c r="I4630" s="2">
        <v>20.224719101123998</v>
      </c>
      <c r="J4630" s="2">
        <v>40.449438202247002</v>
      </c>
      <c r="K4630" s="17">
        <v>21.348314606742001</v>
      </c>
    </row>
    <row r="4631" spans="3:11" x14ac:dyDescent="0.25">
      <c r="C4631" s="112"/>
      <c r="D4631" s="109"/>
      <c r="E4631" s="9" t="s">
        <v>38</v>
      </c>
      <c r="F4631" s="12"/>
      <c r="G4631" s="13">
        <v>3</v>
      </c>
      <c r="H4631" s="39" t="s">
        <v>66</v>
      </c>
      <c r="I4631" s="7" t="s">
        <v>66</v>
      </c>
      <c r="J4631" s="6">
        <v>100</v>
      </c>
      <c r="K4631" s="37" t="s">
        <v>66</v>
      </c>
    </row>
    <row r="4632" spans="3:11" ht="25.2" x14ac:dyDescent="0.25">
      <c r="C4632" s="112"/>
      <c r="D4632" s="108" t="s">
        <v>22</v>
      </c>
      <c r="E4632" s="10" t="s">
        <v>34</v>
      </c>
      <c r="F4632" s="11"/>
      <c r="G4632" s="40">
        <v>48</v>
      </c>
      <c r="H4632" s="58">
        <v>20.833333333333002</v>
      </c>
      <c r="I4632" s="23">
        <v>25</v>
      </c>
      <c r="J4632" s="23">
        <v>31.25</v>
      </c>
      <c r="K4632" s="63">
        <v>22.916666666666998</v>
      </c>
    </row>
    <row r="4633" spans="3:11" ht="25.2" x14ac:dyDescent="0.25">
      <c r="C4633" s="112"/>
      <c r="D4633" s="109"/>
      <c r="E4633" s="9" t="s">
        <v>35</v>
      </c>
      <c r="F4633" s="12"/>
      <c r="G4633" s="8">
        <v>365</v>
      </c>
      <c r="H4633" s="20">
        <v>15.068493150685001</v>
      </c>
      <c r="I4633" s="2">
        <v>23.561643835616</v>
      </c>
      <c r="J4633" s="2">
        <v>38.082191780822001</v>
      </c>
      <c r="K4633" s="17">
        <v>23.287671232876999</v>
      </c>
    </row>
    <row r="4634" spans="3:11" ht="25.2" x14ac:dyDescent="0.25">
      <c r="C4634" s="112"/>
      <c r="D4634" s="109"/>
      <c r="E4634" s="9" t="s">
        <v>36</v>
      </c>
      <c r="F4634" s="12"/>
      <c r="G4634" s="8">
        <v>80</v>
      </c>
      <c r="H4634" s="20">
        <v>27.5</v>
      </c>
      <c r="I4634" s="2">
        <v>26.25</v>
      </c>
      <c r="J4634" s="2">
        <v>32.5</v>
      </c>
      <c r="K4634" s="17">
        <v>13.75</v>
      </c>
    </row>
    <row r="4635" spans="3:11" ht="25.2" x14ac:dyDescent="0.25">
      <c r="C4635" s="112"/>
      <c r="D4635" s="109"/>
      <c r="E4635" s="9" t="s">
        <v>37</v>
      </c>
      <c r="F4635" s="12"/>
      <c r="G4635" s="13">
        <v>49</v>
      </c>
      <c r="H4635" s="30">
        <v>24.489795918367001</v>
      </c>
      <c r="I4635" s="6">
        <v>14.285714285714</v>
      </c>
      <c r="J4635" s="6">
        <v>40.816326530612002</v>
      </c>
      <c r="K4635" s="33">
        <v>20.408163265306001</v>
      </c>
    </row>
    <row r="4636" spans="3:11" x14ac:dyDescent="0.25">
      <c r="C4636" s="112"/>
      <c r="D4636" s="109"/>
      <c r="E4636" s="9" t="s">
        <v>38</v>
      </c>
      <c r="F4636" s="12"/>
      <c r="G4636" s="13">
        <v>1</v>
      </c>
      <c r="H4636" s="39" t="s">
        <v>66</v>
      </c>
      <c r="I4636" s="7" t="s">
        <v>66</v>
      </c>
      <c r="J4636" s="6">
        <v>100</v>
      </c>
      <c r="K4636" s="37" t="s">
        <v>66</v>
      </c>
    </row>
    <row r="4637" spans="3:11" ht="25.2" x14ac:dyDescent="0.25">
      <c r="C4637" s="112"/>
      <c r="D4637" s="108" t="s">
        <v>23</v>
      </c>
      <c r="E4637" s="10" t="s">
        <v>34</v>
      </c>
      <c r="F4637" s="11"/>
      <c r="G4637" s="40">
        <v>45</v>
      </c>
      <c r="H4637" s="58">
        <v>15.555555555555999</v>
      </c>
      <c r="I4637" s="23">
        <v>31.111111111111001</v>
      </c>
      <c r="J4637" s="23">
        <v>20</v>
      </c>
      <c r="K4637" s="63">
        <v>33.333333333333002</v>
      </c>
    </row>
    <row r="4638" spans="3:11" ht="25.2" x14ac:dyDescent="0.25">
      <c r="C4638" s="112"/>
      <c r="D4638" s="109"/>
      <c r="E4638" s="9" t="s">
        <v>35</v>
      </c>
      <c r="F4638" s="12"/>
      <c r="G4638" s="8">
        <v>258</v>
      </c>
      <c r="H4638" s="20">
        <v>22.093023255814</v>
      </c>
      <c r="I4638" s="2">
        <v>22.868217054264001</v>
      </c>
      <c r="J4638" s="2">
        <v>37.984496124030997</v>
      </c>
      <c r="K4638" s="17">
        <v>17.054263565890999</v>
      </c>
    </row>
    <row r="4639" spans="3:11" ht="25.2" x14ac:dyDescent="0.25">
      <c r="C4639" s="112"/>
      <c r="D4639" s="109"/>
      <c r="E4639" s="9" t="s">
        <v>36</v>
      </c>
      <c r="F4639" s="12"/>
      <c r="G4639" s="8">
        <v>127</v>
      </c>
      <c r="H4639" s="20">
        <v>17.322834645669001</v>
      </c>
      <c r="I4639" s="2">
        <v>22.047244094488001</v>
      </c>
      <c r="J4639" s="2">
        <v>33.070866141731997</v>
      </c>
      <c r="K4639" s="17">
        <v>27.559055118109999</v>
      </c>
    </row>
    <row r="4640" spans="3:11" ht="25.2" x14ac:dyDescent="0.25">
      <c r="C4640" s="112"/>
      <c r="D4640" s="109"/>
      <c r="E4640" s="9" t="s">
        <v>37</v>
      </c>
      <c r="F4640" s="12"/>
      <c r="G4640" s="8">
        <v>129</v>
      </c>
      <c r="H4640" s="20">
        <v>15.503875968992</v>
      </c>
      <c r="I4640" s="2">
        <v>22.480620155038999</v>
      </c>
      <c r="J4640" s="2">
        <v>40.310077519380002</v>
      </c>
      <c r="K4640" s="17">
        <v>21.705426356589001</v>
      </c>
    </row>
    <row r="4641" spans="3:11" x14ac:dyDescent="0.25">
      <c r="C4641" s="112"/>
      <c r="D4641" s="109"/>
      <c r="E4641" s="9" t="s">
        <v>38</v>
      </c>
      <c r="F4641" s="12"/>
      <c r="G4641" s="13">
        <v>2</v>
      </c>
      <c r="H4641" s="39" t="s">
        <v>66</v>
      </c>
      <c r="I4641" s="7" t="s">
        <v>66</v>
      </c>
      <c r="J4641" s="6">
        <v>100</v>
      </c>
      <c r="K4641" s="37" t="s">
        <v>66</v>
      </c>
    </row>
    <row r="4642" spans="3:11" ht="25.2" x14ac:dyDescent="0.25">
      <c r="C4642" s="108" t="s">
        <v>39</v>
      </c>
      <c r="D4642" s="108" t="s">
        <v>25</v>
      </c>
      <c r="E4642" s="10" t="s">
        <v>40</v>
      </c>
      <c r="F4642" s="11"/>
      <c r="G4642" s="14">
        <v>320</v>
      </c>
      <c r="H4642" s="28">
        <v>20.9375</v>
      </c>
      <c r="I4642" s="5">
        <v>24.6875</v>
      </c>
      <c r="J4642" s="5">
        <v>30.3125</v>
      </c>
      <c r="K4642" s="29">
        <v>24.0625</v>
      </c>
    </row>
    <row r="4643" spans="3:11" ht="25.2" x14ac:dyDescent="0.25">
      <c r="C4643" s="112"/>
      <c r="D4643" s="109"/>
      <c r="E4643" s="9" t="s">
        <v>41</v>
      </c>
      <c r="F4643" s="12"/>
      <c r="G4643" s="8">
        <v>604</v>
      </c>
      <c r="H4643" s="20">
        <v>18.211920529800999</v>
      </c>
      <c r="I4643" s="2">
        <v>23.509933774834</v>
      </c>
      <c r="J4643" s="2">
        <v>37.582781456954002</v>
      </c>
      <c r="K4643" s="17">
        <v>20.695364238410999</v>
      </c>
    </row>
    <row r="4644" spans="3:11" x14ac:dyDescent="0.25">
      <c r="C4644" s="112"/>
      <c r="D4644" s="109"/>
      <c r="E4644" s="9" t="s">
        <v>42</v>
      </c>
      <c r="F4644" s="12"/>
      <c r="G4644" s="13">
        <v>20</v>
      </c>
      <c r="H4644" s="30">
        <v>10</v>
      </c>
      <c r="I4644" s="6">
        <v>10</v>
      </c>
      <c r="J4644" s="6">
        <v>60</v>
      </c>
      <c r="K4644" s="33">
        <v>20</v>
      </c>
    </row>
    <row r="4645" spans="3:11" x14ac:dyDescent="0.25">
      <c r="C4645" s="112"/>
      <c r="D4645" s="109"/>
      <c r="E4645" s="9" t="s">
        <v>43</v>
      </c>
      <c r="F4645" s="12"/>
      <c r="G4645" s="8">
        <v>162</v>
      </c>
      <c r="H4645" s="20">
        <v>23.456790123457001</v>
      </c>
      <c r="I4645" s="2">
        <v>18.518518518518999</v>
      </c>
      <c r="J4645" s="2">
        <v>37.654320987654003</v>
      </c>
      <c r="K4645" s="17">
        <v>20.370370370370001</v>
      </c>
    </row>
    <row r="4646" spans="3:11" x14ac:dyDescent="0.25">
      <c r="C4646" s="112"/>
      <c r="D4646" s="109"/>
      <c r="E4646" s="9" t="s">
        <v>44</v>
      </c>
      <c r="F4646" s="12"/>
      <c r="G4646" s="8">
        <v>50</v>
      </c>
      <c r="H4646" s="20">
        <v>18</v>
      </c>
      <c r="I4646" s="2">
        <v>20</v>
      </c>
      <c r="J4646" s="2">
        <v>44</v>
      </c>
      <c r="K4646" s="17">
        <v>18</v>
      </c>
    </row>
    <row r="4647" spans="3:11" ht="25.2" x14ac:dyDescent="0.25">
      <c r="C4647" s="112"/>
      <c r="D4647" s="109"/>
      <c r="E4647" s="9" t="s">
        <v>45</v>
      </c>
      <c r="F4647" s="12"/>
      <c r="G4647" s="8">
        <v>53</v>
      </c>
      <c r="H4647" s="20">
        <v>13.207547169811001</v>
      </c>
      <c r="I4647" s="2">
        <v>20.754716981131999</v>
      </c>
      <c r="J4647" s="2">
        <v>32.075471698112999</v>
      </c>
      <c r="K4647" s="17">
        <v>33.962264150943</v>
      </c>
    </row>
    <row r="4648" spans="3:11" x14ac:dyDescent="0.25">
      <c r="C4648" s="112"/>
      <c r="D4648" s="109"/>
      <c r="E4648" s="9" t="s">
        <v>38</v>
      </c>
      <c r="F4648" s="12"/>
      <c r="G4648" s="13">
        <v>37</v>
      </c>
      <c r="H4648" s="30">
        <v>8.1081081081080004</v>
      </c>
      <c r="I4648" s="6">
        <v>13.513513513514001</v>
      </c>
      <c r="J4648" s="6">
        <v>59.459459459458998</v>
      </c>
      <c r="K4648" s="33">
        <v>18.918918918919001</v>
      </c>
    </row>
    <row r="4649" spans="3:11" ht="25.2" x14ac:dyDescent="0.25">
      <c r="C4649" s="112"/>
      <c r="D4649" s="108" t="s">
        <v>22</v>
      </c>
      <c r="E4649" s="10" t="s">
        <v>40</v>
      </c>
      <c r="F4649" s="11"/>
      <c r="G4649" s="14">
        <v>118</v>
      </c>
      <c r="H4649" s="28">
        <v>28.813559322033999</v>
      </c>
      <c r="I4649" s="5">
        <v>25.423728813558998</v>
      </c>
      <c r="J4649" s="5">
        <v>27.966101694915</v>
      </c>
      <c r="K4649" s="29">
        <v>17.796610169491998</v>
      </c>
    </row>
    <row r="4650" spans="3:11" ht="25.2" x14ac:dyDescent="0.25">
      <c r="C4650" s="112"/>
      <c r="D4650" s="109"/>
      <c r="E4650" s="9" t="s">
        <v>41</v>
      </c>
      <c r="F4650" s="12"/>
      <c r="G4650" s="8">
        <v>351</v>
      </c>
      <c r="H4650" s="20">
        <v>15.384615384615</v>
      </c>
      <c r="I4650" s="2">
        <v>23.931623931623999</v>
      </c>
      <c r="J4650" s="2">
        <v>37.606837606837999</v>
      </c>
      <c r="K4650" s="17">
        <v>23.076923076922998</v>
      </c>
    </row>
    <row r="4651" spans="3:11" x14ac:dyDescent="0.25">
      <c r="C4651" s="112"/>
      <c r="D4651" s="109"/>
      <c r="E4651" s="9" t="s">
        <v>42</v>
      </c>
      <c r="F4651" s="12"/>
      <c r="G4651" s="13">
        <v>9</v>
      </c>
      <c r="H4651" s="39" t="s">
        <v>66</v>
      </c>
      <c r="I4651" s="7" t="s">
        <v>66</v>
      </c>
      <c r="J4651" s="6">
        <v>77.777777777777999</v>
      </c>
      <c r="K4651" s="33">
        <v>22.222222222222001</v>
      </c>
    </row>
    <row r="4652" spans="3:11" x14ac:dyDescent="0.25">
      <c r="C4652" s="112"/>
      <c r="D4652" s="109"/>
      <c r="E4652" s="9" t="s">
        <v>43</v>
      </c>
      <c r="F4652" s="12"/>
      <c r="G4652" s="8">
        <v>64</v>
      </c>
      <c r="H4652" s="20">
        <v>28.125</v>
      </c>
      <c r="I4652" s="2">
        <v>17.1875</v>
      </c>
      <c r="J4652" s="2">
        <v>39.0625</v>
      </c>
      <c r="K4652" s="17">
        <v>15.625</v>
      </c>
    </row>
    <row r="4653" spans="3:11" x14ac:dyDescent="0.25">
      <c r="C4653" s="112"/>
      <c r="D4653" s="109"/>
      <c r="E4653" s="9" t="s">
        <v>44</v>
      </c>
      <c r="F4653" s="12"/>
      <c r="G4653" s="13">
        <v>19</v>
      </c>
      <c r="H4653" s="30">
        <v>10.526315789473999</v>
      </c>
      <c r="I4653" s="6">
        <v>15.789473684211</v>
      </c>
      <c r="J4653" s="6">
        <v>63.157894736842003</v>
      </c>
      <c r="K4653" s="33">
        <v>10.526315789473999</v>
      </c>
    </row>
    <row r="4654" spans="3:11" ht="25.2" x14ac:dyDescent="0.25">
      <c r="C4654" s="112"/>
      <c r="D4654" s="109"/>
      <c r="E4654" s="9" t="s">
        <v>45</v>
      </c>
      <c r="F4654" s="12"/>
      <c r="G4654" s="13">
        <v>30</v>
      </c>
      <c r="H4654" s="30">
        <v>13.333333333333</v>
      </c>
      <c r="I4654" s="6">
        <v>20</v>
      </c>
      <c r="J4654" s="6">
        <v>40</v>
      </c>
      <c r="K4654" s="33">
        <v>26.666666666666998</v>
      </c>
    </row>
    <row r="4655" spans="3:11" x14ac:dyDescent="0.25">
      <c r="C4655" s="112"/>
      <c r="D4655" s="109"/>
      <c r="E4655" s="9" t="s">
        <v>38</v>
      </c>
      <c r="F4655" s="12"/>
      <c r="G4655" s="13">
        <v>23</v>
      </c>
      <c r="H4655" s="30">
        <v>8.6956521739130004</v>
      </c>
      <c r="I4655" s="6">
        <v>17.391304347826001</v>
      </c>
      <c r="J4655" s="6">
        <v>47.826086956521998</v>
      </c>
      <c r="K4655" s="33">
        <v>26.086956521739001</v>
      </c>
    </row>
    <row r="4656" spans="3:11" ht="25.2" x14ac:dyDescent="0.25">
      <c r="C4656" s="112"/>
      <c r="D4656" s="108" t="s">
        <v>23</v>
      </c>
      <c r="E4656" s="10" t="s">
        <v>40</v>
      </c>
      <c r="F4656" s="11"/>
      <c r="G4656" s="14">
        <v>202</v>
      </c>
      <c r="H4656" s="28">
        <v>16.336633663366001</v>
      </c>
      <c r="I4656" s="5">
        <v>24.257425742574</v>
      </c>
      <c r="J4656" s="5">
        <v>31.683168316831999</v>
      </c>
      <c r="K4656" s="29">
        <v>27.722772277228</v>
      </c>
    </row>
    <row r="4657" spans="3:11" ht="25.2" x14ac:dyDescent="0.25">
      <c r="C4657" s="112"/>
      <c r="D4657" s="109"/>
      <c r="E4657" s="9" t="s">
        <v>41</v>
      </c>
      <c r="F4657" s="12"/>
      <c r="G4657" s="8">
        <v>253</v>
      </c>
      <c r="H4657" s="20">
        <v>22.134387351779001</v>
      </c>
      <c r="I4657" s="2">
        <v>22.924901185770999</v>
      </c>
      <c r="J4657" s="2">
        <v>37.549407114624998</v>
      </c>
      <c r="K4657" s="17">
        <v>17.391304347826001</v>
      </c>
    </row>
    <row r="4658" spans="3:11" x14ac:dyDescent="0.25">
      <c r="C4658" s="112"/>
      <c r="D4658" s="109"/>
      <c r="E4658" s="9" t="s">
        <v>42</v>
      </c>
      <c r="F4658" s="12"/>
      <c r="G4658" s="13">
        <v>11</v>
      </c>
      <c r="H4658" s="30">
        <v>18.181818181817999</v>
      </c>
      <c r="I4658" s="6">
        <v>18.181818181817999</v>
      </c>
      <c r="J4658" s="6">
        <v>45.454545454544999</v>
      </c>
      <c r="K4658" s="33">
        <v>18.181818181817999</v>
      </c>
    </row>
    <row r="4659" spans="3:11" x14ac:dyDescent="0.25">
      <c r="C4659" s="112"/>
      <c r="D4659" s="109"/>
      <c r="E4659" s="9" t="s">
        <v>43</v>
      </c>
      <c r="F4659" s="12"/>
      <c r="G4659" s="8">
        <v>98</v>
      </c>
      <c r="H4659" s="20">
        <v>20.408163265306001</v>
      </c>
      <c r="I4659" s="2">
        <v>19.387755102041002</v>
      </c>
      <c r="J4659" s="2">
        <v>36.734693877551003</v>
      </c>
      <c r="K4659" s="17">
        <v>23.469387755102002</v>
      </c>
    </row>
    <row r="4660" spans="3:11" x14ac:dyDescent="0.25">
      <c r="C4660" s="112"/>
      <c r="D4660" s="109"/>
      <c r="E4660" s="9" t="s">
        <v>44</v>
      </c>
      <c r="F4660" s="12"/>
      <c r="G4660" s="13">
        <v>31</v>
      </c>
      <c r="H4660" s="30">
        <v>22.580645161290001</v>
      </c>
      <c r="I4660" s="6">
        <v>22.580645161290001</v>
      </c>
      <c r="J4660" s="6">
        <v>32.258064516128997</v>
      </c>
      <c r="K4660" s="33">
        <v>22.580645161290001</v>
      </c>
    </row>
    <row r="4661" spans="3:11" ht="25.2" x14ac:dyDescent="0.25">
      <c r="C4661" s="112"/>
      <c r="D4661" s="109"/>
      <c r="E4661" s="9" t="s">
        <v>45</v>
      </c>
      <c r="F4661" s="12"/>
      <c r="G4661" s="13">
        <v>23</v>
      </c>
      <c r="H4661" s="30">
        <v>13.04347826087</v>
      </c>
      <c r="I4661" s="6">
        <v>21.739130434783</v>
      </c>
      <c r="J4661" s="6">
        <v>21.739130434783</v>
      </c>
      <c r="K4661" s="33">
        <v>43.478260869564998</v>
      </c>
    </row>
    <row r="4662" spans="3:11" x14ac:dyDescent="0.25">
      <c r="C4662" s="112"/>
      <c r="D4662" s="109"/>
      <c r="E4662" s="9" t="s">
        <v>38</v>
      </c>
      <c r="F4662" s="12"/>
      <c r="G4662" s="13">
        <v>14</v>
      </c>
      <c r="H4662" s="30">
        <v>7.1428571428570002</v>
      </c>
      <c r="I4662" s="6">
        <v>7.1428571428570002</v>
      </c>
      <c r="J4662" s="6">
        <v>78.571428571428996</v>
      </c>
      <c r="K4662" s="33">
        <v>7.1428571428570002</v>
      </c>
    </row>
    <row r="4663" spans="3:11" x14ac:dyDescent="0.25">
      <c r="C4663" s="108" t="s">
        <v>46</v>
      </c>
      <c r="D4663" s="106" t="s">
        <v>21</v>
      </c>
      <c r="E4663" s="10" t="s">
        <v>47</v>
      </c>
      <c r="F4663" s="11"/>
      <c r="G4663" s="14">
        <v>815</v>
      </c>
      <c r="H4663" s="28">
        <v>18.282208588957001</v>
      </c>
      <c r="I4663" s="5">
        <v>23.312883435583</v>
      </c>
      <c r="J4663" s="5">
        <v>37.791411042945001</v>
      </c>
      <c r="K4663" s="29">
        <v>20.613496932515002</v>
      </c>
    </row>
    <row r="4664" spans="3:11" ht="25.2" x14ac:dyDescent="0.25">
      <c r="C4664" s="112"/>
      <c r="D4664" s="107"/>
      <c r="E4664" s="9" t="s">
        <v>48</v>
      </c>
      <c r="F4664" s="12"/>
      <c r="G4664" s="8">
        <v>86</v>
      </c>
      <c r="H4664" s="20">
        <v>12.790697674419</v>
      </c>
      <c r="I4664" s="2">
        <v>29.069767441860002</v>
      </c>
      <c r="J4664" s="2">
        <v>33.720930232557997</v>
      </c>
      <c r="K4664" s="17">
        <v>24.418604651163001</v>
      </c>
    </row>
    <row r="4665" spans="3:11" x14ac:dyDescent="0.25">
      <c r="C4665" s="112"/>
      <c r="D4665" s="107"/>
      <c r="E4665" s="9" t="s">
        <v>49</v>
      </c>
      <c r="F4665" s="12"/>
      <c r="G4665" s="13">
        <v>46</v>
      </c>
      <c r="H4665" s="30">
        <v>8.6956521739130004</v>
      </c>
      <c r="I4665" s="6">
        <v>10.869565217390999</v>
      </c>
      <c r="J4665" s="6">
        <v>41.304347826087003</v>
      </c>
      <c r="K4665" s="33">
        <v>39.130434782609001</v>
      </c>
    </row>
    <row r="4666" spans="3:11" ht="25.2" x14ac:dyDescent="0.25">
      <c r="C4666" s="112"/>
      <c r="D4666" s="107"/>
      <c r="E4666" s="9" t="s">
        <v>50</v>
      </c>
      <c r="F4666" s="12"/>
      <c r="G4666" s="8">
        <v>95</v>
      </c>
      <c r="H4666" s="20">
        <v>27.368421052632002</v>
      </c>
      <c r="I4666" s="2">
        <v>22.105263157894999</v>
      </c>
      <c r="J4666" s="2">
        <v>30.526315789474001</v>
      </c>
      <c r="K4666" s="17">
        <v>20</v>
      </c>
    </row>
    <row r="4667" spans="3:11" ht="25.2" x14ac:dyDescent="0.25">
      <c r="C4667" s="112"/>
      <c r="D4667" s="107"/>
      <c r="E4667" s="9" t="s">
        <v>51</v>
      </c>
      <c r="F4667" s="12"/>
      <c r="G4667" s="13">
        <v>30</v>
      </c>
      <c r="H4667" s="30">
        <v>23.333333333333002</v>
      </c>
      <c r="I4667" s="6">
        <v>26.666666666666998</v>
      </c>
      <c r="J4667" s="6">
        <v>20</v>
      </c>
      <c r="K4667" s="33">
        <v>30</v>
      </c>
    </row>
    <row r="4668" spans="3:11" x14ac:dyDescent="0.25">
      <c r="C4668" s="112"/>
      <c r="D4668" s="107"/>
      <c r="E4668" s="9" t="s">
        <v>52</v>
      </c>
      <c r="F4668" s="12"/>
      <c r="G4668" s="13">
        <v>8</v>
      </c>
      <c r="H4668" s="30">
        <v>25</v>
      </c>
      <c r="I4668" s="6">
        <v>37.5</v>
      </c>
      <c r="J4668" s="6">
        <v>37.5</v>
      </c>
      <c r="K4668" s="37" t="s">
        <v>66</v>
      </c>
    </row>
    <row r="4669" spans="3:11" x14ac:dyDescent="0.25">
      <c r="C4669" s="112"/>
      <c r="D4669" s="107"/>
      <c r="E4669" s="9" t="s">
        <v>53</v>
      </c>
      <c r="F4669" s="12"/>
      <c r="G4669" s="13">
        <v>23</v>
      </c>
      <c r="H4669" s="30">
        <v>21.739130434783</v>
      </c>
      <c r="I4669" s="6">
        <v>17.391304347826001</v>
      </c>
      <c r="J4669" s="6">
        <v>43.478260869564998</v>
      </c>
      <c r="K4669" s="33">
        <v>17.391304347826001</v>
      </c>
    </row>
    <row r="4670" spans="3:11" x14ac:dyDescent="0.25">
      <c r="C4670" s="112"/>
      <c r="D4670" s="107"/>
      <c r="E4670" s="9" t="s">
        <v>38</v>
      </c>
      <c r="F4670" s="12"/>
      <c r="G4670" s="13">
        <v>1</v>
      </c>
      <c r="H4670" s="30">
        <v>100</v>
      </c>
      <c r="I4670" s="7" t="s">
        <v>66</v>
      </c>
      <c r="J4670" s="7" t="s">
        <v>66</v>
      </c>
      <c r="K4670" s="37" t="s">
        <v>66</v>
      </c>
    </row>
    <row r="4671" spans="3:11" x14ac:dyDescent="0.25">
      <c r="C4671" s="112"/>
      <c r="D4671" s="107"/>
      <c r="E4671" s="9" t="s">
        <v>54</v>
      </c>
      <c r="F4671" s="12"/>
      <c r="G4671" s="8">
        <v>901</v>
      </c>
      <c r="H4671" s="20">
        <v>17.758046614872001</v>
      </c>
      <c r="I4671" s="2">
        <v>23.862375138735</v>
      </c>
      <c r="J4671" s="2">
        <v>37.402885682574997</v>
      </c>
      <c r="K4671" s="17">
        <v>20.976692563817998</v>
      </c>
    </row>
    <row r="4672" spans="3:11" x14ac:dyDescent="0.25">
      <c r="C4672" s="112"/>
      <c r="D4672" s="107"/>
      <c r="E4672" s="9" t="s">
        <v>55</v>
      </c>
      <c r="F4672" s="12"/>
      <c r="G4672" s="8">
        <v>171</v>
      </c>
      <c r="H4672" s="20">
        <v>21.637426900585002</v>
      </c>
      <c r="I4672" s="2">
        <v>19.883040935673002</v>
      </c>
      <c r="J4672" s="2">
        <v>31.578947368421002</v>
      </c>
      <c r="K4672" s="17">
        <v>26.900584795322001</v>
      </c>
    </row>
    <row r="4673" spans="2:11" x14ac:dyDescent="0.25">
      <c r="C4673" s="108" t="s">
        <v>56</v>
      </c>
      <c r="D4673" s="106" t="s">
        <v>21</v>
      </c>
      <c r="E4673" s="10" t="s">
        <v>57</v>
      </c>
      <c r="F4673" s="11"/>
      <c r="G4673" s="14">
        <v>465</v>
      </c>
      <c r="H4673" s="28">
        <v>20.860215053763</v>
      </c>
      <c r="I4673" s="5">
        <v>14.838709677419001</v>
      </c>
      <c r="J4673" s="5">
        <v>30.537634408601999</v>
      </c>
      <c r="K4673" s="29">
        <v>33.763440860214999</v>
      </c>
    </row>
    <row r="4674" spans="2:11" x14ac:dyDescent="0.25">
      <c r="C4674" s="112"/>
      <c r="D4674" s="107"/>
      <c r="E4674" s="9" t="s">
        <v>58</v>
      </c>
      <c r="F4674" s="12"/>
      <c r="G4674" s="8">
        <v>396</v>
      </c>
      <c r="H4674" s="20">
        <v>18.939393939394002</v>
      </c>
      <c r="I4674" s="2">
        <v>25.757575757575999</v>
      </c>
      <c r="J4674" s="2">
        <v>40.656565656566002</v>
      </c>
      <c r="K4674" s="17">
        <v>14.646464646465001</v>
      </c>
    </row>
    <row r="4675" spans="2:11" x14ac:dyDescent="0.25">
      <c r="C4675" s="112"/>
      <c r="D4675" s="107"/>
      <c r="E4675" s="9" t="s">
        <v>59</v>
      </c>
      <c r="F4675" s="12"/>
      <c r="G4675" s="8">
        <v>90</v>
      </c>
      <c r="H4675" s="20">
        <v>17.777777777777999</v>
      </c>
      <c r="I4675" s="2">
        <v>27.777777777777999</v>
      </c>
      <c r="J4675" s="2">
        <v>45.555555555555998</v>
      </c>
      <c r="K4675" s="17">
        <v>8.8888888888889994</v>
      </c>
    </row>
    <row r="4676" spans="2:11" x14ac:dyDescent="0.25">
      <c r="C4676" s="112"/>
      <c r="D4676" s="107"/>
      <c r="E4676" s="9" t="s">
        <v>60</v>
      </c>
      <c r="F4676" s="12"/>
      <c r="G4676" s="8">
        <v>153</v>
      </c>
      <c r="H4676" s="20">
        <v>11.111111111111001</v>
      </c>
      <c r="I4676" s="2">
        <v>39.215686274509999</v>
      </c>
      <c r="J4676" s="2">
        <v>39.215686274509999</v>
      </c>
      <c r="K4676" s="17">
        <v>10.457516339869001</v>
      </c>
    </row>
    <row r="4677" spans="2:11" x14ac:dyDescent="0.25">
      <c r="C4677" s="108" t="s">
        <v>61</v>
      </c>
      <c r="D4677" s="106" t="s">
        <v>21</v>
      </c>
      <c r="E4677" s="10" t="s">
        <v>62</v>
      </c>
      <c r="F4677" s="11"/>
      <c r="G4677" s="14">
        <v>205</v>
      </c>
      <c r="H4677" s="28">
        <v>100</v>
      </c>
      <c r="I4677" s="34" t="s">
        <v>66</v>
      </c>
      <c r="J4677" s="34" t="s">
        <v>66</v>
      </c>
      <c r="K4677" s="62" t="s">
        <v>66</v>
      </c>
    </row>
    <row r="4678" spans="2:11" x14ac:dyDescent="0.25">
      <c r="C4678" s="109"/>
      <c r="D4678" s="107"/>
      <c r="E4678" s="9" t="s">
        <v>63</v>
      </c>
      <c r="F4678" s="12"/>
      <c r="G4678" s="8">
        <v>256</v>
      </c>
      <c r="H4678" s="43" t="s">
        <v>66</v>
      </c>
      <c r="I4678" s="2">
        <v>100</v>
      </c>
      <c r="J4678" s="15" t="s">
        <v>66</v>
      </c>
      <c r="K4678" s="38" t="s">
        <v>66</v>
      </c>
    </row>
    <row r="4679" spans="2:11" x14ac:dyDescent="0.25">
      <c r="C4679" s="109"/>
      <c r="D4679" s="107"/>
      <c r="E4679" s="9" t="s">
        <v>64</v>
      </c>
      <c r="F4679" s="12"/>
      <c r="G4679" s="8">
        <v>404</v>
      </c>
      <c r="H4679" s="43" t="s">
        <v>66</v>
      </c>
      <c r="I4679" s="15" t="s">
        <v>66</v>
      </c>
      <c r="J4679" s="2">
        <v>100</v>
      </c>
      <c r="K4679" s="38" t="s">
        <v>66</v>
      </c>
    </row>
    <row r="4680" spans="2:11" x14ac:dyDescent="0.25">
      <c r="C4680" s="113"/>
      <c r="D4680" s="110"/>
      <c r="E4680" s="56" t="s">
        <v>65</v>
      </c>
      <c r="F4680" s="48"/>
      <c r="G4680" s="61">
        <v>239</v>
      </c>
      <c r="H4680" s="82" t="s">
        <v>66</v>
      </c>
      <c r="I4680" s="72" t="s">
        <v>66</v>
      </c>
      <c r="J4680" s="72" t="s">
        <v>66</v>
      </c>
      <c r="K4680" s="68">
        <v>100</v>
      </c>
    </row>
    <row r="4682" spans="2:11" x14ac:dyDescent="0.25">
      <c r="B4682" s="54" t="str">
        <f xml:space="preserve"> HYPERLINK("#'目次'!B62", "[56]")</f>
        <v>[56]</v>
      </c>
      <c r="C4682" s="42" t="s">
        <v>686</v>
      </c>
    </row>
    <row r="4683" spans="2:11" x14ac:dyDescent="0.25">
      <c r="C4683" s="42" t="s">
        <v>682</v>
      </c>
    </row>
    <row r="4685" spans="2:11" x14ac:dyDescent="0.25">
      <c r="C4685" s="42" t="s">
        <v>14</v>
      </c>
    </row>
    <row r="4686" spans="2:11" ht="37.799999999999997" x14ac:dyDescent="0.25">
      <c r="C4686" s="102"/>
      <c r="D4686" s="103"/>
      <c r="E4686" s="103"/>
      <c r="F4686" s="103"/>
      <c r="G4686" s="53" t="s">
        <v>15</v>
      </c>
      <c r="H4686" s="50" t="s">
        <v>57</v>
      </c>
      <c r="I4686" s="21" t="s">
        <v>58</v>
      </c>
      <c r="J4686" s="21" t="s">
        <v>59</v>
      </c>
      <c r="K4686" s="57" t="s">
        <v>60</v>
      </c>
    </row>
    <row r="4687" spans="2:11" x14ac:dyDescent="0.25">
      <c r="C4687" s="104"/>
      <c r="D4687" s="105"/>
      <c r="E4687" s="105"/>
      <c r="F4687" s="105"/>
      <c r="G4687" s="47"/>
      <c r="H4687" s="60"/>
      <c r="I4687" s="22"/>
      <c r="J4687" s="22"/>
      <c r="K4687" s="55"/>
    </row>
    <row r="4688" spans="2:11" x14ac:dyDescent="0.25">
      <c r="C4688" s="52"/>
      <c r="D4688" s="49"/>
      <c r="E4688" s="46" t="s">
        <v>15</v>
      </c>
      <c r="F4688" s="51"/>
      <c r="G4688" s="59">
        <v>1104</v>
      </c>
      <c r="H4688" s="32">
        <v>42.119565217390999</v>
      </c>
      <c r="I4688" s="32">
        <v>35.869565217390999</v>
      </c>
      <c r="J4688" s="32">
        <v>8.1521739130430007</v>
      </c>
      <c r="K4688" s="64">
        <v>13.858695652173999</v>
      </c>
    </row>
    <row r="4689" spans="3:11" x14ac:dyDescent="0.25">
      <c r="C4689" s="111" t="s">
        <v>20</v>
      </c>
      <c r="D4689" s="106" t="s">
        <v>21</v>
      </c>
      <c r="E4689" s="10" t="s">
        <v>22</v>
      </c>
      <c r="F4689" s="11"/>
      <c r="G4689" s="14">
        <v>543</v>
      </c>
      <c r="H4689" s="28">
        <v>44.751381215469998</v>
      </c>
      <c r="I4689" s="5">
        <v>33.701657458564</v>
      </c>
      <c r="J4689" s="5">
        <v>7.9189686924489999</v>
      </c>
      <c r="K4689" s="29">
        <v>13.627992633517</v>
      </c>
    </row>
    <row r="4690" spans="3:11" x14ac:dyDescent="0.25">
      <c r="C4690" s="112"/>
      <c r="D4690" s="107"/>
      <c r="E4690" s="9" t="s">
        <v>23</v>
      </c>
      <c r="F4690" s="12"/>
      <c r="G4690" s="8">
        <v>561</v>
      </c>
      <c r="H4690" s="20">
        <v>39.572192513368996</v>
      </c>
      <c r="I4690" s="2">
        <v>37.967914438503001</v>
      </c>
      <c r="J4690" s="2">
        <v>8.377896613191</v>
      </c>
      <c r="K4690" s="17">
        <v>14.081996434938</v>
      </c>
    </row>
    <row r="4691" spans="3:11" x14ac:dyDescent="0.25">
      <c r="C4691" s="108" t="s">
        <v>24</v>
      </c>
      <c r="D4691" s="108" t="s">
        <v>25</v>
      </c>
      <c r="E4691" s="10" t="s">
        <v>26</v>
      </c>
      <c r="F4691" s="11"/>
      <c r="G4691" s="14">
        <v>261</v>
      </c>
      <c r="H4691" s="28">
        <v>41.379310344827999</v>
      </c>
      <c r="I4691" s="5">
        <v>39.463601532566997</v>
      </c>
      <c r="J4691" s="5">
        <v>6.5134099616860004</v>
      </c>
      <c r="K4691" s="29">
        <v>12.64367816092</v>
      </c>
    </row>
    <row r="4692" spans="3:11" x14ac:dyDescent="0.25">
      <c r="C4692" s="112"/>
      <c r="D4692" s="109"/>
      <c r="E4692" s="9" t="s">
        <v>27</v>
      </c>
      <c r="F4692" s="12"/>
      <c r="G4692" s="8">
        <v>267</v>
      </c>
      <c r="H4692" s="20">
        <v>35.205992509363</v>
      </c>
      <c r="I4692" s="2">
        <v>38.951310861423003</v>
      </c>
      <c r="J4692" s="2">
        <v>11.23595505618</v>
      </c>
      <c r="K4692" s="17">
        <v>14.606741573034</v>
      </c>
    </row>
    <row r="4693" spans="3:11" x14ac:dyDescent="0.25">
      <c r="C4693" s="112"/>
      <c r="D4693" s="109"/>
      <c r="E4693" s="9" t="s">
        <v>28</v>
      </c>
      <c r="F4693" s="12"/>
      <c r="G4693" s="8">
        <v>261</v>
      </c>
      <c r="H4693" s="20">
        <v>45.210727969349001</v>
      </c>
      <c r="I4693" s="2">
        <v>30.651340996169001</v>
      </c>
      <c r="J4693" s="2">
        <v>8.4291187739459996</v>
      </c>
      <c r="K4693" s="17">
        <v>15.708812260536</v>
      </c>
    </row>
    <row r="4694" spans="3:11" x14ac:dyDescent="0.25">
      <c r="C4694" s="112"/>
      <c r="D4694" s="109"/>
      <c r="E4694" s="9" t="s">
        <v>29</v>
      </c>
      <c r="F4694" s="12"/>
      <c r="G4694" s="8">
        <v>195</v>
      </c>
      <c r="H4694" s="20">
        <v>45.641025641025998</v>
      </c>
      <c r="I4694" s="2">
        <v>36.410256410255997</v>
      </c>
      <c r="J4694" s="2">
        <v>6.1538461538459996</v>
      </c>
      <c r="K4694" s="17">
        <v>11.794871794872</v>
      </c>
    </row>
    <row r="4695" spans="3:11" x14ac:dyDescent="0.25">
      <c r="C4695" s="112"/>
      <c r="D4695" s="109"/>
      <c r="E4695" s="9" t="s">
        <v>30</v>
      </c>
      <c r="F4695" s="12"/>
      <c r="G4695" s="8">
        <v>120</v>
      </c>
      <c r="H4695" s="20">
        <v>46.666666666666998</v>
      </c>
      <c r="I4695" s="2">
        <v>31.666666666666998</v>
      </c>
      <c r="J4695" s="2">
        <v>7.5</v>
      </c>
      <c r="K4695" s="17">
        <v>14.166666666667</v>
      </c>
    </row>
    <row r="4696" spans="3:11" x14ac:dyDescent="0.25">
      <c r="C4696" s="112"/>
      <c r="D4696" s="109"/>
      <c r="E4696" s="9" t="s">
        <v>31</v>
      </c>
      <c r="F4696" s="12"/>
      <c r="G4696" s="8">
        <v>843</v>
      </c>
      <c r="H4696" s="20">
        <v>42.348754448398999</v>
      </c>
      <c r="I4696" s="2">
        <v>34.756820877816999</v>
      </c>
      <c r="J4696" s="2">
        <v>8.6595492289439999</v>
      </c>
      <c r="K4696" s="17">
        <v>14.23487544484</v>
      </c>
    </row>
    <row r="4697" spans="3:11" x14ac:dyDescent="0.25">
      <c r="C4697" s="112"/>
      <c r="D4697" s="109"/>
      <c r="E4697" s="9" t="s">
        <v>32</v>
      </c>
      <c r="F4697" s="12"/>
      <c r="G4697" s="8">
        <v>315</v>
      </c>
      <c r="H4697" s="20">
        <v>46.031746031746003</v>
      </c>
      <c r="I4697" s="2">
        <v>34.603174603174999</v>
      </c>
      <c r="J4697" s="2">
        <v>6.666666666667</v>
      </c>
      <c r="K4697" s="17">
        <v>12.698412698413</v>
      </c>
    </row>
    <row r="4698" spans="3:11" x14ac:dyDescent="0.25">
      <c r="C4698" s="112"/>
      <c r="D4698" s="108" t="s">
        <v>22</v>
      </c>
      <c r="E4698" s="10" t="s">
        <v>26</v>
      </c>
      <c r="F4698" s="11"/>
      <c r="G4698" s="14">
        <v>120</v>
      </c>
      <c r="H4698" s="28">
        <v>50</v>
      </c>
      <c r="I4698" s="5">
        <v>35.833333333333002</v>
      </c>
      <c r="J4698" s="5">
        <v>6.666666666667</v>
      </c>
      <c r="K4698" s="29">
        <v>7.5</v>
      </c>
    </row>
    <row r="4699" spans="3:11" x14ac:dyDescent="0.25">
      <c r="C4699" s="112"/>
      <c r="D4699" s="109"/>
      <c r="E4699" s="9" t="s">
        <v>27</v>
      </c>
      <c r="F4699" s="12"/>
      <c r="G4699" s="8">
        <v>159</v>
      </c>
      <c r="H4699" s="20">
        <v>38.364779874214001</v>
      </c>
      <c r="I4699" s="2">
        <v>36.477987421384</v>
      </c>
      <c r="J4699" s="2">
        <v>11.320754716981</v>
      </c>
      <c r="K4699" s="17">
        <v>13.836477987421</v>
      </c>
    </row>
    <row r="4700" spans="3:11" x14ac:dyDescent="0.25">
      <c r="C4700" s="112"/>
      <c r="D4700" s="109"/>
      <c r="E4700" s="9" t="s">
        <v>28</v>
      </c>
      <c r="F4700" s="12"/>
      <c r="G4700" s="8">
        <v>113</v>
      </c>
      <c r="H4700" s="20">
        <v>46.017699115044003</v>
      </c>
      <c r="I4700" s="2">
        <v>26.548672566372002</v>
      </c>
      <c r="J4700" s="2">
        <v>8.8495575221239999</v>
      </c>
      <c r="K4700" s="17">
        <v>18.584070796460001</v>
      </c>
    </row>
    <row r="4701" spans="3:11" x14ac:dyDescent="0.25">
      <c r="C4701" s="112"/>
      <c r="D4701" s="109"/>
      <c r="E4701" s="9" t="s">
        <v>29</v>
      </c>
      <c r="F4701" s="12"/>
      <c r="G4701" s="8">
        <v>94</v>
      </c>
      <c r="H4701" s="20">
        <v>46.808510638298003</v>
      </c>
      <c r="I4701" s="2">
        <v>34.042553191488999</v>
      </c>
      <c r="J4701" s="2">
        <v>4.2553191489359996</v>
      </c>
      <c r="K4701" s="17">
        <v>14.893617021277</v>
      </c>
    </row>
    <row r="4702" spans="3:11" x14ac:dyDescent="0.25">
      <c r="C4702" s="112"/>
      <c r="D4702" s="109"/>
      <c r="E4702" s="9" t="s">
        <v>30</v>
      </c>
      <c r="F4702" s="12"/>
      <c r="G4702" s="8">
        <v>57</v>
      </c>
      <c r="H4702" s="20">
        <v>45.614035087719003</v>
      </c>
      <c r="I4702" s="2">
        <v>35.087719298246</v>
      </c>
      <c r="J4702" s="2">
        <v>5.2631578947369997</v>
      </c>
      <c r="K4702" s="17">
        <v>14.035087719298</v>
      </c>
    </row>
    <row r="4703" spans="3:11" x14ac:dyDescent="0.25">
      <c r="C4703" s="112"/>
      <c r="D4703" s="109"/>
      <c r="E4703" s="9" t="s">
        <v>31</v>
      </c>
      <c r="F4703" s="12"/>
      <c r="G4703" s="8">
        <v>423</v>
      </c>
      <c r="H4703" s="20">
        <v>43.262411347517997</v>
      </c>
      <c r="I4703" s="2">
        <v>33.096926713948001</v>
      </c>
      <c r="J4703" s="2">
        <v>8.2742316784870003</v>
      </c>
      <c r="K4703" s="17">
        <v>15.366430260047</v>
      </c>
    </row>
    <row r="4704" spans="3:11" x14ac:dyDescent="0.25">
      <c r="C4704" s="112"/>
      <c r="D4704" s="109"/>
      <c r="E4704" s="9" t="s">
        <v>32</v>
      </c>
      <c r="F4704" s="12"/>
      <c r="G4704" s="8">
        <v>151</v>
      </c>
      <c r="H4704" s="20">
        <v>46.357615894040002</v>
      </c>
      <c r="I4704" s="2">
        <v>34.437086092714999</v>
      </c>
      <c r="J4704" s="2">
        <v>4.6357615894039998</v>
      </c>
      <c r="K4704" s="17">
        <v>14.569536423841001</v>
      </c>
    </row>
    <row r="4705" spans="3:11" x14ac:dyDescent="0.25">
      <c r="C4705" s="112"/>
      <c r="D4705" s="108" t="s">
        <v>23</v>
      </c>
      <c r="E4705" s="10" t="s">
        <v>26</v>
      </c>
      <c r="F4705" s="11"/>
      <c r="G4705" s="14">
        <v>141</v>
      </c>
      <c r="H4705" s="28">
        <v>34.042553191488999</v>
      </c>
      <c r="I4705" s="5">
        <v>42.553191489362</v>
      </c>
      <c r="J4705" s="5">
        <v>6.3829787234040003</v>
      </c>
      <c r="K4705" s="29">
        <v>17.021276595745</v>
      </c>
    </row>
    <row r="4706" spans="3:11" x14ac:dyDescent="0.25">
      <c r="C4706" s="112"/>
      <c r="D4706" s="109"/>
      <c r="E4706" s="9" t="s">
        <v>27</v>
      </c>
      <c r="F4706" s="12"/>
      <c r="G4706" s="8">
        <v>108</v>
      </c>
      <c r="H4706" s="20">
        <v>30.555555555556001</v>
      </c>
      <c r="I4706" s="2">
        <v>42.592592592593</v>
      </c>
      <c r="J4706" s="2">
        <v>11.111111111111001</v>
      </c>
      <c r="K4706" s="17">
        <v>15.740740740741</v>
      </c>
    </row>
    <row r="4707" spans="3:11" x14ac:dyDescent="0.25">
      <c r="C4707" s="112"/>
      <c r="D4707" s="109"/>
      <c r="E4707" s="9" t="s">
        <v>28</v>
      </c>
      <c r="F4707" s="12"/>
      <c r="G4707" s="8">
        <v>148</v>
      </c>
      <c r="H4707" s="20">
        <v>44.594594594595002</v>
      </c>
      <c r="I4707" s="2">
        <v>33.783783783784003</v>
      </c>
      <c r="J4707" s="2">
        <v>8.1081081081080004</v>
      </c>
      <c r="K4707" s="17">
        <v>13.513513513514001</v>
      </c>
    </row>
    <row r="4708" spans="3:11" x14ac:dyDescent="0.25">
      <c r="C4708" s="112"/>
      <c r="D4708" s="109"/>
      <c r="E4708" s="9" t="s">
        <v>29</v>
      </c>
      <c r="F4708" s="12"/>
      <c r="G4708" s="8">
        <v>101</v>
      </c>
      <c r="H4708" s="20">
        <v>44.554455445545003</v>
      </c>
      <c r="I4708" s="2">
        <v>38.613861386139</v>
      </c>
      <c r="J4708" s="2">
        <v>7.9207920792079998</v>
      </c>
      <c r="K4708" s="17">
        <v>8.9108910891090005</v>
      </c>
    </row>
    <row r="4709" spans="3:11" x14ac:dyDescent="0.25">
      <c r="C4709" s="112"/>
      <c r="D4709" s="109"/>
      <c r="E4709" s="9" t="s">
        <v>30</v>
      </c>
      <c r="F4709" s="12"/>
      <c r="G4709" s="8">
        <v>63</v>
      </c>
      <c r="H4709" s="20">
        <v>47.619047619047997</v>
      </c>
      <c r="I4709" s="2">
        <v>28.571428571428999</v>
      </c>
      <c r="J4709" s="2">
        <v>9.5238095238099998</v>
      </c>
      <c r="K4709" s="17">
        <v>14.285714285714</v>
      </c>
    </row>
    <row r="4710" spans="3:11" x14ac:dyDescent="0.25">
      <c r="C4710" s="112"/>
      <c r="D4710" s="109"/>
      <c r="E4710" s="9" t="s">
        <v>31</v>
      </c>
      <c r="F4710" s="12"/>
      <c r="G4710" s="8">
        <v>420</v>
      </c>
      <c r="H4710" s="20">
        <v>41.428571428570997</v>
      </c>
      <c r="I4710" s="2">
        <v>36.428571428570997</v>
      </c>
      <c r="J4710" s="2">
        <v>9.0476190476189995</v>
      </c>
      <c r="K4710" s="17">
        <v>13.095238095238001</v>
      </c>
    </row>
    <row r="4711" spans="3:11" x14ac:dyDescent="0.25">
      <c r="C4711" s="112"/>
      <c r="D4711" s="109"/>
      <c r="E4711" s="9" t="s">
        <v>32</v>
      </c>
      <c r="F4711" s="12"/>
      <c r="G4711" s="8">
        <v>164</v>
      </c>
      <c r="H4711" s="20">
        <v>45.731707317073003</v>
      </c>
      <c r="I4711" s="2">
        <v>34.756097560976002</v>
      </c>
      <c r="J4711" s="2">
        <v>8.5365853658540001</v>
      </c>
      <c r="K4711" s="17">
        <v>10.975609756098001</v>
      </c>
    </row>
    <row r="4712" spans="3:11" ht="25.2" x14ac:dyDescent="0.25">
      <c r="C4712" s="108" t="s">
        <v>33</v>
      </c>
      <c r="D4712" s="108" t="s">
        <v>25</v>
      </c>
      <c r="E4712" s="10" t="s">
        <v>34</v>
      </c>
      <c r="F4712" s="11"/>
      <c r="G4712" s="14">
        <v>93</v>
      </c>
      <c r="H4712" s="28">
        <v>51.612903225806001</v>
      </c>
      <c r="I4712" s="5">
        <v>35.483870967742</v>
      </c>
      <c r="J4712" s="5">
        <v>3.2258064516129998</v>
      </c>
      <c r="K4712" s="29">
        <v>9.6774193548389995</v>
      </c>
    </row>
    <row r="4713" spans="3:11" ht="25.2" x14ac:dyDescent="0.25">
      <c r="C4713" s="112"/>
      <c r="D4713" s="109"/>
      <c r="E4713" s="9" t="s">
        <v>35</v>
      </c>
      <c r="F4713" s="12"/>
      <c r="G4713" s="8">
        <v>623</v>
      </c>
      <c r="H4713" s="20">
        <v>39.325842696629003</v>
      </c>
      <c r="I4713" s="2">
        <v>36.436597110754001</v>
      </c>
      <c r="J4713" s="2">
        <v>7.8651685393259996</v>
      </c>
      <c r="K4713" s="17">
        <v>16.372391653291</v>
      </c>
    </row>
    <row r="4714" spans="3:11" ht="25.2" x14ac:dyDescent="0.25">
      <c r="C4714" s="112"/>
      <c r="D4714" s="109"/>
      <c r="E4714" s="9" t="s">
        <v>36</v>
      </c>
      <c r="F4714" s="12"/>
      <c r="G4714" s="8">
        <v>207</v>
      </c>
      <c r="H4714" s="20">
        <v>43.961352657005001</v>
      </c>
      <c r="I4714" s="2">
        <v>35.265700483091997</v>
      </c>
      <c r="J4714" s="2">
        <v>11.594202898551</v>
      </c>
      <c r="K4714" s="17">
        <v>9.1787439613529997</v>
      </c>
    </row>
    <row r="4715" spans="3:11" ht="25.2" x14ac:dyDescent="0.25">
      <c r="C4715" s="112"/>
      <c r="D4715" s="109"/>
      <c r="E4715" s="9" t="s">
        <v>37</v>
      </c>
      <c r="F4715" s="12"/>
      <c r="G4715" s="8">
        <v>178</v>
      </c>
      <c r="H4715" s="20">
        <v>44.943820224718998</v>
      </c>
      <c r="I4715" s="2">
        <v>34.269662921348001</v>
      </c>
      <c r="J4715" s="2">
        <v>7.8651685393259996</v>
      </c>
      <c r="K4715" s="17">
        <v>12.921348314607</v>
      </c>
    </row>
    <row r="4716" spans="3:11" x14ac:dyDescent="0.25">
      <c r="C4716" s="112"/>
      <c r="D4716" s="109"/>
      <c r="E4716" s="9" t="s">
        <v>38</v>
      </c>
      <c r="F4716" s="12"/>
      <c r="G4716" s="13">
        <v>3</v>
      </c>
      <c r="H4716" s="30">
        <v>33.333333333333002</v>
      </c>
      <c r="I4716" s="6">
        <v>66.666666666666998</v>
      </c>
      <c r="J4716" s="7" t="s">
        <v>66</v>
      </c>
      <c r="K4716" s="37" t="s">
        <v>66</v>
      </c>
    </row>
    <row r="4717" spans="3:11" ht="25.2" x14ac:dyDescent="0.25">
      <c r="C4717" s="112"/>
      <c r="D4717" s="108" t="s">
        <v>22</v>
      </c>
      <c r="E4717" s="10" t="s">
        <v>34</v>
      </c>
      <c r="F4717" s="11"/>
      <c r="G4717" s="40">
        <v>48</v>
      </c>
      <c r="H4717" s="58">
        <v>52.083333333333002</v>
      </c>
      <c r="I4717" s="23">
        <v>35.416666666666998</v>
      </c>
      <c r="J4717" s="23">
        <v>2.083333333333</v>
      </c>
      <c r="K4717" s="63">
        <v>10.416666666667</v>
      </c>
    </row>
    <row r="4718" spans="3:11" ht="25.2" x14ac:dyDescent="0.25">
      <c r="C4718" s="112"/>
      <c r="D4718" s="109"/>
      <c r="E4718" s="9" t="s">
        <v>35</v>
      </c>
      <c r="F4718" s="12"/>
      <c r="G4718" s="8">
        <v>365</v>
      </c>
      <c r="H4718" s="20">
        <v>43.561643835616003</v>
      </c>
      <c r="I4718" s="2">
        <v>34.246575342466002</v>
      </c>
      <c r="J4718" s="2">
        <v>7.6712328767119997</v>
      </c>
      <c r="K4718" s="17">
        <v>14.520547945204999</v>
      </c>
    </row>
    <row r="4719" spans="3:11" ht="25.2" x14ac:dyDescent="0.25">
      <c r="C4719" s="112"/>
      <c r="D4719" s="109"/>
      <c r="E4719" s="9" t="s">
        <v>36</v>
      </c>
      <c r="F4719" s="12"/>
      <c r="G4719" s="8">
        <v>80</v>
      </c>
      <c r="H4719" s="20">
        <v>42.5</v>
      </c>
      <c r="I4719" s="2">
        <v>33.75</v>
      </c>
      <c r="J4719" s="2">
        <v>12.5</v>
      </c>
      <c r="K4719" s="17">
        <v>11.25</v>
      </c>
    </row>
    <row r="4720" spans="3:11" ht="25.2" x14ac:dyDescent="0.25">
      <c r="C4720" s="112"/>
      <c r="D4720" s="109"/>
      <c r="E4720" s="9" t="s">
        <v>37</v>
      </c>
      <c r="F4720" s="12"/>
      <c r="G4720" s="13">
        <v>49</v>
      </c>
      <c r="H4720" s="30">
        <v>48.979591836734997</v>
      </c>
      <c r="I4720" s="6">
        <v>28.571428571428999</v>
      </c>
      <c r="J4720" s="6">
        <v>8.1632653061219997</v>
      </c>
      <c r="K4720" s="33">
        <v>14.285714285714</v>
      </c>
    </row>
    <row r="4721" spans="3:11" x14ac:dyDescent="0.25">
      <c r="C4721" s="112"/>
      <c r="D4721" s="109"/>
      <c r="E4721" s="9" t="s">
        <v>38</v>
      </c>
      <c r="F4721" s="12"/>
      <c r="G4721" s="13">
        <v>1</v>
      </c>
      <c r="H4721" s="30">
        <v>100</v>
      </c>
      <c r="I4721" s="7" t="s">
        <v>66</v>
      </c>
      <c r="J4721" s="7" t="s">
        <v>66</v>
      </c>
      <c r="K4721" s="37" t="s">
        <v>66</v>
      </c>
    </row>
    <row r="4722" spans="3:11" ht="25.2" x14ac:dyDescent="0.25">
      <c r="C4722" s="112"/>
      <c r="D4722" s="108" t="s">
        <v>23</v>
      </c>
      <c r="E4722" s="10" t="s">
        <v>34</v>
      </c>
      <c r="F4722" s="11"/>
      <c r="G4722" s="40">
        <v>45</v>
      </c>
      <c r="H4722" s="58">
        <v>51.111111111111001</v>
      </c>
      <c r="I4722" s="23">
        <v>35.555555555555998</v>
      </c>
      <c r="J4722" s="23">
        <v>4.4444444444439997</v>
      </c>
      <c r="K4722" s="63">
        <v>8.8888888888889994</v>
      </c>
    </row>
    <row r="4723" spans="3:11" ht="25.2" x14ac:dyDescent="0.25">
      <c r="C4723" s="112"/>
      <c r="D4723" s="109"/>
      <c r="E4723" s="9" t="s">
        <v>35</v>
      </c>
      <c r="F4723" s="12"/>
      <c r="G4723" s="8">
        <v>258</v>
      </c>
      <c r="H4723" s="20">
        <v>33.333333333333002</v>
      </c>
      <c r="I4723" s="2">
        <v>39.534883720929997</v>
      </c>
      <c r="J4723" s="2">
        <v>8.1395348837209998</v>
      </c>
      <c r="K4723" s="17">
        <v>18.992248062015999</v>
      </c>
    </row>
    <row r="4724" spans="3:11" ht="25.2" x14ac:dyDescent="0.25">
      <c r="C4724" s="112"/>
      <c r="D4724" s="109"/>
      <c r="E4724" s="9" t="s">
        <v>36</v>
      </c>
      <c r="F4724" s="12"/>
      <c r="G4724" s="8">
        <v>127</v>
      </c>
      <c r="H4724" s="20">
        <v>44.881889763780002</v>
      </c>
      <c r="I4724" s="2">
        <v>36.220472440945002</v>
      </c>
      <c r="J4724" s="2">
        <v>11.023622047244</v>
      </c>
      <c r="K4724" s="17">
        <v>7.8740157480309998</v>
      </c>
    </row>
    <row r="4725" spans="3:11" ht="25.2" x14ac:dyDescent="0.25">
      <c r="C4725" s="112"/>
      <c r="D4725" s="109"/>
      <c r="E4725" s="9" t="s">
        <v>37</v>
      </c>
      <c r="F4725" s="12"/>
      <c r="G4725" s="8">
        <v>129</v>
      </c>
      <c r="H4725" s="20">
        <v>43.410852713178002</v>
      </c>
      <c r="I4725" s="2">
        <v>36.434108527131997</v>
      </c>
      <c r="J4725" s="2">
        <v>7.7519379844960001</v>
      </c>
      <c r="K4725" s="17">
        <v>12.403100775194</v>
      </c>
    </row>
    <row r="4726" spans="3:11" x14ac:dyDescent="0.25">
      <c r="C4726" s="112"/>
      <c r="D4726" s="109"/>
      <c r="E4726" s="9" t="s">
        <v>38</v>
      </c>
      <c r="F4726" s="12"/>
      <c r="G4726" s="13">
        <v>2</v>
      </c>
      <c r="H4726" s="39" t="s">
        <v>66</v>
      </c>
      <c r="I4726" s="6">
        <v>100</v>
      </c>
      <c r="J4726" s="7" t="s">
        <v>66</v>
      </c>
      <c r="K4726" s="37" t="s">
        <v>66</v>
      </c>
    </row>
    <row r="4727" spans="3:11" ht="25.2" x14ac:dyDescent="0.25">
      <c r="C4727" s="108" t="s">
        <v>39</v>
      </c>
      <c r="D4727" s="108" t="s">
        <v>25</v>
      </c>
      <c r="E4727" s="10" t="s">
        <v>40</v>
      </c>
      <c r="F4727" s="11"/>
      <c r="G4727" s="14">
        <v>320</v>
      </c>
      <c r="H4727" s="28">
        <v>45.3125</v>
      </c>
      <c r="I4727" s="5">
        <v>34.6875</v>
      </c>
      <c r="J4727" s="5">
        <v>8.4375</v>
      </c>
      <c r="K4727" s="29">
        <v>11.5625</v>
      </c>
    </row>
    <row r="4728" spans="3:11" ht="25.2" x14ac:dyDescent="0.25">
      <c r="C4728" s="112"/>
      <c r="D4728" s="109"/>
      <c r="E4728" s="9" t="s">
        <v>41</v>
      </c>
      <c r="F4728" s="12"/>
      <c r="G4728" s="8">
        <v>604</v>
      </c>
      <c r="H4728" s="20">
        <v>37.748344370860998</v>
      </c>
      <c r="I4728" s="2">
        <v>37.417218543045998</v>
      </c>
      <c r="J4728" s="2">
        <v>8.2781456953639996</v>
      </c>
      <c r="K4728" s="17">
        <v>16.556291390727999</v>
      </c>
    </row>
    <row r="4729" spans="3:11" x14ac:dyDescent="0.25">
      <c r="C4729" s="112"/>
      <c r="D4729" s="109"/>
      <c r="E4729" s="9" t="s">
        <v>42</v>
      </c>
      <c r="F4729" s="12"/>
      <c r="G4729" s="13">
        <v>20</v>
      </c>
      <c r="H4729" s="30">
        <v>50</v>
      </c>
      <c r="I4729" s="6">
        <v>40</v>
      </c>
      <c r="J4729" s="6">
        <v>5</v>
      </c>
      <c r="K4729" s="33">
        <v>5</v>
      </c>
    </row>
    <row r="4730" spans="3:11" x14ac:dyDescent="0.25">
      <c r="C4730" s="112"/>
      <c r="D4730" s="109"/>
      <c r="E4730" s="9" t="s">
        <v>43</v>
      </c>
      <c r="F4730" s="12"/>
      <c r="G4730" s="8">
        <v>162</v>
      </c>
      <c r="H4730" s="20">
        <v>50.617283950617001</v>
      </c>
      <c r="I4730" s="2">
        <v>36.419753086420002</v>
      </c>
      <c r="J4730" s="2">
        <v>3.7037037037039999</v>
      </c>
      <c r="K4730" s="17">
        <v>9.2592592592590002</v>
      </c>
    </row>
    <row r="4731" spans="3:11" x14ac:dyDescent="0.25">
      <c r="C4731" s="112"/>
      <c r="D4731" s="109"/>
      <c r="E4731" s="9" t="s">
        <v>44</v>
      </c>
      <c r="F4731" s="12"/>
      <c r="G4731" s="8">
        <v>50</v>
      </c>
      <c r="H4731" s="20">
        <v>46</v>
      </c>
      <c r="I4731" s="2">
        <v>32</v>
      </c>
      <c r="J4731" s="2">
        <v>14</v>
      </c>
      <c r="K4731" s="17">
        <v>8</v>
      </c>
    </row>
    <row r="4732" spans="3:11" ht="25.2" x14ac:dyDescent="0.25">
      <c r="C4732" s="112"/>
      <c r="D4732" s="109"/>
      <c r="E4732" s="9" t="s">
        <v>45</v>
      </c>
      <c r="F4732" s="12"/>
      <c r="G4732" s="8">
        <v>53</v>
      </c>
      <c r="H4732" s="20">
        <v>49.056603773585003</v>
      </c>
      <c r="I4732" s="2">
        <v>33.962264150943</v>
      </c>
      <c r="J4732" s="2">
        <v>3.7735849056599999</v>
      </c>
      <c r="K4732" s="17">
        <v>13.207547169811001</v>
      </c>
    </row>
    <row r="4733" spans="3:11" x14ac:dyDescent="0.25">
      <c r="C4733" s="112"/>
      <c r="D4733" s="109"/>
      <c r="E4733" s="9" t="s">
        <v>38</v>
      </c>
      <c r="F4733" s="12"/>
      <c r="G4733" s="13">
        <v>37</v>
      </c>
      <c r="H4733" s="30">
        <v>62.162162162161998</v>
      </c>
      <c r="I4733" s="6">
        <v>24.324324324323999</v>
      </c>
      <c r="J4733" s="6">
        <v>2.7027027027030002</v>
      </c>
      <c r="K4733" s="33">
        <v>10.810810810811001</v>
      </c>
    </row>
    <row r="4734" spans="3:11" ht="25.2" x14ac:dyDescent="0.25">
      <c r="C4734" s="112"/>
      <c r="D4734" s="108" t="s">
        <v>22</v>
      </c>
      <c r="E4734" s="10" t="s">
        <v>40</v>
      </c>
      <c r="F4734" s="11"/>
      <c r="G4734" s="14">
        <v>118</v>
      </c>
      <c r="H4734" s="28">
        <v>48.305084745762997</v>
      </c>
      <c r="I4734" s="5">
        <v>31.355932203390001</v>
      </c>
      <c r="J4734" s="5">
        <v>6.7796610169490004</v>
      </c>
      <c r="K4734" s="29">
        <v>13.559322033898001</v>
      </c>
    </row>
    <row r="4735" spans="3:11" ht="25.2" x14ac:dyDescent="0.25">
      <c r="C4735" s="112"/>
      <c r="D4735" s="109"/>
      <c r="E4735" s="9" t="s">
        <v>41</v>
      </c>
      <c r="F4735" s="12"/>
      <c r="G4735" s="8">
        <v>351</v>
      </c>
      <c r="H4735" s="20">
        <v>42.165242165241999</v>
      </c>
      <c r="I4735" s="2">
        <v>34.757834757834999</v>
      </c>
      <c r="J4735" s="2">
        <v>8.2621082621080006</v>
      </c>
      <c r="K4735" s="17">
        <v>14.814814814815</v>
      </c>
    </row>
    <row r="4736" spans="3:11" x14ac:dyDescent="0.25">
      <c r="C4736" s="112"/>
      <c r="D4736" s="109"/>
      <c r="E4736" s="9" t="s">
        <v>42</v>
      </c>
      <c r="F4736" s="12"/>
      <c r="G4736" s="13">
        <v>9</v>
      </c>
      <c r="H4736" s="30">
        <v>44.444444444444002</v>
      </c>
      <c r="I4736" s="6">
        <v>55.555555555555998</v>
      </c>
      <c r="J4736" s="7" t="s">
        <v>66</v>
      </c>
      <c r="K4736" s="37" t="s">
        <v>66</v>
      </c>
    </row>
    <row r="4737" spans="3:11" x14ac:dyDescent="0.25">
      <c r="C4737" s="112"/>
      <c r="D4737" s="109"/>
      <c r="E4737" s="9" t="s">
        <v>43</v>
      </c>
      <c r="F4737" s="12"/>
      <c r="G4737" s="8">
        <v>64</v>
      </c>
      <c r="H4737" s="20">
        <v>56.25</v>
      </c>
      <c r="I4737" s="2">
        <v>28.125</v>
      </c>
      <c r="J4737" s="2">
        <v>6.25</v>
      </c>
      <c r="K4737" s="17">
        <v>9.375</v>
      </c>
    </row>
    <row r="4738" spans="3:11" x14ac:dyDescent="0.25">
      <c r="C4738" s="112"/>
      <c r="D4738" s="109"/>
      <c r="E4738" s="9" t="s">
        <v>44</v>
      </c>
      <c r="F4738" s="12"/>
      <c r="G4738" s="13">
        <v>19</v>
      </c>
      <c r="H4738" s="30">
        <v>47.368421052632002</v>
      </c>
      <c r="I4738" s="6">
        <v>21.052631578947</v>
      </c>
      <c r="J4738" s="6">
        <v>10.526315789473999</v>
      </c>
      <c r="K4738" s="33">
        <v>21.052631578947</v>
      </c>
    </row>
    <row r="4739" spans="3:11" ht="25.2" x14ac:dyDescent="0.25">
      <c r="C4739" s="112"/>
      <c r="D4739" s="109"/>
      <c r="E4739" s="9" t="s">
        <v>45</v>
      </c>
      <c r="F4739" s="12"/>
      <c r="G4739" s="13">
        <v>30</v>
      </c>
      <c r="H4739" s="30">
        <v>43.333333333333002</v>
      </c>
      <c r="I4739" s="6">
        <v>43.333333333333002</v>
      </c>
      <c r="J4739" s="6">
        <v>3.333333333333</v>
      </c>
      <c r="K4739" s="33">
        <v>10</v>
      </c>
    </row>
    <row r="4740" spans="3:11" x14ac:dyDescent="0.25">
      <c r="C4740" s="112"/>
      <c r="D4740" s="109"/>
      <c r="E4740" s="9" t="s">
        <v>38</v>
      </c>
      <c r="F4740" s="12"/>
      <c r="G4740" s="13">
        <v>23</v>
      </c>
      <c r="H4740" s="30">
        <v>73.913043478261002</v>
      </c>
      <c r="I4740" s="6">
        <v>17.391304347826001</v>
      </c>
      <c r="J4740" s="6">
        <v>4.3478260869570002</v>
      </c>
      <c r="K4740" s="33">
        <v>4.3478260869570002</v>
      </c>
    </row>
    <row r="4741" spans="3:11" ht="25.2" x14ac:dyDescent="0.25">
      <c r="C4741" s="112"/>
      <c r="D4741" s="108" t="s">
        <v>23</v>
      </c>
      <c r="E4741" s="10" t="s">
        <v>40</v>
      </c>
      <c r="F4741" s="11"/>
      <c r="G4741" s="14">
        <v>202</v>
      </c>
      <c r="H4741" s="28">
        <v>43.564356435644001</v>
      </c>
      <c r="I4741" s="5">
        <v>36.633663366336997</v>
      </c>
      <c r="J4741" s="5">
        <v>9.4059405940590004</v>
      </c>
      <c r="K4741" s="29">
        <v>10.39603960396</v>
      </c>
    </row>
    <row r="4742" spans="3:11" ht="25.2" x14ac:dyDescent="0.25">
      <c r="C4742" s="112"/>
      <c r="D4742" s="109"/>
      <c r="E4742" s="9" t="s">
        <v>41</v>
      </c>
      <c r="F4742" s="12"/>
      <c r="G4742" s="8">
        <v>253</v>
      </c>
      <c r="H4742" s="20">
        <v>31.620553359683999</v>
      </c>
      <c r="I4742" s="2">
        <v>41.106719367589001</v>
      </c>
      <c r="J4742" s="2">
        <v>8.3003952569169996</v>
      </c>
      <c r="K4742" s="17">
        <v>18.97233201581</v>
      </c>
    </row>
    <row r="4743" spans="3:11" x14ac:dyDescent="0.25">
      <c r="C4743" s="112"/>
      <c r="D4743" s="109"/>
      <c r="E4743" s="9" t="s">
        <v>42</v>
      </c>
      <c r="F4743" s="12"/>
      <c r="G4743" s="13">
        <v>11</v>
      </c>
      <c r="H4743" s="30">
        <v>54.545454545455001</v>
      </c>
      <c r="I4743" s="6">
        <v>27.272727272727</v>
      </c>
      <c r="J4743" s="6">
        <v>9.0909090909089993</v>
      </c>
      <c r="K4743" s="33">
        <v>9.0909090909089993</v>
      </c>
    </row>
    <row r="4744" spans="3:11" x14ac:dyDescent="0.25">
      <c r="C4744" s="112"/>
      <c r="D4744" s="109"/>
      <c r="E4744" s="9" t="s">
        <v>43</v>
      </c>
      <c r="F4744" s="12"/>
      <c r="G4744" s="8">
        <v>98</v>
      </c>
      <c r="H4744" s="20">
        <v>46.938775510204003</v>
      </c>
      <c r="I4744" s="2">
        <v>41.836734693878</v>
      </c>
      <c r="J4744" s="2">
        <v>2.040816326531</v>
      </c>
      <c r="K4744" s="17">
        <v>9.1836734693879993</v>
      </c>
    </row>
    <row r="4745" spans="3:11" x14ac:dyDescent="0.25">
      <c r="C4745" s="112"/>
      <c r="D4745" s="109"/>
      <c r="E4745" s="9" t="s">
        <v>44</v>
      </c>
      <c r="F4745" s="12"/>
      <c r="G4745" s="13">
        <v>31</v>
      </c>
      <c r="H4745" s="30">
        <v>45.161290322581003</v>
      </c>
      <c r="I4745" s="6">
        <v>38.709677419355003</v>
      </c>
      <c r="J4745" s="6">
        <v>16.129032258064999</v>
      </c>
      <c r="K4745" s="37" t="s">
        <v>66</v>
      </c>
    </row>
    <row r="4746" spans="3:11" ht="25.2" x14ac:dyDescent="0.25">
      <c r="C4746" s="112"/>
      <c r="D4746" s="109"/>
      <c r="E4746" s="9" t="s">
        <v>45</v>
      </c>
      <c r="F4746" s="12"/>
      <c r="G4746" s="13">
        <v>23</v>
      </c>
      <c r="H4746" s="30">
        <v>56.521739130435002</v>
      </c>
      <c r="I4746" s="6">
        <v>21.739130434783</v>
      </c>
      <c r="J4746" s="6">
        <v>4.3478260869570002</v>
      </c>
      <c r="K4746" s="33">
        <v>17.391304347826001</v>
      </c>
    </row>
    <row r="4747" spans="3:11" x14ac:dyDescent="0.25">
      <c r="C4747" s="112"/>
      <c r="D4747" s="109"/>
      <c r="E4747" s="9" t="s">
        <v>38</v>
      </c>
      <c r="F4747" s="12"/>
      <c r="G4747" s="13">
        <v>14</v>
      </c>
      <c r="H4747" s="30">
        <v>42.857142857143003</v>
      </c>
      <c r="I4747" s="6">
        <v>35.714285714286</v>
      </c>
      <c r="J4747" s="7" t="s">
        <v>66</v>
      </c>
      <c r="K4747" s="33">
        <v>21.428571428571001</v>
      </c>
    </row>
    <row r="4748" spans="3:11" x14ac:dyDescent="0.25">
      <c r="C4748" s="108" t="s">
        <v>46</v>
      </c>
      <c r="D4748" s="106" t="s">
        <v>21</v>
      </c>
      <c r="E4748" s="10" t="s">
        <v>47</v>
      </c>
      <c r="F4748" s="11"/>
      <c r="G4748" s="14">
        <v>815</v>
      </c>
      <c r="H4748" s="28">
        <v>36.687116564417003</v>
      </c>
      <c r="I4748" s="5">
        <v>38.282208588956998</v>
      </c>
      <c r="J4748" s="5">
        <v>8.4662576687120001</v>
      </c>
      <c r="K4748" s="29">
        <v>16.564417177913999</v>
      </c>
    </row>
    <row r="4749" spans="3:11" ht="25.2" x14ac:dyDescent="0.25">
      <c r="C4749" s="112"/>
      <c r="D4749" s="107"/>
      <c r="E4749" s="9" t="s">
        <v>48</v>
      </c>
      <c r="F4749" s="12"/>
      <c r="G4749" s="8">
        <v>86</v>
      </c>
      <c r="H4749" s="20">
        <v>54.651162790698002</v>
      </c>
      <c r="I4749" s="2">
        <v>30.232558139535001</v>
      </c>
      <c r="J4749" s="2">
        <v>8.1395348837209998</v>
      </c>
      <c r="K4749" s="17">
        <v>6.9767441860470001</v>
      </c>
    </row>
    <row r="4750" spans="3:11" x14ac:dyDescent="0.25">
      <c r="C4750" s="112"/>
      <c r="D4750" s="107"/>
      <c r="E4750" s="9" t="s">
        <v>49</v>
      </c>
      <c r="F4750" s="12"/>
      <c r="G4750" s="13">
        <v>46</v>
      </c>
      <c r="H4750" s="30">
        <v>56.521739130435002</v>
      </c>
      <c r="I4750" s="6">
        <v>39.130434782609001</v>
      </c>
      <c r="J4750" s="7" t="s">
        <v>66</v>
      </c>
      <c r="K4750" s="33">
        <v>4.3478260869570002</v>
      </c>
    </row>
    <row r="4751" spans="3:11" ht="25.2" x14ac:dyDescent="0.25">
      <c r="C4751" s="112"/>
      <c r="D4751" s="107"/>
      <c r="E4751" s="9" t="s">
        <v>50</v>
      </c>
      <c r="F4751" s="12"/>
      <c r="G4751" s="8">
        <v>95</v>
      </c>
      <c r="H4751" s="20">
        <v>69.473684210526002</v>
      </c>
      <c r="I4751" s="2">
        <v>21.052631578947</v>
      </c>
      <c r="J4751" s="2">
        <v>7.3684210526319998</v>
      </c>
      <c r="K4751" s="17">
        <v>2.1052631578950001</v>
      </c>
    </row>
    <row r="4752" spans="3:11" ht="25.2" x14ac:dyDescent="0.25">
      <c r="C4752" s="112"/>
      <c r="D4752" s="107"/>
      <c r="E4752" s="9" t="s">
        <v>51</v>
      </c>
      <c r="F4752" s="12"/>
      <c r="G4752" s="13">
        <v>30</v>
      </c>
      <c r="H4752" s="30">
        <v>50</v>
      </c>
      <c r="I4752" s="6">
        <v>40</v>
      </c>
      <c r="J4752" s="6">
        <v>3.333333333333</v>
      </c>
      <c r="K4752" s="33">
        <v>6.666666666667</v>
      </c>
    </row>
    <row r="4753" spans="2:11" x14ac:dyDescent="0.25">
      <c r="C4753" s="112"/>
      <c r="D4753" s="107"/>
      <c r="E4753" s="9" t="s">
        <v>52</v>
      </c>
      <c r="F4753" s="12"/>
      <c r="G4753" s="13">
        <v>8</v>
      </c>
      <c r="H4753" s="30">
        <v>37.5</v>
      </c>
      <c r="I4753" s="6">
        <v>37.5</v>
      </c>
      <c r="J4753" s="6">
        <v>25</v>
      </c>
      <c r="K4753" s="37" t="s">
        <v>66</v>
      </c>
    </row>
    <row r="4754" spans="2:11" x14ac:dyDescent="0.25">
      <c r="C4754" s="112"/>
      <c r="D4754" s="107"/>
      <c r="E4754" s="9" t="s">
        <v>53</v>
      </c>
      <c r="F4754" s="12"/>
      <c r="G4754" s="13">
        <v>23</v>
      </c>
      <c r="H4754" s="30">
        <v>34.782608695652002</v>
      </c>
      <c r="I4754" s="6">
        <v>21.739130434783</v>
      </c>
      <c r="J4754" s="6">
        <v>17.391304347826001</v>
      </c>
      <c r="K4754" s="33">
        <v>26.086956521739001</v>
      </c>
    </row>
    <row r="4755" spans="2:11" x14ac:dyDescent="0.25">
      <c r="C4755" s="112"/>
      <c r="D4755" s="107"/>
      <c r="E4755" s="9" t="s">
        <v>38</v>
      </c>
      <c r="F4755" s="12"/>
      <c r="G4755" s="13">
        <v>1</v>
      </c>
      <c r="H4755" s="30">
        <v>100</v>
      </c>
      <c r="I4755" s="7" t="s">
        <v>66</v>
      </c>
      <c r="J4755" s="7" t="s">
        <v>66</v>
      </c>
      <c r="K4755" s="37" t="s">
        <v>66</v>
      </c>
    </row>
    <row r="4756" spans="2:11" x14ac:dyDescent="0.25">
      <c r="C4756" s="112"/>
      <c r="D4756" s="107"/>
      <c r="E4756" s="9" t="s">
        <v>54</v>
      </c>
      <c r="F4756" s="12"/>
      <c r="G4756" s="8">
        <v>901</v>
      </c>
      <c r="H4756" s="20">
        <v>38.401775804661</v>
      </c>
      <c r="I4756" s="2">
        <v>37.513873473917997</v>
      </c>
      <c r="J4756" s="2">
        <v>8.4350721420639996</v>
      </c>
      <c r="K4756" s="17">
        <v>15.649278579356</v>
      </c>
    </row>
    <row r="4757" spans="2:11" x14ac:dyDescent="0.25">
      <c r="C4757" s="112"/>
      <c r="D4757" s="107"/>
      <c r="E4757" s="9" t="s">
        <v>55</v>
      </c>
      <c r="F4757" s="12"/>
      <c r="G4757" s="8">
        <v>171</v>
      </c>
      <c r="H4757" s="20">
        <v>62.573099415205</v>
      </c>
      <c r="I4757" s="2">
        <v>29.239766081871</v>
      </c>
      <c r="J4757" s="2">
        <v>4.6783625730990002</v>
      </c>
      <c r="K4757" s="17">
        <v>3.508771929825</v>
      </c>
    </row>
    <row r="4758" spans="2:11" x14ac:dyDescent="0.25">
      <c r="C4758" s="108" t="s">
        <v>56</v>
      </c>
      <c r="D4758" s="106" t="s">
        <v>21</v>
      </c>
      <c r="E4758" s="10" t="s">
        <v>57</v>
      </c>
      <c r="F4758" s="11"/>
      <c r="G4758" s="14">
        <v>465</v>
      </c>
      <c r="H4758" s="28">
        <v>100</v>
      </c>
      <c r="I4758" s="34" t="s">
        <v>66</v>
      </c>
      <c r="J4758" s="34" t="s">
        <v>66</v>
      </c>
      <c r="K4758" s="62" t="s">
        <v>66</v>
      </c>
    </row>
    <row r="4759" spans="2:11" x14ac:dyDescent="0.25">
      <c r="C4759" s="112"/>
      <c r="D4759" s="107"/>
      <c r="E4759" s="9" t="s">
        <v>58</v>
      </c>
      <c r="F4759" s="12"/>
      <c r="G4759" s="8">
        <v>396</v>
      </c>
      <c r="H4759" s="43" t="s">
        <v>66</v>
      </c>
      <c r="I4759" s="2">
        <v>100</v>
      </c>
      <c r="J4759" s="15" t="s">
        <v>66</v>
      </c>
      <c r="K4759" s="38" t="s">
        <v>66</v>
      </c>
    </row>
    <row r="4760" spans="2:11" x14ac:dyDescent="0.25">
      <c r="C4760" s="112"/>
      <c r="D4760" s="107"/>
      <c r="E4760" s="9" t="s">
        <v>59</v>
      </c>
      <c r="F4760" s="12"/>
      <c r="G4760" s="8">
        <v>90</v>
      </c>
      <c r="H4760" s="43" t="s">
        <v>66</v>
      </c>
      <c r="I4760" s="15" t="s">
        <v>66</v>
      </c>
      <c r="J4760" s="2">
        <v>100</v>
      </c>
      <c r="K4760" s="38" t="s">
        <v>66</v>
      </c>
    </row>
    <row r="4761" spans="2:11" x14ac:dyDescent="0.25">
      <c r="C4761" s="112"/>
      <c r="D4761" s="107"/>
      <c r="E4761" s="9" t="s">
        <v>60</v>
      </c>
      <c r="F4761" s="12"/>
      <c r="G4761" s="8">
        <v>153</v>
      </c>
      <c r="H4761" s="43" t="s">
        <v>66</v>
      </c>
      <c r="I4761" s="15" t="s">
        <v>66</v>
      </c>
      <c r="J4761" s="15" t="s">
        <v>66</v>
      </c>
      <c r="K4761" s="17">
        <v>100</v>
      </c>
    </row>
    <row r="4762" spans="2:11" x14ac:dyDescent="0.25">
      <c r="C4762" s="108" t="s">
        <v>61</v>
      </c>
      <c r="D4762" s="106" t="s">
        <v>21</v>
      </c>
      <c r="E4762" s="10" t="s">
        <v>62</v>
      </c>
      <c r="F4762" s="11"/>
      <c r="G4762" s="14">
        <v>205</v>
      </c>
      <c r="H4762" s="28">
        <v>47.317073170732002</v>
      </c>
      <c r="I4762" s="5">
        <v>36.585365853658999</v>
      </c>
      <c r="J4762" s="5">
        <v>7.80487804878</v>
      </c>
      <c r="K4762" s="29">
        <v>8.2926829268290003</v>
      </c>
    </row>
    <row r="4763" spans="2:11" x14ac:dyDescent="0.25">
      <c r="C4763" s="109"/>
      <c r="D4763" s="107"/>
      <c r="E4763" s="9" t="s">
        <v>63</v>
      </c>
      <c r="F4763" s="12"/>
      <c r="G4763" s="8">
        <v>256</v>
      </c>
      <c r="H4763" s="20">
        <v>26.953125</v>
      </c>
      <c r="I4763" s="2">
        <v>39.84375</v>
      </c>
      <c r="J4763" s="2">
        <v>9.765625</v>
      </c>
      <c r="K4763" s="17">
        <v>23.4375</v>
      </c>
    </row>
    <row r="4764" spans="2:11" x14ac:dyDescent="0.25">
      <c r="C4764" s="109"/>
      <c r="D4764" s="107"/>
      <c r="E4764" s="9" t="s">
        <v>64</v>
      </c>
      <c r="F4764" s="12"/>
      <c r="G4764" s="8">
        <v>404</v>
      </c>
      <c r="H4764" s="20">
        <v>35.148514851484997</v>
      </c>
      <c r="I4764" s="2">
        <v>39.851485148515003</v>
      </c>
      <c r="J4764" s="2">
        <v>10.148514851485</v>
      </c>
      <c r="K4764" s="17">
        <v>14.851485148515</v>
      </c>
    </row>
    <row r="4765" spans="2:11" x14ac:dyDescent="0.25">
      <c r="C4765" s="113"/>
      <c r="D4765" s="110"/>
      <c r="E4765" s="56" t="s">
        <v>65</v>
      </c>
      <c r="F4765" s="48"/>
      <c r="G4765" s="61">
        <v>239</v>
      </c>
      <c r="H4765" s="69">
        <v>65.690376569037994</v>
      </c>
      <c r="I4765" s="36">
        <v>24.267782426777998</v>
      </c>
      <c r="J4765" s="36">
        <v>3.347280334728</v>
      </c>
      <c r="K4765" s="68">
        <v>6.694560669456</v>
      </c>
    </row>
    <row r="4767" spans="2:11" x14ac:dyDescent="0.25">
      <c r="B4767" s="54" t="str">
        <f xml:space="preserve"> HYPERLINK("#'目次'!B63", "[57]")</f>
        <v>[57]</v>
      </c>
      <c r="C4767" s="42" t="s">
        <v>689</v>
      </c>
    </row>
    <row r="4768" spans="2:11" x14ac:dyDescent="0.25">
      <c r="C4768" s="42" t="s">
        <v>682</v>
      </c>
    </row>
    <row r="4770" spans="3:9" x14ac:dyDescent="0.25">
      <c r="C4770" s="42" t="s">
        <v>14</v>
      </c>
    </row>
    <row r="4771" spans="3:9" x14ac:dyDescent="0.25">
      <c r="C4771" s="102"/>
      <c r="D4771" s="103"/>
      <c r="E4771" s="103"/>
      <c r="F4771" s="103"/>
      <c r="G4771" s="53" t="s">
        <v>15</v>
      </c>
      <c r="H4771" s="50" t="s">
        <v>690</v>
      </c>
      <c r="I4771" s="57" t="s">
        <v>691</v>
      </c>
    </row>
    <row r="4772" spans="3:9" x14ac:dyDescent="0.25">
      <c r="C4772" s="104"/>
      <c r="D4772" s="105"/>
      <c r="E4772" s="105"/>
      <c r="F4772" s="105"/>
      <c r="G4772" s="47"/>
      <c r="H4772" s="60"/>
      <c r="I4772" s="55"/>
    </row>
    <row r="4773" spans="3:9" x14ac:dyDescent="0.25">
      <c r="C4773" s="52"/>
      <c r="D4773" s="49"/>
      <c r="E4773" s="46" t="s">
        <v>15</v>
      </c>
      <c r="F4773" s="51"/>
      <c r="G4773" s="59">
        <v>1104</v>
      </c>
      <c r="H4773" s="32">
        <v>84.782608695652002</v>
      </c>
      <c r="I4773" s="64">
        <v>15.217391304348</v>
      </c>
    </row>
    <row r="4774" spans="3:9" x14ac:dyDescent="0.25">
      <c r="C4774" s="111" t="s">
        <v>20</v>
      </c>
      <c r="D4774" s="106" t="s">
        <v>21</v>
      </c>
      <c r="E4774" s="10" t="s">
        <v>22</v>
      </c>
      <c r="F4774" s="11"/>
      <c r="G4774" s="14">
        <v>543</v>
      </c>
      <c r="H4774" s="28">
        <v>84.346224677715995</v>
      </c>
      <c r="I4774" s="29">
        <v>15.653775322284</v>
      </c>
    </row>
    <row r="4775" spans="3:9" x14ac:dyDescent="0.25">
      <c r="C4775" s="112"/>
      <c r="D4775" s="107"/>
      <c r="E4775" s="9" t="s">
        <v>23</v>
      </c>
      <c r="F4775" s="12"/>
      <c r="G4775" s="8">
        <v>561</v>
      </c>
      <c r="H4775" s="20">
        <v>85.204991087343998</v>
      </c>
      <c r="I4775" s="17">
        <v>14.795008912656</v>
      </c>
    </row>
    <row r="4776" spans="3:9" x14ac:dyDescent="0.25">
      <c r="C4776" s="108" t="s">
        <v>24</v>
      </c>
      <c r="D4776" s="108" t="s">
        <v>25</v>
      </c>
      <c r="E4776" s="10" t="s">
        <v>26</v>
      </c>
      <c r="F4776" s="11"/>
      <c r="G4776" s="14">
        <v>261</v>
      </c>
      <c r="H4776" s="28">
        <v>84.291187739463993</v>
      </c>
      <c r="I4776" s="29">
        <v>15.708812260536</v>
      </c>
    </row>
    <row r="4777" spans="3:9" x14ac:dyDescent="0.25">
      <c r="C4777" s="112"/>
      <c r="D4777" s="109"/>
      <c r="E4777" s="9" t="s">
        <v>27</v>
      </c>
      <c r="F4777" s="12"/>
      <c r="G4777" s="8">
        <v>267</v>
      </c>
      <c r="H4777" s="20">
        <v>83.146067415730002</v>
      </c>
      <c r="I4777" s="17">
        <v>16.853932584270002</v>
      </c>
    </row>
    <row r="4778" spans="3:9" x14ac:dyDescent="0.25">
      <c r="C4778" s="112"/>
      <c r="D4778" s="109"/>
      <c r="E4778" s="9" t="s">
        <v>28</v>
      </c>
      <c r="F4778" s="12"/>
      <c r="G4778" s="8">
        <v>261</v>
      </c>
      <c r="H4778" s="20">
        <v>84.674329501916006</v>
      </c>
      <c r="I4778" s="17">
        <v>15.325670498084</v>
      </c>
    </row>
    <row r="4779" spans="3:9" x14ac:dyDescent="0.25">
      <c r="C4779" s="112"/>
      <c r="D4779" s="109"/>
      <c r="E4779" s="9" t="s">
        <v>29</v>
      </c>
      <c r="F4779" s="12"/>
      <c r="G4779" s="8">
        <v>195</v>
      </c>
      <c r="H4779" s="20">
        <v>88.717948717949</v>
      </c>
      <c r="I4779" s="17">
        <v>11.282051282051</v>
      </c>
    </row>
    <row r="4780" spans="3:9" x14ac:dyDescent="0.25">
      <c r="C4780" s="112"/>
      <c r="D4780" s="109"/>
      <c r="E4780" s="9" t="s">
        <v>30</v>
      </c>
      <c r="F4780" s="12"/>
      <c r="G4780" s="8">
        <v>120</v>
      </c>
      <c r="H4780" s="20">
        <v>83.333333333333002</v>
      </c>
      <c r="I4780" s="17">
        <v>16.666666666666998</v>
      </c>
    </row>
    <row r="4781" spans="3:9" x14ac:dyDescent="0.25">
      <c r="C4781" s="112"/>
      <c r="D4781" s="109"/>
      <c r="E4781" s="9" t="s">
        <v>31</v>
      </c>
      <c r="F4781" s="12"/>
      <c r="G4781" s="8">
        <v>843</v>
      </c>
      <c r="H4781" s="20">
        <v>84.934756820877993</v>
      </c>
      <c r="I4781" s="17">
        <v>15.065243179122</v>
      </c>
    </row>
    <row r="4782" spans="3:9" x14ac:dyDescent="0.25">
      <c r="C4782" s="112"/>
      <c r="D4782" s="109"/>
      <c r="E4782" s="9" t="s">
        <v>32</v>
      </c>
      <c r="F4782" s="12"/>
      <c r="G4782" s="8">
        <v>315</v>
      </c>
      <c r="H4782" s="20">
        <v>86.666666666666998</v>
      </c>
      <c r="I4782" s="17">
        <v>13.333333333333</v>
      </c>
    </row>
    <row r="4783" spans="3:9" x14ac:dyDescent="0.25">
      <c r="C4783" s="112"/>
      <c r="D4783" s="108" t="s">
        <v>22</v>
      </c>
      <c r="E4783" s="10" t="s">
        <v>26</v>
      </c>
      <c r="F4783" s="11"/>
      <c r="G4783" s="14">
        <v>120</v>
      </c>
      <c r="H4783" s="28">
        <v>85</v>
      </c>
      <c r="I4783" s="29">
        <v>15</v>
      </c>
    </row>
    <row r="4784" spans="3:9" x14ac:dyDescent="0.25">
      <c r="C4784" s="112"/>
      <c r="D4784" s="109"/>
      <c r="E4784" s="9" t="s">
        <v>27</v>
      </c>
      <c r="F4784" s="12"/>
      <c r="G4784" s="8">
        <v>159</v>
      </c>
      <c r="H4784" s="20">
        <v>84.905660377358004</v>
      </c>
      <c r="I4784" s="17">
        <v>15.094339622642</v>
      </c>
    </row>
    <row r="4785" spans="3:9" x14ac:dyDescent="0.25">
      <c r="C4785" s="112"/>
      <c r="D4785" s="109"/>
      <c r="E4785" s="9" t="s">
        <v>28</v>
      </c>
      <c r="F4785" s="12"/>
      <c r="G4785" s="8">
        <v>113</v>
      </c>
      <c r="H4785" s="20">
        <v>82.300884955751997</v>
      </c>
      <c r="I4785" s="17">
        <v>17.699115044248</v>
      </c>
    </row>
    <row r="4786" spans="3:9" x14ac:dyDescent="0.25">
      <c r="C4786" s="112"/>
      <c r="D4786" s="109"/>
      <c r="E4786" s="9" t="s">
        <v>29</v>
      </c>
      <c r="F4786" s="12"/>
      <c r="G4786" s="8">
        <v>94</v>
      </c>
      <c r="H4786" s="20">
        <v>88.297872340425997</v>
      </c>
      <c r="I4786" s="17">
        <v>11.702127659574</v>
      </c>
    </row>
    <row r="4787" spans="3:9" x14ac:dyDescent="0.25">
      <c r="C4787" s="112"/>
      <c r="D4787" s="109"/>
      <c r="E4787" s="9" t="s">
        <v>30</v>
      </c>
      <c r="F4787" s="12"/>
      <c r="G4787" s="8">
        <v>57</v>
      </c>
      <c r="H4787" s="20">
        <v>78.947368421053</v>
      </c>
      <c r="I4787" s="17">
        <v>21.052631578947</v>
      </c>
    </row>
    <row r="4788" spans="3:9" x14ac:dyDescent="0.25">
      <c r="C4788" s="112"/>
      <c r="D4788" s="109"/>
      <c r="E4788" s="9" t="s">
        <v>31</v>
      </c>
      <c r="F4788" s="12"/>
      <c r="G4788" s="8">
        <v>423</v>
      </c>
      <c r="H4788" s="20">
        <v>84.160756501181993</v>
      </c>
      <c r="I4788" s="17">
        <v>15.839243498818</v>
      </c>
    </row>
    <row r="4789" spans="3:9" x14ac:dyDescent="0.25">
      <c r="C4789" s="112"/>
      <c r="D4789" s="109"/>
      <c r="E4789" s="9" t="s">
        <v>32</v>
      </c>
      <c r="F4789" s="12"/>
      <c r="G4789" s="8">
        <v>151</v>
      </c>
      <c r="H4789" s="20">
        <v>84.768211920530007</v>
      </c>
      <c r="I4789" s="17">
        <v>15.23178807947</v>
      </c>
    </row>
    <row r="4790" spans="3:9" x14ac:dyDescent="0.25">
      <c r="C4790" s="112"/>
      <c r="D4790" s="108" t="s">
        <v>23</v>
      </c>
      <c r="E4790" s="10" t="s">
        <v>26</v>
      </c>
      <c r="F4790" s="11"/>
      <c r="G4790" s="14">
        <v>141</v>
      </c>
      <c r="H4790" s="28">
        <v>83.687943262410997</v>
      </c>
      <c r="I4790" s="29">
        <v>16.312056737589</v>
      </c>
    </row>
    <row r="4791" spans="3:9" x14ac:dyDescent="0.25">
      <c r="C4791" s="112"/>
      <c r="D4791" s="109"/>
      <c r="E4791" s="9" t="s">
        <v>27</v>
      </c>
      <c r="F4791" s="12"/>
      <c r="G4791" s="8">
        <v>108</v>
      </c>
      <c r="H4791" s="20">
        <v>80.555555555555998</v>
      </c>
      <c r="I4791" s="17">
        <v>19.444444444443999</v>
      </c>
    </row>
    <row r="4792" spans="3:9" x14ac:dyDescent="0.25">
      <c r="C4792" s="112"/>
      <c r="D4792" s="109"/>
      <c r="E4792" s="9" t="s">
        <v>28</v>
      </c>
      <c r="F4792" s="12"/>
      <c r="G4792" s="8">
        <v>148</v>
      </c>
      <c r="H4792" s="20">
        <v>86.486486486486001</v>
      </c>
      <c r="I4792" s="17">
        <v>13.513513513514001</v>
      </c>
    </row>
    <row r="4793" spans="3:9" x14ac:dyDescent="0.25">
      <c r="C4793" s="112"/>
      <c r="D4793" s="109"/>
      <c r="E4793" s="9" t="s">
        <v>29</v>
      </c>
      <c r="F4793" s="12"/>
      <c r="G4793" s="8">
        <v>101</v>
      </c>
      <c r="H4793" s="20">
        <v>89.108910891088996</v>
      </c>
      <c r="I4793" s="17">
        <v>10.891089108911</v>
      </c>
    </row>
    <row r="4794" spans="3:9" x14ac:dyDescent="0.25">
      <c r="C4794" s="112"/>
      <c r="D4794" s="109"/>
      <c r="E4794" s="9" t="s">
        <v>30</v>
      </c>
      <c r="F4794" s="12"/>
      <c r="G4794" s="8">
        <v>63</v>
      </c>
      <c r="H4794" s="20">
        <v>87.301587301587006</v>
      </c>
      <c r="I4794" s="17">
        <v>12.698412698413</v>
      </c>
    </row>
    <row r="4795" spans="3:9" x14ac:dyDescent="0.25">
      <c r="C4795" s="112"/>
      <c r="D4795" s="109"/>
      <c r="E4795" s="9" t="s">
        <v>31</v>
      </c>
      <c r="F4795" s="12"/>
      <c r="G4795" s="8">
        <v>420</v>
      </c>
      <c r="H4795" s="20">
        <v>85.714285714286007</v>
      </c>
      <c r="I4795" s="17">
        <v>14.285714285714</v>
      </c>
    </row>
    <row r="4796" spans="3:9" x14ac:dyDescent="0.25">
      <c r="C4796" s="112"/>
      <c r="D4796" s="109"/>
      <c r="E4796" s="9" t="s">
        <v>32</v>
      </c>
      <c r="F4796" s="12"/>
      <c r="G4796" s="8">
        <v>164</v>
      </c>
      <c r="H4796" s="20">
        <v>88.414634146341001</v>
      </c>
      <c r="I4796" s="17">
        <v>11.585365853659001</v>
      </c>
    </row>
    <row r="4797" spans="3:9" ht="25.2" x14ac:dyDescent="0.25">
      <c r="C4797" s="108" t="s">
        <v>33</v>
      </c>
      <c r="D4797" s="108" t="s">
        <v>25</v>
      </c>
      <c r="E4797" s="10" t="s">
        <v>34</v>
      </c>
      <c r="F4797" s="11"/>
      <c r="G4797" s="14">
        <v>93</v>
      </c>
      <c r="H4797" s="28">
        <v>89.247311827957006</v>
      </c>
      <c r="I4797" s="29">
        <v>10.752688172042999</v>
      </c>
    </row>
    <row r="4798" spans="3:9" ht="25.2" x14ac:dyDescent="0.25">
      <c r="C4798" s="112"/>
      <c r="D4798" s="109"/>
      <c r="E4798" s="9" t="s">
        <v>35</v>
      </c>
      <c r="F4798" s="12"/>
      <c r="G4798" s="8">
        <v>623</v>
      </c>
      <c r="H4798" s="20">
        <v>83.467094703049995</v>
      </c>
      <c r="I4798" s="17">
        <v>16.532905296949998</v>
      </c>
    </row>
    <row r="4799" spans="3:9" ht="25.2" x14ac:dyDescent="0.25">
      <c r="C4799" s="112"/>
      <c r="D4799" s="109"/>
      <c r="E4799" s="9" t="s">
        <v>36</v>
      </c>
      <c r="F4799" s="12"/>
      <c r="G4799" s="8">
        <v>207</v>
      </c>
      <c r="H4799" s="20">
        <v>86.473429951691003</v>
      </c>
      <c r="I4799" s="17">
        <v>13.526570048309001</v>
      </c>
    </row>
    <row r="4800" spans="3:9" ht="25.2" x14ac:dyDescent="0.25">
      <c r="C4800" s="112"/>
      <c r="D4800" s="109"/>
      <c r="E4800" s="9" t="s">
        <v>37</v>
      </c>
      <c r="F4800" s="12"/>
      <c r="G4800" s="8">
        <v>178</v>
      </c>
      <c r="H4800" s="20">
        <v>84.831460674157</v>
      </c>
      <c r="I4800" s="17">
        <v>15.168539325843</v>
      </c>
    </row>
    <row r="4801" spans="3:9" x14ac:dyDescent="0.25">
      <c r="C4801" s="112"/>
      <c r="D4801" s="109"/>
      <c r="E4801" s="9" t="s">
        <v>38</v>
      </c>
      <c r="F4801" s="12"/>
      <c r="G4801" s="13">
        <v>3</v>
      </c>
      <c r="H4801" s="30">
        <v>100</v>
      </c>
      <c r="I4801" s="37" t="s">
        <v>66</v>
      </c>
    </row>
    <row r="4802" spans="3:9" ht="25.2" x14ac:dyDescent="0.25">
      <c r="C4802" s="112"/>
      <c r="D4802" s="108" t="s">
        <v>22</v>
      </c>
      <c r="E4802" s="10" t="s">
        <v>34</v>
      </c>
      <c r="F4802" s="11"/>
      <c r="G4802" s="40">
        <v>48</v>
      </c>
      <c r="H4802" s="58">
        <v>85.416666666666998</v>
      </c>
      <c r="I4802" s="63">
        <v>14.583333333333</v>
      </c>
    </row>
    <row r="4803" spans="3:9" ht="25.2" x14ac:dyDescent="0.25">
      <c r="C4803" s="112"/>
      <c r="D4803" s="109"/>
      <c r="E4803" s="9" t="s">
        <v>35</v>
      </c>
      <c r="F4803" s="12"/>
      <c r="G4803" s="8">
        <v>365</v>
      </c>
      <c r="H4803" s="20">
        <v>85.205479452055002</v>
      </c>
      <c r="I4803" s="17">
        <v>14.794520547945</v>
      </c>
    </row>
    <row r="4804" spans="3:9" ht="25.2" x14ac:dyDescent="0.25">
      <c r="C4804" s="112"/>
      <c r="D4804" s="109"/>
      <c r="E4804" s="9" t="s">
        <v>36</v>
      </c>
      <c r="F4804" s="12"/>
      <c r="G4804" s="8">
        <v>80</v>
      </c>
      <c r="H4804" s="20">
        <v>82.5</v>
      </c>
      <c r="I4804" s="17">
        <v>17.5</v>
      </c>
    </row>
    <row r="4805" spans="3:9" ht="25.2" x14ac:dyDescent="0.25">
      <c r="C4805" s="112"/>
      <c r="D4805" s="109"/>
      <c r="E4805" s="9" t="s">
        <v>37</v>
      </c>
      <c r="F4805" s="12"/>
      <c r="G4805" s="13">
        <v>49</v>
      </c>
      <c r="H4805" s="30">
        <v>79.591836734693999</v>
      </c>
      <c r="I4805" s="33">
        <v>20.408163265306001</v>
      </c>
    </row>
    <row r="4806" spans="3:9" x14ac:dyDescent="0.25">
      <c r="C4806" s="112"/>
      <c r="D4806" s="109"/>
      <c r="E4806" s="9" t="s">
        <v>38</v>
      </c>
      <c r="F4806" s="12"/>
      <c r="G4806" s="13">
        <v>1</v>
      </c>
      <c r="H4806" s="30">
        <v>100</v>
      </c>
      <c r="I4806" s="37" t="s">
        <v>66</v>
      </c>
    </row>
    <row r="4807" spans="3:9" ht="25.2" x14ac:dyDescent="0.25">
      <c r="C4807" s="112"/>
      <c r="D4807" s="108" t="s">
        <v>23</v>
      </c>
      <c r="E4807" s="10" t="s">
        <v>34</v>
      </c>
      <c r="F4807" s="11"/>
      <c r="G4807" s="40">
        <v>45</v>
      </c>
      <c r="H4807" s="58">
        <v>93.333333333333002</v>
      </c>
      <c r="I4807" s="63">
        <v>6.666666666667</v>
      </c>
    </row>
    <row r="4808" spans="3:9" ht="25.2" x14ac:dyDescent="0.25">
      <c r="C4808" s="112"/>
      <c r="D4808" s="109"/>
      <c r="E4808" s="9" t="s">
        <v>35</v>
      </c>
      <c r="F4808" s="12"/>
      <c r="G4808" s="8">
        <v>258</v>
      </c>
      <c r="H4808" s="20">
        <v>81.007751937983997</v>
      </c>
      <c r="I4808" s="17">
        <v>18.992248062015999</v>
      </c>
    </row>
    <row r="4809" spans="3:9" ht="25.2" x14ac:dyDescent="0.25">
      <c r="C4809" s="112"/>
      <c r="D4809" s="109"/>
      <c r="E4809" s="9" t="s">
        <v>36</v>
      </c>
      <c r="F4809" s="12"/>
      <c r="G4809" s="8">
        <v>127</v>
      </c>
      <c r="H4809" s="20">
        <v>88.976377952755996</v>
      </c>
      <c r="I4809" s="17">
        <v>11.023622047244</v>
      </c>
    </row>
    <row r="4810" spans="3:9" ht="25.2" x14ac:dyDescent="0.25">
      <c r="C4810" s="112"/>
      <c r="D4810" s="109"/>
      <c r="E4810" s="9" t="s">
        <v>37</v>
      </c>
      <c r="F4810" s="12"/>
      <c r="G4810" s="8">
        <v>129</v>
      </c>
      <c r="H4810" s="20">
        <v>86.821705426356999</v>
      </c>
      <c r="I4810" s="17">
        <v>13.178294573643001</v>
      </c>
    </row>
    <row r="4811" spans="3:9" x14ac:dyDescent="0.25">
      <c r="C4811" s="112"/>
      <c r="D4811" s="109"/>
      <c r="E4811" s="9" t="s">
        <v>38</v>
      </c>
      <c r="F4811" s="12"/>
      <c r="G4811" s="13">
        <v>2</v>
      </c>
      <c r="H4811" s="30">
        <v>100</v>
      </c>
      <c r="I4811" s="37" t="s">
        <v>66</v>
      </c>
    </row>
    <row r="4812" spans="3:9" ht="25.2" x14ac:dyDescent="0.25">
      <c r="C4812" s="108" t="s">
        <v>39</v>
      </c>
      <c r="D4812" s="108" t="s">
        <v>25</v>
      </c>
      <c r="E4812" s="10" t="s">
        <v>40</v>
      </c>
      <c r="F4812" s="11"/>
      <c r="G4812" s="14">
        <v>320</v>
      </c>
      <c r="H4812" s="28">
        <v>85</v>
      </c>
      <c r="I4812" s="29">
        <v>15</v>
      </c>
    </row>
    <row r="4813" spans="3:9" ht="25.2" x14ac:dyDescent="0.25">
      <c r="C4813" s="112"/>
      <c r="D4813" s="109"/>
      <c r="E4813" s="9" t="s">
        <v>41</v>
      </c>
      <c r="F4813" s="12"/>
      <c r="G4813" s="8">
        <v>604</v>
      </c>
      <c r="H4813" s="20">
        <v>82.781456953642007</v>
      </c>
      <c r="I4813" s="17">
        <v>17.218543046358</v>
      </c>
    </row>
    <row r="4814" spans="3:9" x14ac:dyDescent="0.25">
      <c r="C4814" s="112"/>
      <c r="D4814" s="109"/>
      <c r="E4814" s="9" t="s">
        <v>42</v>
      </c>
      <c r="F4814" s="12"/>
      <c r="G4814" s="13">
        <v>20</v>
      </c>
      <c r="H4814" s="30">
        <v>90</v>
      </c>
      <c r="I4814" s="33">
        <v>10</v>
      </c>
    </row>
    <row r="4815" spans="3:9" x14ac:dyDescent="0.25">
      <c r="C4815" s="112"/>
      <c r="D4815" s="109"/>
      <c r="E4815" s="9" t="s">
        <v>43</v>
      </c>
      <c r="F4815" s="12"/>
      <c r="G4815" s="8">
        <v>162</v>
      </c>
      <c r="H4815" s="20">
        <v>91.975308641975005</v>
      </c>
      <c r="I4815" s="17">
        <v>8.0246913580250006</v>
      </c>
    </row>
    <row r="4816" spans="3:9" x14ac:dyDescent="0.25">
      <c r="C4816" s="112"/>
      <c r="D4816" s="109"/>
      <c r="E4816" s="9" t="s">
        <v>44</v>
      </c>
      <c r="F4816" s="12"/>
      <c r="G4816" s="8">
        <v>50</v>
      </c>
      <c r="H4816" s="20">
        <v>90</v>
      </c>
      <c r="I4816" s="17">
        <v>10</v>
      </c>
    </row>
    <row r="4817" spans="3:9" ht="25.2" x14ac:dyDescent="0.25">
      <c r="C4817" s="112"/>
      <c r="D4817" s="109"/>
      <c r="E4817" s="9" t="s">
        <v>45</v>
      </c>
      <c r="F4817" s="12"/>
      <c r="G4817" s="8">
        <v>53</v>
      </c>
      <c r="H4817" s="20">
        <v>79.245283018867994</v>
      </c>
      <c r="I4817" s="17">
        <v>20.754716981131999</v>
      </c>
    </row>
    <row r="4818" spans="3:9" x14ac:dyDescent="0.25">
      <c r="C4818" s="112"/>
      <c r="D4818" s="109"/>
      <c r="E4818" s="9" t="s">
        <v>38</v>
      </c>
      <c r="F4818" s="12"/>
      <c r="G4818" s="13">
        <v>37</v>
      </c>
      <c r="H4818" s="30">
        <v>97.297297297297007</v>
      </c>
      <c r="I4818" s="33">
        <v>2.7027027027030002</v>
      </c>
    </row>
    <row r="4819" spans="3:9" ht="25.2" x14ac:dyDescent="0.25">
      <c r="C4819" s="112"/>
      <c r="D4819" s="108" t="s">
        <v>22</v>
      </c>
      <c r="E4819" s="10" t="s">
        <v>40</v>
      </c>
      <c r="F4819" s="11"/>
      <c r="G4819" s="14">
        <v>118</v>
      </c>
      <c r="H4819" s="28">
        <v>82.203389830508002</v>
      </c>
      <c r="I4819" s="29">
        <v>17.796610169491998</v>
      </c>
    </row>
    <row r="4820" spans="3:9" ht="25.2" x14ac:dyDescent="0.25">
      <c r="C4820" s="112"/>
      <c r="D4820" s="109"/>
      <c r="E4820" s="9" t="s">
        <v>41</v>
      </c>
      <c r="F4820" s="12"/>
      <c r="G4820" s="8">
        <v>351</v>
      </c>
      <c r="H4820" s="20">
        <v>84.330484330483998</v>
      </c>
      <c r="I4820" s="17">
        <v>15.669515669516001</v>
      </c>
    </row>
    <row r="4821" spans="3:9" x14ac:dyDescent="0.25">
      <c r="C4821" s="112"/>
      <c r="D4821" s="109"/>
      <c r="E4821" s="9" t="s">
        <v>42</v>
      </c>
      <c r="F4821" s="12"/>
      <c r="G4821" s="13">
        <v>9</v>
      </c>
      <c r="H4821" s="30">
        <v>88.888888888888999</v>
      </c>
      <c r="I4821" s="33">
        <v>11.111111111111001</v>
      </c>
    </row>
    <row r="4822" spans="3:9" x14ac:dyDescent="0.25">
      <c r="C4822" s="112"/>
      <c r="D4822" s="109"/>
      <c r="E4822" s="9" t="s">
        <v>43</v>
      </c>
      <c r="F4822" s="12"/>
      <c r="G4822" s="8">
        <v>64</v>
      </c>
      <c r="H4822" s="20">
        <v>89.0625</v>
      </c>
      <c r="I4822" s="17">
        <v>10.9375</v>
      </c>
    </row>
    <row r="4823" spans="3:9" x14ac:dyDescent="0.25">
      <c r="C4823" s="112"/>
      <c r="D4823" s="109"/>
      <c r="E4823" s="9" t="s">
        <v>44</v>
      </c>
      <c r="F4823" s="12"/>
      <c r="G4823" s="13">
        <v>19</v>
      </c>
      <c r="H4823" s="30">
        <v>78.947368421053</v>
      </c>
      <c r="I4823" s="33">
        <v>21.052631578947</v>
      </c>
    </row>
    <row r="4824" spans="3:9" ht="25.2" x14ac:dyDescent="0.25">
      <c r="C4824" s="112"/>
      <c r="D4824" s="109"/>
      <c r="E4824" s="9" t="s">
        <v>45</v>
      </c>
      <c r="F4824" s="12"/>
      <c r="G4824" s="13">
        <v>30</v>
      </c>
      <c r="H4824" s="30">
        <v>80</v>
      </c>
      <c r="I4824" s="33">
        <v>20</v>
      </c>
    </row>
    <row r="4825" spans="3:9" x14ac:dyDescent="0.25">
      <c r="C4825" s="112"/>
      <c r="D4825" s="109"/>
      <c r="E4825" s="9" t="s">
        <v>38</v>
      </c>
      <c r="F4825" s="12"/>
      <c r="G4825" s="13">
        <v>23</v>
      </c>
      <c r="H4825" s="30">
        <v>95.652173913043001</v>
      </c>
      <c r="I4825" s="33">
        <v>4.3478260869570002</v>
      </c>
    </row>
    <row r="4826" spans="3:9" ht="25.2" x14ac:dyDescent="0.25">
      <c r="C4826" s="112"/>
      <c r="D4826" s="108" t="s">
        <v>23</v>
      </c>
      <c r="E4826" s="10" t="s">
        <v>40</v>
      </c>
      <c r="F4826" s="11"/>
      <c r="G4826" s="14">
        <v>202</v>
      </c>
      <c r="H4826" s="28">
        <v>86.633663366337004</v>
      </c>
      <c r="I4826" s="29">
        <v>13.366336633663</v>
      </c>
    </row>
    <row r="4827" spans="3:9" ht="25.2" x14ac:dyDescent="0.25">
      <c r="C4827" s="112"/>
      <c r="D4827" s="109"/>
      <c r="E4827" s="9" t="s">
        <v>41</v>
      </c>
      <c r="F4827" s="12"/>
      <c r="G4827" s="8">
        <v>253</v>
      </c>
      <c r="H4827" s="20">
        <v>80.632411067193999</v>
      </c>
      <c r="I4827" s="17">
        <v>19.367588932806001</v>
      </c>
    </row>
    <row r="4828" spans="3:9" x14ac:dyDescent="0.25">
      <c r="C4828" s="112"/>
      <c r="D4828" s="109"/>
      <c r="E4828" s="9" t="s">
        <v>42</v>
      </c>
      <c r="F4828" s="12"/>
      <c r="G4828" s="13">
        <v>11</v>
      </c>
      <c r="H4828" s="30">
        <v>90.909090909091006</v>
      </c>
      <c r="I4828" s="33">
        <v>9.0909090909089993</v>
      </c>
    </row>
    <row r="4829" spans="3:9" x14ac:dyDescent="0.25">
      <c r="C4829" s="112"/>
      <c r="D4829" s="109"/>
      <c r="E4829" s="9" t="s">
        <v>43</v>
      </c>
      <c r="F4829" s="12"/>
      <c r="G4829" s="8">
        <v>98</v>
      </c>
      <c r="H4829" s="20">
        <v>93.877551020408006</v>
      </c>
      <c r="I4829" s="17">
        <v>6.1224489795919999</v>
      </c>
    </row>
    <row r="4830" spans="3:9" x14ac:dyDescent="0.25">
      <c r="C4830" s="112"/>
      <c r="D4830" s="109"/>
      <c r="E4830" s="9" t="s">
        <v>44</v>
      </c>
      <c r="F4830" s="12"/>
      <c r="G4830" s="13">
        <v>31</v>
      </c>
      <c r="H4830" s="30">
        <v>96.774193548387004</v>
      </c>
      <c r="I4830" s="33">
        <v>3.2258064516129998</v>
      </c>
    </row>
    <row r="4831" spans="3:9" ht="25.2" x14ac:dyDescent="0.25">
      <c r="C4831" s="112"/>
      <c r="D4831" s="109"/>
      <c r="E4831" s="9" t="s">
        <v>45</v>
      </c>
      <c r="F4831" s="12"/>
      <c r="G4831" s="13">
        <v>23</v>
      </c>
      <c r="H4831" s="30">
        <v>78.260869565217007</v>
      </c>
      <c r="I4831" s="33">
        <v>21.739130434783</v>
      </c>
    </row>
    <row r="4832" spans="3:9" x14ac:dyDescent="0.25">
      <c r="C4832" s="112"/>
      <c r="D4832" s="109"/>
      <c r="E4832" s="9" t="s">
        <v>38</v>
      </c>
      <c r="F4832" s="12"/>
      <c r="G4832" s="13">
        <v>14</v>
      </c>
      <c r="H4832" s="30">
        <v>100</v>
      </c>
      <c r="I4832" s="37" t="s">
        <v>66</v>
      </c>
    </row>
    <row r="4833" spans="3:9" x14ac:dyDescent="0.25">
      <c r="C4833" s="108" t="s">
        <v>46</v>
      </c>
      <c r="D4833" s="106" t="s">
        <v>21</v>
      </c>
      <c r="E4833" s="10" t="s">
        <v>47</v>
      </c>
      <c r="F4833" s="11"/>
      <c r="G4833" s="14">
        <v>815</v>
      </c>
      <c r="H4833" s="28">
        <v>82.576687116564003</v>
      </c>
      <c r="I4833" s="29">
        <v>17.423312883436001</v>
      </c>
    </row>
    <row r="4834" spans="3:9" ht="25.2" x14ac:dyDescent="0.25">
      <c r="C4834" s="112"/>
      <c r="D4834" s="107"/>
      <c r="E4834" s="9" t="s">
        <v>48</v>
      </c>
      <c r="F4834" s="12"/>
      <c r="G4834" s="8">
        <v>86</v>
      </c>
      <c r="H4834" s="20">
        <v>90.697674418605004</v>
      </c>
      <c r="I4834" s="17">
        <v>9.3023255813949994</v>
      </c>
    </row>
    <row r="4835" spans="3:9" x14ac:dyDescent="0.25">
      <c r="C4835" s="112"/>
      <c r="D4835" s="107"/>
      <c r="E4835" s="9" t="s">
        <v>49</v>
      </c>
      <c r="F4835" s="12"/>
      <c r="G4835" s="13">
        <v>46</v>
      </c>
      <c r="H4835" s="30">
        <v>95.652173913043001</v>
      </c>
      <c r="I4835" s="33">
        <v>4.3478260869570002</v>
      </c>
    </row>
    <row r="4836" spans="3:9" ht="25.2" x14ac:dyDescent="0.25">
      <c r="C4836" s="112"/>
      <c r="D4836" s="107"/>
      <c r="E4836" s="9" t="s">
        <v>50</v>
      </c>
      <c r="F4836" s="12"/>
      <c r="G4836" s="8">
        <v>95</v>
      </c>
      <c r="H4836" s="20">
        <v>95.789473684211004</v>
      </c>
      <c r="I4836" s="17">
        <v>4.2105263157890001</v>
      </c>
    </row>
    <row r="4837" spans="3:9" ht="25.2" x14ac:dyDescent="0.25">
      <c r="C4837" s="112"/>
      <c r="D4837" s="107"/>
      <c r="E4837" s="9" t="s">
        <v>51</v>
      </c>
      <c r="F4837" s="12"/>
      <c r="G4837" s="13">
        <v>30</v>
      </c>
      <c r="H4837" s="30">
        <v>86.666666666666998</v>
      </c>
      <c r="I4837" s="33">
        <v>13.333333333333</v>
      </c>
    </row>
    <row r="4838" spans="3:9" x14ac:dyDescent="0.25">
      <c r="C4838" s="112"/>
      <c r="D4838" s="107"/>
      <c r="E4838" s="9" t="s">
        <v>52</v>
      </c>
      <c r="F4838" s="12"/>
      <c r="G4838" s="13">
        <v>8</v>
      </c>
      <c r="H4838" s="30">
        <v>87.5</v>
      </c>
      <c r="I4838" s="33">
        <v>12.5</v>
      </c>
    </row>
    <row r="4839" spans="3:9" x14ac:dyDescent="0.25">
      <c r="C4839" s="112"/>
      <c r="D4839" s="107"/>
      <c r="E4839" s="9" t="s">
        <v>53</v>
      </c>
      <c r="F4839" s="12"/>
      <c r="G4839" s="13">
        <v>23</v>
      </c>
      <c r="H4839" s="30">
        <v>69.565217391304003</v>
      </c>
      <c r="I4839" s="33">
        <v>30.434782608696</v>
      </c>
    </row>
    <row r="4840" spans="3:9" x14ac:dyDescent="0.25">
      <c r="C4840" s="112"/>
      <c r="D4840" s="107"/>
      <c r="E4840" s="9" t="s">
        <v>38</v>
      </c>
      <c r="F4840" s="12"/>
      <c r="G4840" s="13">
        <v>1</v>
      </c>
      <c r="H4840" s="30">
        <v>100</v>
      </c>
      <c r="I4840" s="37" t="s">
        <v>66</v>
      </c>
    </row>
    <row r="4841" spans="3:9" x14ac:dyDescent="0.25">
      <c r="C4841" s="112"/>
      <c r="D4841" s="107"/>
      <c r="E4841" s="9" t="s">
        <v>54</v>
      </c>
      <c r="F4841" s="12"/>
      <c r="G4841" s="8">
        <v>901</v>
      </c>
      <c r="H4841" s="20">
        <v>83.351831298557002</v>
      </c>
      <c r="I4841" s="17">
        <v>16.648168701443002</v>
      </c>
    </row>
    <row r="4842" spans="3:9" x14ac:dyDescent="0.25">
      <c r="C4842" s="112"/>
      <c r="D4842" s="107"/>
      <c r="E4842" s="9" t="s">
        <v>55</v>
      </c>
      <c r="F4842" s="12"/>
      <c r="G4842" s="8">
        <v>171</v>
      </c>
      <c r="H4842" s="20">
        <v>94.152046783626005</v>
      </c>
      <c r="I4842" s="17">
        <v>5.847953216374</v>
      </c>
    </row>
    <row r="4843" spans="3:9" x14ac:dyDescent="0.25">
      <c r="C4843" s="108" t="s">
        <v>56</v>
      </c>
      <c r="D4843" s="106" t="s">
        <v>21</v>
      </c>
      <c r="E4843" s="10" t="s">
        <v>57</v>
      </c>
      <c r="F4843" s="11"/>
      <c r="G4843" s="14">
        <v>465</v>
      </c>
      <c r="H4843" s="28">
        <v>99.784946236558994</v>
      </c>
      <c r="I4843" s="29">
        <v>0.215053763441</v>
      </c>
    </row>
    <row r="4844" spans="3:9" x14ac:dyDescent="0.25">
      <c r="C4844" s="112"/>
      <c r="D4844" s="107"/>
      <c r="E4844" s="9" t="s">
        <v>58</v>
      </c>
      <c r="F4844" s="12"/>
      <c r="G4844" s="8">
        <v>396</v>
      </c>
      <c r="H4844" s="20">
        <v>96.464646464645995</v>
      </c>
      <c r="I4844" s="17">
        <v>3.535353535354</v>
      </c>
    </row>
    <row r="4845" spans="3:9" x14ac:dyDescent="0.25">
      <c r="C4845" s="112"/>
      <c r="D4845" s="107"/>
      <c r="E4845" s="9" t="s">
        <v>59</v>
      </c>
      <c r="F4845" s="12"/>
      <c r="G4845" s="8">
        <v>90</v>
      </c>
      <c r="H4845" s="20">
        <v>50</v>
      </c>
      <c r="I4845" s="17">
        <v>50</v>
      </c>
    </row>
    <row r="4846" spans="3:9" x14ac:dyDescent="0.25">
      <c r="C4846" s="112"/>
      <c r="D4846" s="107"/>
      <c r="E4846" s="9" t="s">
        <v>60</v>
      </c>
      <c r="F4846" s="12"/>
      <c r="G4846" s="8">
        <v>153</v>
      </c>
      <c r="H4846" s="20">
        <v>29.411764705882</v>
      </c>
      <c r="I4846" s="17">
        <v>70.588235294117993</v>
      </c>
    </row>
    <row r="4847" spans="3:9" x14ac:dyDescent="0.25">
      <c r="C4847" s="108" t="s">
        <v>61</v>
      </c>
      <c r="D4847" s="106" t="s">
        <v>21</v>
      </c>
      <c r="E4847" s="10" t="s">
        <v>62</v>
      </c>
      <c r="F4847" s="11"/>
      <c r="G4847" s="14">
        <v>205</v>
      </c>
      <c r="H4847" s="28">
        <v>87.804878048779997</v>
      </c>
      <c r="I4847" s="29">
        <v>12.195121951220001</v>
      </c>
    </row>
    <row r="4848" spans="3:9" x14ac:dyDescent="0.25">
      <c r="C4848" s="109"/>
      <c r="D4848" s="107"/>
      <c r="E4848" s="9" t="s">
        <v>63</v>
      </c>
      <c r="F4848" s="12"/>
      <c r="G4848" s="8">
        <v>256</v>
      </c>
      <c r="H4848" s="20">
        <v>73.046875</v>
      </c>
      <c r="I4848" s="17">
        <v>26.953125</v>
      </c>
    </row>
    <row r="4849" spans="2:9" x14ac:dyDescent="0.25">
      <c r="C4849" s="109"/>
      <c r="D4849" s="107"/>
      <c r="E4849" s="9" t="s">
        <v>64</v>
      </c>
      <c r="F4849" s="12"/>
      <c r="G4849" s="8">
        <v>404</v>
      </c>
      <c r="H4849" s="20">
        <v>87.376237623761995</v>
      </c>
      <c r="I4849" s="17">
        <v>12.623762376238</v>
      </c>
    </row>
    <row r="4850" spans="2:9" x14ac:dyDescent="0.25">
      <c r="C4850" s="113"/>
      <c r="D4850" s="110"/>
      <c r="E4850" s="56" t="s">
        <v>65</v>
      </c>
      <c r="F4850" s="48"/>
      <c r="G4850" s="61">
        <v>239</v>
      </c>
      <c r="H4850" s="69">
        <v>90.376569037657006</v>
      </c>
      <c r="I4850" s="68">
        <v>9.6234309623430008</v>
      </c>
    </row>
    <row r="4852" spans="2:9" x14ac:dyDescent="0.25">
      <c r="B4852" s="54" t="str">
        <f xml:space="preserve"> HYPERLINK("#'目次'!B64", "[58]")</f>
        <v>[58]</v>
      </c>
      <c r="C4852" s="42" t="s">
        <v>694</v>
      </c>
    </row>
    <row r="4853" spans="2:9" x14ac:dyDescent="0.25">
      <c r="C4853" s="42" t="s">
        <v>682</v>
      </c>
    </row>
    <row r="4855" spans="2:9" x14ac:dyDescent="0.25">
      <c r="C4855" s="42" t="s">
        <v>14</v>
      </c>
    </row>
    <row r="4856" spans="2:9" x14ac:dyDescent="0.25">
      <c r="C4856" s="102"/>
      <c r="D4856" s="103"/>
      <c r="E4856" s="103"/>
      <c r="F4856" s="103"/>
      <c r="G4856" s="53" t="s">
        <v>15</v>
      </c>
      <c r="H4856" s="50" t="s">
        <v>695</v>
      </c>
      <c r="I4856" s="57" t="s">
        <v>696</v>
      </c>
    </row>
    <row r="4857" spans="2:9" x14ac:dyDescent="0.25">
      <c r="C4857" s="104"/>
      <c r="D4857" s="105"/>
      <c r="E4857" s="105"/>
      <c r="F4857" s="105"/>
      <c r="G4857" s="47"/>
      <c r="H4857" s="60"/>
      <c r="I4857" s="55"/>
    </row>
    <row r="4858" spans="2:9" x14ac:dyDescent="0.25">
      <c r="C4858" s="52"/>
      <c r="D4858" s="49"/>
      <c r="E4858" s="46" t="s">
        <v>15</v>
      </c>
      <c r="F4858" s="51"/>
      <c r="G4858" s="59">
        <v>1104</v>
      </c>
      <c r="H4858" s="32">
        <v>94.565217391304003</v>
      </c>
      <c r="I4858" s="64">
        <v>5.4347826086959996</v>
      </c>
    </row>
    <row r="4859" spans="2:9" x14ac:dyDescent="0.25">
      <c r="C4859" s="111" t="s">
        <v>20</v>
      </c>
      <c r="D4859" s="106" t="s">
        <v>21</v>
      </c>
      <c r="E4859" s="10" t="s">
        <v>22</v>
      </c>
      <c r="F4859" s="11"/>
      <c r="G4859" s="14">
        <v>543</v>
      </c>
      <c r="H4859" s="28">
        <v>95.027624309391996</v>
      </c>
      <c r="I4859" s="29">
        <v>4.9723756906079997</v>
      </c>
    </row>
    <row r="4860" spans="2:9" x14ac:dyDescent="0.25">
      <c r="C4860" s="112"/>
      <c r="D4860" s="107"/>
      <c r="E4860" s="9" t="s">
        <v>23</v>
      </c>
      <c r="F4860" s="12"/>
      <c r="G4860" s="8">
        <v>561</v>
      </c>
      <c r="H4860" s="20">
        <v>94.117647058824005</v>
      </c>
      <c r="I4860" s="17">
        <v>5.8823529411760003</v>
      </c>
    </row>
    <row r="4861" spans="2:9" x14ac:dyDescent="0.25">
      <c r="C4861" s="108" t="s">
        <v>24</v>
      </c>
      <c r="D4861" s="108" t="s">
        <v>25</v>
      </c>
      <c r="E4861" s="10" t="s">
        <v>26</v>
      </c>
      <c r="F4861" s="11"/>
      <c r="G4861" s="14">
        <v>261</v>
      </c>
      <c r="H4861" s="28">
        <v>98.084291187738998</v>
      </c>
      <c r="I4861" s="29">
        <v>1.915708812261</v>
      </c>
    </row>
    <row r="4862" spans="2:9" x14ac:dyDescent="0.25">
      <c r="C4862" s="112"/>
      <c r="D4862" s="109"/>
      <c r="E4862" s="9" t="s">
        <v>27</v>
      </c>
      <c r="F4862" s="12"/>
      <c r="G4862" s="8">
        <v>267</v>
      </c>
      <c r="H4862" s="20">
        <v>96.254681647940004</v>
      </c>
      <c r="I4862" s="17">
        <v>3.74531835206</v>
      </c>
    </row>
    <row r="4863" spans="2:9" x14ac:dyDescent="0.25">
      <c r="C4863" s="112"/>
      <c r="D4863" s="109"/>
      <c r="E4863" s="9" t="s">
        <v>28</v>
      </c>
      <c r="F4863" s="12"/>
      <c r="G4863" s="8">
        <v>261</v>
      </c>
      <c r="H4863" s="20">
        <v>93.486590038314006</v>
      </c>
      <c r="I4863" s="17">
        <v>6.5134099616860004</v>
      </c>
    </row>
    <row r="4864" spans="2:9" x14ac:dyDescent="0.25">
      <c r="C4864" s="112"/>
      <c r="D4864" s="109"/>
      <c r="E4864" s="9" t="s">
        <v>29</v>
      </c>
      <c r="F4864" s="12"/>
      <c r="G4864" s="8">
        <v>195</v>
      </c>
      <c r="H4864" s="20">
        <v>94.871794871795004</v>
      </c>
      <c r="I4864" s="17">
        <v>5.1282051282049999</v>
      </c>
    </row>
    <row r="4865" spans="3:9" x14ac:dyDescent="0.25">
      <c r="C4865" s="112"/>
      <c r="D4865" s="109"/>
      <c r="E4865" s="9" t="s">
        <v>30</v>
      </c>
      <c r="F4865" s="12"/>
      <c r="G4865" s="8">
        <v>120</v>
      </c>
      <c r="H4865" s="20">
        <v>85</v>
      </c>
      <c r="I4865" s="17">
        <v>15</v>
      </c>
    </row>
    <row r="4866" spans="3:9" x14ac:dyDescent="0.25">
      <c r="C4866" s="112"/>
      <c r="D4866" s="109"/>
      <c r="E4866" s="9" t="s">
        <v>31</v>
      </c>
      <c r="F4866" s="12"/>
      <c r="G4866" s="8">
        <v>843</v>
      </c>
      <c r="H4866" s="20">
        <v>93.475682087782005</v>
      </c>
      <c r="I4866" s="17">
        <v>6.5243179122179997</v>
      </c>
    </row>
    <row r="4867" spans="3:9" x14ac:dyDescent="0.25">
      <c r="C4867" s="112"/>
      <c r="D4867" s="109"/>
      <c r="E4867" s="9" t="s">
        <v>32</v>
      </c>
      <c r="F4867" s="12"/>
      <c r="G4867" s="8">
        <v>315</v>
      </c>
      <c r="H4867" s="20">
        <v>91.111111111111001</v>
      </c>
      <c r="I4867" s="17">
        <v>8.8888888888889994</v>
      </c>
    </row>
    <row r="4868" spans="3:9" x14ac:dyDescent="0.25">
      <c r="C4868" s="112"/>
      <c r="D4868" s="108" t="s">
        <v>22</v>
      </c>
      <c r="E4868" s="10" t="s">
        <v>26</v>
      </c>
      <c r="F4868" s="11"/>
      <c r="G4868" s="14">
        <v>120</v>
      </c>
      <c r="H4868" s="28">
        <v>99.166666666666998</v>
      </c>
      <c r="I4868" s="29">
        <v>0.83333333333299997</v>
      </c>
    </row>
    <row r="4869" spans="3:9" x14ac:dyDescent="0.25">
      <c r="C4869" s="112"/>
      <c r="D4869" s="109"/>
      <c r="E4869" s="9" t="s">
        <v>27</v>
      </c>
      <c r="F4869" s="12"/>
      <c r="G4869" s="8">
        <v>159</v>
      </c>
      <c r="H4869" s="20">
        <v>93.710691823898998</v>
      </c>
      <c r="I4869" s="17">
        <v>6.2893081761009997</v>
      </c>
    </row>
    <row r="4870" spans="3:9" x14ac:dyDescent="0.25">
      <c r="C4870" s="112"/>
      <c r="D4870" s="109"/>
      <c r="E4870" s="9" t="s">
        <v>28</v>
      </c>
      <c r="F4870" s="12"/>
      <c r="G4870" s="8">
        <v>113</v>
      </c>
      <c r="H4870" s="20">
        <v>92.920353982300995</v>
      </c>
      <c r="I4870" s="17">
        <v>7.0796460176989999</v>
      </c>
    </row>
    <row r="4871" spans="3:9" x14ac:dyDescent="0.25">
      <c r="C4871" s="112"/>
      <c r="D4871" s="109"/>
      <c r="E4871" s="9" t="s">
        <v>29</v>
      </c>
      <c r="F4871" s="12"/>
      <c r="G4871" s="8">
        <v>94</v>
      </c>
      <c r="H4871" s="20">
        <v>95.744680851064004</v>
      </c>
      <c r="I4871" s="17">
        <v>4.2553191489359996</v>
      </c>
    </row>
    <row r="4872" spans="3:9" x14ac:dyDescent="0.25">
      <c r="C4872" s="112"/>
      <c r="D4872" s="109"/>
      <c r="E4872" s="9" t="s">
        <v>30</v>
      </c>
      <c r="F4872" s="12"/>
      <c r="G4872" s="8">
        <v>57</v>
      </c>
      <c r="H4872" s="20">
        <v>92.982456140351005</v>
      </c>
      <c r="I4872" s="17">
        <v>7.0175438596489998</v>
      </c>
    </row>
    <row r="4873" spans="3:9" x14ac:dyDescent="0.25">
      <c r="C4873" s="112"/>
      <c r="D4873" s="109"/>
      <c r="E4873" s="9" t="s">
        <v>31</v>
      </c>
      <c r="F4873" s="12"/>
      <c r="G4873" s="8">
        <v>423</v>
      </c>
      <c r="H4873" s="20">
        <v>93.853427895981</v>
      </c>
      <c r="I4873" s="17">
        <v>6.1465721040189996</v>
      </c>
    </row>
    <row r="4874" spans="3:9" x14ac:dyDescent="0.25">
      <c r="C4874" s="112"/>
      <c r="D4874" s="109"/>
      <c r="E4874" s="9" t="s">
        <v>32</v>
      </c>
      <c r="F4874" s="12"/>
      <c r="G4874" s="8">
        <v>151</v>
      </c>
      <c r="H4874" s="20">
        <v>94.701986754966995</v>
      </c>
      <c r="I4874" s="17">
        <v>5.2980132450330002</v>
      </c>
    </row>
    <row r="4875" spans="3:9" x14ac:dyDescent="0.25">
      <c r="C4875" s="112"/>
      <c r="D4875" s="108" t="s">
        <v>23</v>
      </c>
      <c r="E4875" s="10" t="s">
        <v>26</v>
      </c>
      <c r="F4875" s="11"/>
      <c r="G4875" s="14">
        <v>141</v>
      </c>
      <c r="H4875" s="28">
        <v>97.163120567375998</v>
      </c>
      <c r="I4875" s="29">
        <v>2.8368794326239999</v>
      </c>
    </row>
    <row r="4876" spans="3:9" x14ac:dyDescent="0.25">
      <c r="C4876" s="112"/>
      <c r="D4876" s="109"/>
      <c r="E4876" s="9" t="s">
        <v>27</v>
      </c>
      <c r="F4876" s="12"/>
      <c r="G4876" s="8">
        <v>108</v>
      </c>
      <c r="H4876" s="20">
        <v>100</v>
      </c>
      <c r="I4876" s="38" t="s">
        <v>66</v>
      </c>
    </row>
    <row r="4877" spans="3:9" x14ac:dyDescent="0.25">
      <c r="C4877" s="112"/>
      <c r="D4877" s="109"/>
      <c r="E4877" s="9" t="s">
        <v>28</v>
      </c>
      <c r="F4877" s="12"/>
      <c r="G4877" s="8">
        <v>148</v>
      </c>
      <c r="H4877" s="20">
        <v>93.918918918919005</v>
      </c>
      <c r="I4877" s="17">
        <v>6.0810810810809999</v>
      </c>
    </row>
    <row r="4878" spans="3:9" x14ac:dyDescent="0.25">
      <c r="C4878" s="112"/>
      <c r="D4878" s="109"/>
      <c r="E4878" s="9" t="s">
        <v>29</v>
      </c>
      <c r="F4878" s="12"/>
      <c r="G4878" s="8">
        <v>101</v>
      </c>
      <c r="H4878" s="20">
        <v>94.059405940594004</v>
      </c>
      <c r="I4878" s="17">
        <v>5.940594059406</v>
      </c>
    </row>
    <row r="4879" spans="3:9" x14ac:dyDescent="0.25">
      <c r="C4879" s="112"/>
      <c r="D4879" s="109"/>
      <c r="E4879" s="9" t="s">
        <v>30</v>
      </c>
      <c r="F4879" s="12"/>
      <c r="G4879" s="8">
        <v>63</v>
      </c>
      <c r="H4879" s="20">
        <v>77.777777777777999</v>
      </c>
      <c r="I4879" s="17">
        <v>22.222222222222001</v>
      </c>
    </row>
    <row r="4880" spans="3:9" x14ac:dyDescent="0.25">
      <c r="C4880" s="112"/>
      <c r="D4880" s="109"/>
      <c r="E4880" s="9" t="s">
        <v>31</v>
      </c>
      <c r="F4880" s="12"/>
      <c r="G4880" s="8">
        <v>420</v>
      </c>
      <c r="H4880" s="20">
        <v>93.095238095238003</v>
      </c>
      <c r="I4880" s="17">
        <v>6.9047619047620001</v>
      </c>
    </row>
    <row r="4881" spans="3:9" x14ac:dyDescent="0.25">
      <c r="C4881" s="112"/>
      <c r="D4881" s="109"/>
      <c r="E4881" s="9" t="s">
        <v>32</v>
      </c>
      <c r="F4881" s="12"/>
      <c r="G4881" s="8">
        <v>164</v>
      </c>
      <c r="H4881" s="20">
        <v>87.804878048779997</v>
      </c>
      <c r="I4881" s="17">
        <v>12.195121951220001</v>
      </c>
    </row>
    <row r="4882" spans="3:9" ht="25.2" x14ac:dyDescent="0.25">
      <c r="C4882" s="108" t="s">
        <v>33</v>
      </c>
      <c r="D4882" s="108" t="s">
        <v>25</v>
      </c>
      <c r="E4882" s="10" t="s">
        <v>34</v>
      </c>
      <c r="F4882" s="11"/>
      <c r="G4882" s="14">
        <v>93</v>
      </c>
      <c r="H4882" s="28">
        <v>83.870967741935004</v>
      </c>
      <c r="I4882" s="29">
        <v>16.129032258064999</v>
      </c>
    </row>
    <row r="4883" spans="3:9" ht="25.2" x14ac:dyDescent="0.25">
      <c r="C4883" s="112"/>
      <c r="D4883" s="109"/>
      <c r="E4883" s="9" t="s">
        <v>35</v>
      </c>
      <c r="F4883" s="12"/>
      <c r="G4883" s="8">
        <v>623</v>
      </c>
      <c r="H4883" s="20">
        <v>97.592295345104006</v>
      </c>
      <c r="I4883" s="17">
        <v>2.4077046548959999</v>
      </c>
    </row>
    <row r="4884" spans="3:9" ht="25.2" x14ac:dyDescent="0.25">
      <c r="C4884" s="112"/>
      <c r="D4884" s="109"/>
      <c r="E4884" s="9" t="s">
        <v>36</v>
      </c>
      <c r="F4884" s="12"/>
      <c r="G4884" s="8">
        <v>207</v>
      </c>
      <c r="H4884" s="20">
        <v>97.101449275362</v>
      </c>
      <c r="I4884" s="17">
        <v>2.898550724638</v>
      </c>
    </row>
    <row r="4885" spans="3:9" ht="25.2" x14ac:dyDescent="0.25">
      <c r="C4885" s="112"/>
      <c r="D4885" s="109"/>
      <c r="E4885" s="9" t="s">
        <v>37</v>
      </c>
      <c r="F4885" s="12"/>
      <c r="G4885" s="8">
        <v>178</v>
      </c>
      <c r="H4885" s="20">
        <v>87.078651685392998</v>
      </c>
      <c r="I4885" s="17">
        <v>12.921348314607</v>
      </c>
    </row>
    <row r="4886" spans="3:9" x14ac:dyDescent="0.25">
      <c r="C4886" s="112"/>
      <c r="D4886" s="109"/>
      <c r="E4886" s="9" t="s">
        <v>38</v>
      </c>
      <c r="F4886" s="12"/>
      <c r="G4886" s="13">
        <v>3</v>
      </c>
      <c r="H4886" s="30">
        <v>66.666666666666998</v>
      </c>
      <c r="I4886" s="33">
        <v>33.333333333333002</v>
      </c>
    </row>
    <row r="4887" spans="3:9" ht="25.2" x14ac:dyDescent="0.25">
      <c r="C4887" s="112"/>
      <c r="D4887" s="108" t="s">
        <v>22</v>
      </c>
      <c r="E4887" s="10" t="s">
        <v>34</v>
      </c>
      <c r="F4887" s="11"/>
      <c r="G4887" s="40">
        <v>48</v>
      </c>
      <c r="H4887" s="58">
        <v>79.166666666666998</v>
      </c>
      <c r="I4887" s="63">
        <v>20.833333333333002</v>
      </c>
    </row>
    <row r="4888" spans="3:9" ht="25.2" x14ac:dyDescent="0.25">
      <c r="C4888" s="112"/>
      <c r="D4888" s="109"/>
      <c r="E4888" s="9" t="s">
        <v>35</v>
      </c>
      <c r="F4888" s="12"/>
      <c r="G4888" s="8">
        <v>365</v>
      </c>
      <c r="H4888" s="20">
        <v>97.534246575341996</v>
      </c>
      <c r="I4888" s="17">
        <v>2.4657534246580002</v>
      </c>
    </row>
    <row r="4889" spans="3:9" ht="25.2" x14ac:dyDescent="0.25">
      <c r="C4889" s="112"/>
      <c r="D4889" s="109"/>
      <c r="E4889" s="9" t="s">
        <v>36</v>
      </c>
      <c r="F4889" s="12"/>
      <c r="G4889" s="8">
        <v>80</v>
      </c>
      <c r="H4889" s="20">
        <v>97.5</v>
      </c>
      <c r="I4889" s="17">
        <v>2.5</v>
      </c>
    </row>
    <row r="4890" spans="3:9" ht="25.2" x14ac:dyDescent="0.25">
      <c r="C4890" s="112"/>
      <c r="D4890" s="109"/>
      <c r="E4890" s="9" t="s">
        <v>37</v>
      </c>
      <c r="F4890" s="12"/>
      <c r="G4890" s="13">
        <v>49</v>
      </c>
      <c r="H4890" s="30">
        <v>89.795918367346999</v>
      </c>
      <c r="I4890" s="33">
        <v>10.204081632653001</v>
      </c>
    </row>
    <row r="4891" spans="3:9" x14ac:dyDescent="0.25">
      <c r="C4891" s="112"/>
      <c r="D4891" s="109"/>
      <c r="E4891" s="9" t="s">
        <v>38</v>
      </c>
      <c r="F4891" s="12"/>
      <c r="G4891" s="13">
        <v>1</v>
      </c>
      <c r="H4891" s="39" t="s">
        <v>66</v>
      </c>
      <c r="I4891" s="33">
        <v>100</v>
      </c>
    </row>
    <row r="4892" spans="3:9" ht="25.2" x14ac:dyDescent="0.25">
      <c r="C4892" s="112"/>
      <c r="D4892" s="108" t="s">
        <v>23</v>
      </c>
      <c r="E4892" s="10" t="s">
        <v>34</v>
      </c>
      <c r="F4892" s="11"/>
      <c r="G4892" s="40">
        <v>45</v>
      </c>
      <c r="H4892" s="58">
        <v>88.888888888888999</v>
      </c>
      <c r="I4892" s="63">
        <v>11.111111111111001</v>
      </c>
    </row>
    <row r="4893" spans="3:9" ht="25.2" x14ac:dyDescent="0.25">
      <c r="C4893" s="112"/>
      <c r="D4893" s="109"/>
      <c r="E4893" s="9" t="s">
        <v>35</v>
      </c>
      <c r="F4893" s="12"/>
      <c r="G4893" s="8">
        <v>258</v>
      </c>
      <c r="H4893" s="20">
        <v>97.674418604650995</v>
      </c>
      <c r="I4893" s="17">
        <v>2.3255813953489999</v>
      </c>
    </row>
    <row r="4894" spans="3:9" ht="25.2" x14ac:dyDescent="0.25">
      <c r="C4894" s="112"/>
      <c r="D4894" s="109"/>
      <c r="E4894" s="9" t="s">
        <v>36</v>
      </c>
      <c r="F4894" s="12"/>
      <c r="G4894" s="8">
        <v>127</v>
      </c>
      <c r="H4894" s="20">
        <v>96.850393700786995</v>
      </c>
      <c r="I4894" s="17">
        <v>3.1496062992130001</v>
      </c>
    </row>
    <row r="4895" spans="3:9" ht="25.2" x14ac:dyDescent="0.25">
      <c r="C4895" s="112"/>
      <c r="D4895" s="109"/>
      <c r="E4895" s="9" t="s">
        <v>37</v>
      </c>
      <c r="F4895" s="12"/>
      <c r="G4895" s="8">
        <v>129</v>
      </c>
      <c r="H4895" s="20">
        <v>86.046511627906995</v>
      </c>
      <c r="I4895" s="17">
        <v>13.953488372093</v>
      </c>
    </row>
    <row r="4896" spans="3:9" x14ac:dyDescent="0.25">
      <c r="C4896" s="112"/>
      <c r="D4896" s="109"/>
      <c r="E4896" s="9" t="s">
        <v>38</v>
      </c>
      <c r="F4896" s="12"/>
      <c r="G4896" s="13">
        <v>2</v>
      </c>
      <c r="H4896" s="30">
        <v>100</v>
      </c>
      <c r="I4896" s="37" t="s">
        <v>66</v>
      </c>
    </row>
    <row r="4897" spans="3:9" ht="25.2" x14ac:dyDescent="0.25">
      <c r="C4897" s="108" t="s">
        <v>39</v>
      </c>
      <c r="D4897" s="108" t="s">
        <v>25</v>
      </c>
      <c r="E4897" s="10" t="s">
        <v>40</v>
      </c>
      <c r="F4897" s="11"/>
      <c r="G4897" s="14">
        <v>320</v>
      </c>
      <c r="H4897" s="28">
        <v>91.25</v>
      </c>
      <c r="I4897" s="29">
        <v>8.75</v>
      </c>
    </row>
    <row r="4898" spans="3:9" ht="25.2" x14ac:dyDescent="0.25">
      <c r="C4898" s="112"/>
      <c r="D4898" s="109"/>
      <c r="E4898" s="9" t="s">
        <v>41</v>
      </c>
      <c r="F4898" s="12"/>
      <c r="G4898" s="8">
        <v>604</v>
      </c>
      <c r="H4898" s="20">
        <v>98.178807947020005</v>
      </c>
      <c r="I4898" s="17">
        <v>1.8211920529800001</v>
      </c>
    </row>
    <row r="4899" spans="3:9" x14ac:dyDescent="0.25">
      <c r="C4899" s="112"/>
      <c r="D4899" s="109"/>
      <c r="E4899" s="9" t="s">
        <v>42</v>
      </c>
      <c r="F4899" s="12"/>
      <c r="G4899" s="13">
        <v>20</v>
      </c>
      <c r="H4899" s="30">
        <v>90</v>
      </c>
      <c r="I4899" s="33">
        <v>10</v>
      </c>
    </row>
    <row r="4900" spans="3:9" x14ac:dyDescent="0.25">
      <c r="C4900" s="112"/>
      <c r="D4900" s="109"/>
      <c r="E4900" s="9" t="s">
        <v>43</v>
      </c>
      <c r="F4900" s="12"/>
      <c r="G4900" s="8">
        <v>162</v>
      </c>
      <c r="H4900" s="20">
        <v>97.530864197531002</v>
      </c>
      <c r="I4900" s="17">
        <v>2.4691358024690002</v>
      </c>
    </row>
    <row r="4901" spans="3:9" x14ac:dyDescent="0.25">
      <c r="C4901" s="112"/>
      <c r="D4901" s="109"/>
      <c r="E4901" s="9" t="s">
        <v>44</v>
      </c>
      <c r="F4901" s="12"/>
      <c r="G4901" s="8">
        <v>50</v>
      </c>
      <c r="H4901" s="20">
        <v>92</v>
      </c>
      <c r="I4901" s="17">
        <v>8</v>
      </c>
    </row>
    <row r="4902" spans="3:9" ht="25.2" x14ac:dyDescent="0.25">
      <c r="C4902" s="112"/>
      <c r="D4902" s="109"/>
      <c r="E4902" s="9" t="s">
        <v>45</v>
      </c>
      <c r="F4902" s="12"/>
      <c r="G4902" s="8">
        <v>53</v>
      </c>
      <c r="H4902" s="20">
        <v>90.566037735848994</v>
      </c>
      <c r="I4902" s="17">
        <v>9.4339622641510008</v>
      </c>
    </row>
    <row r="4903" spans="3:9" x14ac:dyDescent="0.25">
      <c r="C4903" s="112"/>
      <c r="D4903" s="109"/>
      <c r="E4903" s="9" t="s">
        <v>38</v>
      </c>
      <c r="F4903" s="12"/>
      <c r="G4903" s="13">
        <v>37</v>
      </c>
      <c r="H4903" s="30">
        <v>75.675675675676004</v>
      </c>
      <c r="I4903" s="33">
        <v>24.324324324323999</v>
      </c>
    </row>
    <row r="4904" spans="3:9" ht="25.2" x14ac:dyDescent="0.25">
      <c r="C4904" s="112"/>
      <c r="D4904" s="108" t="s">
        <v>22</v>
      </c>
      <c r="E4904" s="10" t="s">
        <v>40</v>
      </c>
      <c r="F4904" s="11"/>
      <c r="G4904" s="14">
        <v>118</v>
      </c>
      <c r="H4904" s="28">
        <v>90.677966101695006</v>
      </c>
      <c r="I4904" s="29">
        <v>9.3220338983049995</v>
      </c>
    </row>
    <row r="4905" spans="3:9" ht="25.2" x14ac:dyDescent="0.25">
      <c r="C4905" s="112"/>
      <c r="D4905" s="109"/>
      <c r="E4905" s="9" t="s">
        <v>41</v>
      </c>
      <c r="F4905" s="12"/>
      <c r="G4905" s="8">
        <v>351</v>
      </c>
      <c r="H4905" s="20">
        <v>98.290598290597998</v>
      </c>
      <c r="I4905" s="17">
        <v>1.709401709402</v>
      </c>
    </row>
    <row r="4906" spans="3:9" x14ac:dyDescent="0.25">
      <c r="C4906" s="112"/>
      <c r="D4906" s="109"/>
      <c r="E4906" s="9" t="s">
        <v>42</v>
      </c>
      <c r="F4906" s="12"/>
      <c r="G4906" s="13">
        <v>9</v>
      </c>
      <c r="H4906" s="30">
        <v>100</v>
      </c>
      <c r="I4906" s="37" t="s">
        <v>66</v>
      </c>
    </row>
    <row r="4907" spans="3:9" x14ac:dyDescent="0.25">
      <c r="C4907" s="112"/>
      <c r="D4907" s="109"/>
      <c r="E4907" s="9" t="s">
        <v>43</v>
      </c>
      <c r="F4907" s="12"/>
      <c r="G4907" s="8">
        <v>64</v>
      </c>
      <c r="H4907" s="20">
        <v>100</v>
      </c>
      <c r="I4907" s="38" t="s">
        <v>66</v>
      </c>
    </row>
    <row r="4908" spans="3:9" x14ac:dyDescent="0.25">
      <c r="C4908" s="112"/>
      <c r="D4908" s="109"/>
      <c r="E4908" s="9" t="s">
        <v>44</v>
      </c>
      <c r="F4908" s="12"/>
      <c r="G4908" s="13">
        <v>19</v>
      </c>
      <c r="H4908" s="30">
        <v>89.473684210526002</v>
      </c>
      <c r="I4908" s="33">
        <v>10.526315789473999</v>
      </c>
    </row>
    <row r="4909" spans="3:9" ht="25.2" x14ac:dyDescent="0.25">
      <c r="C4909" s="112"/>
      <c r="D4909" s="109"/>
      <c r="E4909" s="9" t="s">
        <v>45</v>
      </c>
      <c r="F4909" s="12"/>
      <c r="G4909" s="13">
        <v>30</v>
      </c>
      <c r="H4909" s="30">
        <v>86.666666666666998</v>
      </c>
      <c r="I4909" s="33">
        <v>13.333333333333</v>
      </c>
    </row>
    <row r="4910" spans="3:9" x14ac:dyDescent="0.25">
      <c r="C4910" s="112"/>
      <c r="D4910" s="109"/>
      <c r="E4910" s="9" t="s">
        <v>38</v>
      </c>
      <c r="F4910" s="12"/>
      <c r="G4910" s="13">
        <v>23</v>
      </c>
      <c r="H4910" s="30">
        <v>73.913043478261002</v>
      </c>
      <c r="I4910" s="33">
        <v>26.086956521739001</v>
      </c>
    </row>
    <row r="4911" spans="3:9" ht="25.2" x14ac:dyDescent="0.25">
      <c r="C4911" s="112"/>
      <c r="D4911" s="108" t="s">
        <v>23</v>
      </c>
      <c r="E4911" s="10" t="s">
        <v>40</v>
      </c>
      <c r="F4911" s="11"/>
      <c r="G4911" s="14">
        <v>202</v>
      </c>
      <c r="H4911" s="28">
        <v>91.584158415841998</v>
      </c>
      <c r="I4911" s="29">
        <v>8.4158415841580005</v>
      </c>
    </row>
    <row r="4912" spans="3:9" ht="25.2" x14ac:dyDescent="0.25">
      <c r="C4912" s="112"/>
      <c r="D4912" s="109"/>
      <c r="E4912" s="9" t="s">
        <v>41</v>
      </c>
      <c r="F4912" s="12"/>
      <c r="G4912" s="8">
        <v>253</v>
      </c>
      <c r="H4912" s="20">
        <v>98.023715415020007</v>
      </c>
      <c r="I4912" s="17">
        <v>1.9762845849799999</v>
      </c>
    </row>
    <row r="4913" spans="3:9" x14ac:dyDescent="0.25">
      <c r="C4913" s="112"/>
      <c r="D4913" s="109"/>
      <c r="E4913" s="9" t="s">
        <v>42</v>
      </c>
      <c r="F4913" s="12"/>
      <c r="G4913" s="13">
        <v>11</v>
      </c>
      <c r="H4913" s="30">
        <v>81.818181818181998</v>
      </c>
      <c r="I4913" s="33">
        <v>18.181818181817999</v>
      </c>
    </row>
    <row r="4914" spans="3:9" x14ac:dyDescent="0.25">
      <c r="C4914" s="112"/>
      <c r="D4914" s="109"/>
      <c r="E4914" s="9" t="s">
        <v>43</v>
      </c>
      <c r="F4914" s="12"/>
      <c r="G4914" s="8">
        <v>98</v>
      </c>
      <c r="H4914" s="20">
        <v>95.918367346938993</v>
      </c>
      <c r="I4914" s="17">
        <v>4.0816326530609999</v>
      </c>
    </row>
    <row r="4915" spans="3:9" x14ac:dyDescent="0.25">
      <c r="C4915" s="112"/>
      <c r="D4915" s="109"/>
      <c r="E4915" s="9" t="s">
        <v>44</v>
      </c>
      <c r="F4915" s="12"/>
      <c r="G4915" s="13">
        <v>31</v>
      </c>
      <c r="H4915" s="30">
        <v>93.548387096773993</v>
      </c>
      <c r="I4915" s="33">
        <v>6.4516129032259997</v>
      </c>
    </row>
    <row r="4916" spans="3:9" ht="25.2" x14ac:dyDescent="0.25">
      <c r="C4916" s="112"/>
      <c r="D4916" s="109"/>
      <c r="E4916" s="9" t="s">
        <v>45</v>
      </c>
      <c r="F4916" s="12"/>
      <c r="G4916" s="13">
        <v>23</v>
      </c>
      <c r="H4916" s="30">
        <v>95.652173913043001</v>
      </c>
      <c r="I4916" s="33">
        <v>4.3478260869570002</v>
      </c>
    </row>
    <row r="4917" spans="3:9" x14ac:dyDescent="0.25">
      <c r="C4917" s="112"/>
      <c r="D4917" s="109"/>
      <c r="E4917" s="9" t="s">
        <v>38</v>
      </c>
      <c r="F4917" s="12"/>
      <c r="G4917" s="13">
        <v>14</v>
      </c>
      <c r="H4917" s="30">
        <v>78.571428571428996</v>
      </c>
      <c r="I4917" s="33">
        <v>21.428571428571001</v>
      </c>
    </row>
    <row r="4918" spans="3:9" x14ac:dyDescent="0.25">
      <c r="C4918" s="108" t="s">
        <v>46</v>
      </c>
      <c r="D4918" s="106" t="s">
        <v>21</v>
      </c>
      <c r="E4918" s="10" t="s">
        <v>47</v>
      </c>
      <c r="F4918" s="11"/>
      <c r="G4918" s="14">
        <v>815</v>
      </c>
      <c r="H4918" s="28">
        <v>95.950920245399004</v>
      </c>
      <c r="I4918" s="29">
        <v>4.0490797546010002</v>
      </c>
    </row>
    <row r="4919" spans="3:9" ht="25.2" x14ac:dyDescent="0.25">
      <c r="C4919" s="112"/>
      <c r="D4919" s="107"/>
      <c r="E4919" s="9" t="s">
        <v>48</v>
      </c>
      <c r="F4919" s="12"/>
      <c r="G4919" s="8">
        <v>86</v>
      </c>
      <c r="H4919" s="20">
        <v>93.023255813953</v>
      </c>
      <c r="I4919" s="17">
        <v>6.9767441860470001</v>
      </c>
    </row>
    <row r="4920" spans="3:9" x14ac:dyDescent="0.25">
      <c r="C4920" s="112"/>
      <c r="D4920" s="107"/>
      <c r="E4920" s="9" t="s">
        <v>49</v>
      </c>
      <c r="F4920" s="12"/>
      <c r="G4920" s="13">
        <v>46</v>
      </c>
      <c r="H4920" s="30">
        <v>97.826086956522005</v>
      </c>
      <c r="I4920" s="33">
        <v>2.1739130434780001</v>
      </c>
    </row>
    <row r="4921" spans="3:9" ht="25.2" x14ac:dyDescent="0.25">
      <c r="C4921" s="112"/>
      <c r="D4921" s="107"/>
      <c r="E4921" s="9" t="s">
        <v>50</v>
      </c>
      <c r="F4921" s="12"/>
      <c r="G4921" s="8">
        <v>95</v>
      </c>
      <c r="H4921" s="20">
        <v>87.368421052632002</v>
      </c>
      <c r="I4921" s="17">
        <v>12.631578947368</v>
      </c>
    </row>
    <row r="4922" spans="3:9" ht="25.2" x14ac:dyDescent="0.25">
      <c r="C4922" s="112"/>
      <c r="D4922" s="107"/>
      <c r="E4922" s="9" t="s">
        <v>51</v>
      </c>
      <c r="F4922" s="12"/>
      <c r="G4922" s="13">
        <v>30</v>
      </c>
      <c r="H4922" s="30">
        <v>90</v>
      </c>
      <c r="I4922" s="33">
        <v>10</v>
      </c>
    </row>
    <row r="4923" spans="3:9" x14ac:dyDescent="0.25">
      <c r="C4923" s="112"/>
      <c r="D4923" s="107"/>
      <c r="E4923" s="9" t="s">
        <v>52</v>
      </c>
      <c r="F4923" s="12"/>
      <c r="G4923" s="13">
        <v>8</v>
      </c>
      <c r="H4923" s="30">
        <v>50</v>
      </c>
      <c r="I4923" s="33">
        <v>50</v>
      </c>
    </row>
    <row r="4924" spans="3:9" x14ac:dyDescent="0.25">
      <c r="C4924" s="112"/>
      <c r="D4924" s="107"/>
      <c r="E4924" s="9" t="s">
        <v>53</v>
      </c>
      <c r="F4924" s="12"/>
      <c r="G4924" s="13">
        <v>23</v>
      </c>
      <c r="H4924" s="30">
        <v>95.652173913043001</v>
      </c>
      <c r="I4924" s="33">
        <v>4.3478260869570002</v>
      </c>
    </row>
    <row r="4925" spans="3:9" x14ac:dyDescent="0.25">
      <c r="C4925" s="112"/>
      <c r="D4925" s="107"/>
      <c r="E4925" s="9" t="s">
        <v>38</v>
      </c>
      <c r="F4925" s="12"/>
      <c r="G4925" s="13">
        <v>1</v>
      </c>
      <c r="H4925" s="30">
        <v>100</v>
      </c>
      <c r="I4925" s="37" t="s">
        <v>66</v>
      </c>
    </row>
    <row r="4926" spans="3:9" x14ac:dyDescent="0.25">
      <c r="C4926" s="112"/>
      <c r="D4926" s="107"/>
      <c r="E4926" s="9" t="s">
        <v>54</v>
      </c>
      <c r="F4926" s="12"/>
      <c r="G4926" s="8">
        <v>901</v>
      </c>
      <c r="H4926" s="20">
        <v>95.671476137625007</v>
      </c>
      <c r="I4926" s="17">
        <v>4.3285238623750004</v>
      </c>
    </row>
    <row r="4927" spans="3:9" x14ac:dyDescent="0.25">
      <c r="C4927" s="112"/>
      <c r="D4927" s="107"/>
      <c r="E4927" s="9" t="s">
        <v>55</v>
      </c>
      <c r="F4927" s="12"/>
      <c r="G4927" s="8">
        <v>171</v>
      </c>
      <c r="H4927" s="20">
        <v>90.643274853801003</v>
      </c>
      <c r="I4927" s="17">
        <v>9.3567251461990004</v>
      </c>
    </row>
    <row r="4928" spans="3:9" x14ac:dyDescent="0.25">
      <c r="C4928" s="108" t="s">
        <v>56</v>
      </c>
      <c r="D4928" s="106" t="s">
        <v>21</v>
      </c>
      <c r="E4928" s="10" t="s">
        <v>57</v>
      </c>
      <c r="F4928" s="11"/>
      <c r="G4928" s="14">
        <v>465</v>
      </c>
      <c r="H4928" s="28">
        <v>93.548387096773993</v>
      </c>
      <c r="I4928" s="29">
        <v>6.4516129032259997</v>
      </c>
    </row>
    <row r="4929" spans="3:9" x14ac:dyDescent="0.25">
      <c r="C4929" s="112"/>
      <c r="D4929" s="107"/>
      <c r="E4929" s="9" t="s">
        <v>58</v>
      </c>
      <c r="F4929" s="12"/>
      <c r="G4929" s="8">
        <v>396</v>
      </c>
      <c r="H4929" s="20">
        <v>94.949494949495005</v>
      </c>
      <c r="I4929" s="17">
        <v>5.0505050505050004</v>
      </c>
    </row>
    <row r="4930" spans="3:9" x14ac:dyDescent="0.25">
      <c r="C4930" s="112"/>
      <c r="D4930" s="107"/>
      <c r="E4930" s="9" t="s">
        <v>59</v>
      </c>
      <c r="F4930" s="12"/>
      <c r="G4930" s="8">
        <v>90</v>
      </c>
      <c r="H4930" s="20">
        <v>98.888888888888999</v>
      </c>
      <c r="I4930" s="17">
        <v>1.1111111111109999</v>
      </c>
    </row>
    <row r="4931" spans="3:9" x14ac:dyDescent="0.25">
      <c r="C4931" s="112"/>
      <c r="D4931" s="107"/>
      <c r="E4931" s="9" t="s">
        <v>60</v>
      </c>
      <c r="F4931" s="12"/>
      <c r="G4931" s="8">
        <v>153</v>
      </c>
      <c r="H4931" s="20">
        <v>94.117647058824005</v>
      </c>
      <c r="I4931" s="17">
        <v>5.8823529411760003</v>
      </c>
    </row>
    <row r="4932" spans="3:9" x14ac:dyDescent="0.25">
      <c r="C4932" s="108" t="s">
        <v>61</v>
      </c>
      <c r="D4932" s="106" t="s">
        <v>21</v>
      </c>
      <c r="E4932" s="10" t="s">
        <v>62</v>
      </c>
      <c r="F4932" s="11"/>
      <c r="G4932" s="14">
        <v>205</v>
      </c>
      <c r="H4932" s="28">
        <v>93.170731707317003</v>
      </c>
      <c r="I4932" s="29">
        <v>6.8292682926830004</v>
      </c>
    </row>
    <row r="4933" spans="3:9" x14ac:dyDescent="0.25">
      <c r="C4933" s="109"/>
      <c r="D4933" s="107"/>
      <c r="E4933" s="9" t="s">
        <v>63</v>
      </c>
      <c r="F4933" s="12"/>
      <c r="G4933" s="8">
        <v>256</v>
      </c>
      <c r="H4933" s="20">
        <v>93.359375</v>
      </c>
      <c r="I4933" s="17">
        <v>6.640625</v>
      </c>
    </row>
    <row r="4934" spans="3:9" x14ac:dyDescent="0.25">
      <c r="C4934" s="109"/>
      <c r="D4934" s="107"/>
      <c r="E4934" s="9" t="s">
        <v>64</v>
      </c>
      <c r="F4934" s="12"/>
      <c r="G4934" s="8">
        <v>404</v>
      </c>
      <c r="H4934" s="20">
        <v>95.049504950495006</v>
      </c>
      <c r="I4934" s="17">
        <v>4.9504950495050002</v>
      </c>
    </row>
    <row r="4935" spans="3:9" x14ac:dyDescent="0.25">
      <c r="C4935" s="113"/>
      <c r="D4935" s="110"/>
      <c r="E4935" s="56" t="s">
        <v>65</v>
      </c>
      <c r="F4935" s="48"/>
      <c r="G4935" s="61">
        <v>239</v>
      </c>
      <c r="H4935" s="69">
        <v>96.234309623431002</v>
      </c>
      <c r="I4935" s="68">
        <v>3.7656903765690002</v>
      </c>
    </row>
  </sheetData>
  <mergeCells count="1218">
    <mergeCell ref="C11:F12"/>
    <mergeCell ref="D14:D15"/>
    <mergeCell ref="D16:D22"/>
    <mergeCell ref="D23:D29"/>
    <mergeCell ref="D30:D36"/>
    <mergeCell ref="D37:D41"/>
    <mergeCell ref="D42:D46"/>
    <mergeCell ref="D47:D51"/>
    <mergeCell ref="D52:D58"/>
    <mergeCell ref="D59:D65"/>
    <mergeCell ref="D66:D72"/>
    <mergeCell ref="D73:D82"/>
    <mergeCell ref="D83:D86"/>
    <mergeCell ref="D87:D90"/>
    <mergeCell ref="C14:C15"/>
    <mergeCell ref="C16:C36"/>
    <mergeCell ref="C37:C51"/>
    <mergeCell ref="C52:C72"/>
    <mergeCell ref="C73:C82"/>
    <mergeCell ref="C83:C86"/>
    <mergeCell ref="C87:C90"/>
    <mergeCell ref="C96:F97"/>
    <mergeCell ref="D99:D100"/>
    <mergeCell ref="D101:D107"/>
    <mergeCell ref="D108:D114"/>
    <mergeCell ref="D115:D121"/>
    <mergeCell ref="D122:D126"/>
    <mergeCell ref="D127:D131"/>
    <mergeCell ref="D132:D136"/>
    <mergeCell ref="D137:D143"/>
    <mergeCell ref="D144:D150"/>
    <mergeCell ref="D151:D157"/>
    <mergeCell ref="D158:D167"/>
    <mergeCell ref="D168:D171"/>
    <mergeCell ref="D172:D175"/>
    <mergeCell ref="C99:C100"/>
    <mergeCell ref="C101:C121"/>
    <mergeCell ref="C122:C136"/>
    <mergeCell ref="C137:C157"/>
    <mergeCell ref="C158:C167"/>
    <mergeCell ref="C168:C171"/>
    <mergeCell ref="C172:C175"/>
    <mergeCell ref="C181:F182"/>
    <mergeCell ref="D184:D185"/>
    <mergeCell ref="D186:D192"/>
    <mergeCell ref="D193:D199"/>
    <mergeCell ref="D200:D206"/>
    <mergeCell ref="D207:D211"/>
    <mergeCell ref="D212:D216"/>
    <mergeCell ref="D217:D221"/>
    <mergeCell ref="D222:D228"/>
    <mergeCell ref="D229:D235"/>
    <mergeCell ref="D236:D242"/>
    <mergeCell ref="D243:D252"/>
    <mergeCell ref="D253:D256"/>
    <mergeCell ref="D257:D260"/>
    <mergeCell ref="C184:C185"/>
    <mergeCell ref="C186:C206"/>
    <mergeCell ref="C207:C221"/>
    <mergeCell ref="C222:C242"/>
    <mergeCell ref="C243:C252"/>
    <mergeCell ref="C253:C256"/>
    <mergeCell ref="C257:C260"/>
    <mergeCell ref="C266:F267"/>
    <mergeCell ref="D269:D270"/>
    <mergeCell ref="D271:D277"/>
    <mergeCell ref="D278:D284"/>
    <mergeCell ref="D285:D291"/>
    <mergeCell ref="D292:D296"/>
    <mergeCell ref="D297:D301"/>
    <mergeCell ref="D302:D306"/>
    <mergeCell ref="D307:D313"/>
    <mergeCell ref="D314:D320"/>
    <mergeCell ref="D321:D327"/>
    <mergeCell ref="D328:D337"/>
    <mergeCell ref="D338:D341"/>
    <mergeCell ref="D342:D345"/>
    <mergeCell ref="C269:C270"/>
    <mergeCell ref="C271:C291"/>
    <mergeCell ref="C292:C306"/>
    <mergeCell ref="C307:C327"/>
    <mergeCell ref="C328:C337"/>
    <mergeCell ref="C338:C341"/>
    <mergeCell ref="C342:C345"/>
    <mergeCell ref="C351:F352"/>
    <mergeCell ref="D354:D355"/>
    <mergeCell ref="D356:D362"/>
    <mergeCell ref="D363:D369"/>
    <mergeCell ref="D370:D376"/>
    <mergeCell ref="D377:D381"/>
    <mergeCell ref="D382:D386"/>
    <mergeCell ref="D387:D391"/>
    <mergeCell ref="D392:D398"/>
    <mergeCell ref="D399:D405"/>
    <mergeCell ref="D406:D412"/>
    <mergeCell ref="D413:D422"/>
    <mergeCell ref="D423:D426"/>
    <mergeCell ref="D427:D430"/>
    <mergeCell ref="C354:C355"/>
    <mergeCell ref="C356:C376"/>
    <mergeCell ref="C377:C391"/>
    <mergeCell ref="C392:C412"/>
    <mergeCell ref="C413:C422"/>
    <mergeCell ref="C423:C426"/>
    <mergeCell ref="C427:C430"/>
    <mergeCell ref="C436:F437"/>
    <mergeCell ref="D439:D440"/>
    <mergeCell ref="D441:D447"/>
    <mergeCell ref="D448:D454"/>
    <mergeCell ref="D455:D461"/>
    <mergeCell ref="D462:D466"/>
    <mergeCell ref="D467:D471"/>
    <mergeCell ref="D472:D476"/>
    <mergeCell ref="D477:D483"/>
    <mergeCell ref="D484:D490"/>
    <mergeCell ref="D491:D497"/>
    <mergeCell ref="D498:D507"/>
    <mergeCell ref="D508:D511"/>
    <mergeCell ref="D512:D515"/>
    <mergeCell ref="C439:C440"/>
    <mergeCell ref="C441:C461"/>
    <mergeCell ref="C462:C476"/>
    <mergeCell ref="C477:C497"/>
    <mergeCell ref="C498:C507"/>
    <mergeCell ref="C508:C511"/>
    <mergeCell ref="C512:C515"/>
    <mergeCell ref="C521:F522"/>
    <mergeCell ref="D524:D525"/>
    <mergeCell ref="D526:D532"/>
    <mergeCell ref="D533:D539"/>
    <mergeCell ref="D540:D546"/>
    <mergeCell ref="D547:D551"/>
    <mergeCell ref="D552:D556"/>
    <mergeCell ref="D557:D561"/>
    <mergeCell ref="D562:D568"/>
    <mergeCell ref="D569:D575"/>
    <mergeCell ref="D576:D582"/>
    <mergeCell ref="D583:D592"/>
    <mergeCell ref="D593:D596"/>
    <mergeCell ref="D597:D600"/>
    <mergeCell ref="C524:C525"/>
    <mergeCell ref="C526:C546"/>
    <mergeCell ref="C547:C561"/>
    <mergeCell ref="C562:C582"/>
    <mergeCell ref="C583:C592"/>
    <mergeCell ref="C593:C596"/>
    <mergeCell ref="C597:C600"/>
    <mergeCell ref="C606:F607"/>
    <mergeCell ref="D609:D610"/>
    <mergeCell ref="D611:D617"/>
    <mergeCell ref="D618:D624"/>
    <mergeCell ref="D625:D631"/>
    <mergeCell ref="D632:D636"/>
    <mergeCell ref="D637:D641"/>
    <mergeCell ref="D642:D646"/>
    <mergeCell ref="D647:D653"/>
    <mergeCell ref="D654:D660"/>
    <mergeCell ref="D661:D667"/>
    <mergeCell ref="D668:D677"/>
    <mergeCell ref="D678:D681"/>
    <mergeCell ref="D682:D685"/>
    <mergeCell ref="C609:C610"/>
    <mergeCell ref="C611:C631"/>
    <mergeCell ref="C632:C646"/>
    <mergeCell ref="C647:C667"/>
    <mergeCell ref="C668:C677"/>
    <mergeCell ref="C678:C681"/>
    <mergeCell ref="C682:C685"/>
    <mergeCell ref="C691:F692"/>
    <mergeCell ref="D694:D695"/>
    <mergeCell ref="D696:D702"/>
    <mergeCell ref="D703:D709"/>
    <mergeCell ref="D710:D716"/>
    <mergeCell ref="D717:D721"/>
    <mergeCell ref="D722:D726"/>
    <mergeCell ref="D727:D731"/>
    <mergeCell ref="D732:D738"/>
    <mergeCell ref="D739:D745"/>
    <mergeCell ref="D746:D752"/>
    <mergeCell ref="D753:D762"/>
    <mergeCell ref="D763:D766"/>
    <mergeCell ref="D767:D770"/>
    <mergeCell ref="C694:C695"/>
    <mergeCell ref="C696:C716"/>
    <mergeCell ref="C717:C731"/>
    <mergeCell ref="C732:C752"/>
    <mergeCell ref="C753:C762"/>
    <mergeCell ref="C763:C766"/>
    <mergeCell ref="C767:C770"/>
    <mergeCell ref="C776:F777"/>
    <mergeCell ref="D779:D780"/>
    <mergeCell ref="D781:D787"/>
    <mergeCell ref="D788:D794"/>
    <mergeCell ref="D795:D801"/>
    <mergeCell ref="D802:D806"/>
    <mergeCell ref="D807:D811"/>
    <mergeCell ref="D812:D816"/>
    <mergeCell ref="D817:D823"/>
    <mergeCell ref="D824:D830"/>
    <mergeCell ref="D831:D837"/>
    <mergeCell ref="D838:D847"/>
    <mergeCell ref="D848:D851"/>
    <mergeCell ref="D852:D855"/>
    <mergeCell ref="C779:C780"/>
    <mergeCell ref="C781:C801"/>
    <mergeCell ref="C802:C816"/>
    <mergeCell ref="C817:C837"/>
    <mergeCell ref="C838:C847"/>
    <mergeCell ref="C848:C851"/>
    <mergeCell ref="C852:C855"/>
    <mergeCell ref="C861:F862"/>
    <mergeCell ref="D864:D865"/>
    <mergeCell ref="D866:D872"/>
    <mergeCell ref="D873:D879"/>
    <mergeCell ref="D880:D886"/>
    <mergeCell ref="D887:D891"/>
    <mergeCell ref="D892:D896"/>
    <mergeCell ref="D897:D901"/>
    <mergeCell ref="D902:D908"/>
    <mergeCell ref="D909:D915"/>
    <mergeCell ref="D916:D922"/>
    <mergeCell ref="D923:D932"/>
    <mergeCell ref="D933:D936"/>
    <mergeCell ref="D937:D940"/>
    <mergeCell ref="C864:C865"/>
    <mergeCell ref="C866:C886"/>
    <mergeCell ref="C887:C901"/>
    <mergeCell ref="C902:C922"/>
    <mergeCell ref="C923:C932"/>
    <mergeCell ref="C933:C936"/>
    <mergeCell ref="C937:C940"/>
    <mergeCell ref="C946:F947"/>
    <mergeCell ref="D949:D950"/>
    <mergeCell ref="D951:D957"/>
    <mergeCell ref="D958:D964"/>
    <mergeCell ref="D965:D971"/>
    <mergeCell ref="D972:D976"/>
    <mergeCell ref="D977:D981"/>
    <mergeCell ref="D982:D986"/>
    <mergeCell ref="D987:D993"/>
    <mergeCell ref="D994:D1000"/>
    <mergeCell ref="D1001:D1007"/>
    <mergeCell ref="D1008:D1017"/>
    <mergeCell ref="D1018:D1021"/>
    <mergeCell ref="D1022:D1025"/>
    <mergeCell ref="C949:C950"/>
    <mergeCell ref="C951:C971"/>
    <mergeCell ref="C972:C986"/>
    <mergeCell ref="C987:C1007"/>
    <mergeCell ref="C1008:C1017"/>
    <mergeCell ref="C1018:C1021"/>
    <mergeCell ref="C1022:C1025"/>
    <mergeCell ref="C1031:F1032"/>
    <mergeCell ref="D1034:D1035"/>
    <mergeCell ref="D1036:D1042"/>
    <mergeCell ref="D1043:D1049"/>
    <mergeCell ref="D1050:D1056"/>
    <mergeCell ref="D1057:D1061"/>
    <mergeCell ref="D1062:D1066"/>
    <mergeCell ref="D1067:D1071"/>
    <mergeCell ref="D1072:D1078"/>
    <mergeCell ref="D1079:D1085"/>
    <mergeCell ref="D1086:D1092"/>
    <mergeCell ref="D1093:D1102"/>
    <mergeCell ref="D1103:D1106"/>
    <mergeCell ref="D1107:D1110"/>
    <mergeCell ref="C1034:C1035"/>
    <mergeCell ref="C1036:C1056"/>
    <mergeCell ref="C1057:C1071"/>
    <mergeCell ref="C1072:C1092"/>
    <mergeCell ref="C1093:C1102"/>
    <mergeCell ref="C1103:C1106"/>
    <mergeCell ref="C1107:C1110"/>
    <mergeCell ref="C1116:F1117"/>
    <mergeCell ref="D1119:D1120"/>
    <mergeCell ref="D1121:D1127"/>
    <mergeCell ref="D1128:D1134"/>
    <mergeCell ref="D1135:D1141"/>
    <mergeCell ref="D1142:D1146"/>
    <mergeCell ref="D1147:D1151"/>
    <mergeCell ref="D1152:D1156"/>
    <mergeCell ref="D1157:D1163"/>
    <mergeCell ref="D1164:D1170"/>
    <mergeCell ref="D1171:D1177"/>
    <mergeCell ref="D1178:D1187"/>
    <mergeCell ref="D1188:D1191"/>
    <mergeCell ref="D1192:D1195"/>
    <mergeCell ref="C1119:C1120"/>
    <mergeCell ref="C1121:C1141"/>
    <mergeCell ref="C1142:C1156"/>
    <mergeCell ref="C1157:C1177"/>
    <mergeCell ref="C1178:C1187"/>
    <mergeCell ref="C1188:C1191"/>
    <mergeCell ref="C1192:C1195"/>
    <mergeCell ref="C1201:F1202"/>
    <mergeCell ref="D1204:D1205"/>
    <mergeCell ref="D1206:D1212"/>
    <mergeCell ref="D1213:D1219"/>
    <mergeCell ref="D1220:D1226"/>
    <mergeCell ref="D1227:D1231"/>
    <mergeCell ref="D1232:D1236"/>
    <mergeCell ref="D1237:D1241"/>
    <mergeCell ref="D1242:D1248"/>
    <mergeCell ref="D1249:D1255"/>
    <mergeCell ref="D1256:D1262"/>
    <mergeCell ref="D1263:D1272"/>
    <mergeCell ref="D1273:D1276"/>
    <mergeCell ref="D1277:D1280"/>
    <mergeCell ref="C1204:C1205"/>
    <mergeCell ref="C1206:C1226"/>
    <mergeCell ref="C1227:C1241"/>
    <mergeCell ref="C1242:C1262"/>
    <mergeCell ref="C1263:C1272"/>
    <mergeCell ref="C1273:C1276"/>
    <mergeCell ref="C1277:C1280"/>
    <mergeCell ref="C1286:F1287"/>
    <mergeCell ref="D1289:D1290"/>
    <mergeCell ref="D1291:D1297"/>
    <mergeCell ref="D1298:D1304"/>
    <mergeCell ref="D1305:D1311"/>
    <mergeCell ref="D1312:D1316"/>
    <mergeCell ref="D1317:D1321"/>
    <mergeCell ref="D1322:D1326"/>
    <mergeCell ref="D1327:D1333"/>
    <mergeCell ref="D1334:D1340"/>
    <mergeCell ref="D1341:D1347"/>
    <mergeCell ref="D1348:D1357"/>
    <mergeCell ref="D1358:D1361"/>
    <mergeCell ref="D1362:D1365"/>
    <mergeCell ref="C1289:C1290"/>
    <mergeCell ref="C1291:C1311"/>
    <mergeCell ref="C1312:C1326"/>
    <mergeCell ref="C1327:C1347"/>
    <mergeCell ref="C1348:C1357"/>
    <mergeCell ref="C1358:C1361"/>
    <mergeCell ref="C1362:C1365"/>
    <mergeCell ref="C1371:F1372"/>
    <mergeCell ref="D1374:D1375"/>
    <mergeCell ref="D1376:D1382"/>
    <mergeCell ref="D1383:D1389"/>
    <mergeCell ref="D1390:D1396"/>
    <mergeCell ref="D1397:D1401"/>
    <mergeCell ref="D1402:D1406"/>
    <mergeCell ref="D1407:D1411"/>
    <mergeCell ref="D1412:D1418"/>
    <mergeCell ref="D1419:D1425"/>
    <mergeCell ref="D1426:D1432"/>
    <mergeCell ref="D1433:D1442"/>
    <mergeCell ref="D1443:D1446"/>
    <mergeCell ref="D1447:D1450"/>
    <mergeCell ref="C1374:C1375"/>
    <mergeCell ref="C1376:C1396"/>
    <mergeCell ref="C1397:C1411"/>
    <mergeCell ref="C1412:C1432"/>
    <mergeCell ref="C1433:C1442"/>
    <mergeCell ref="C1443:C1446"/>
    <mergeCell ref="C1447:C1450"/>
    <mergeCell ref="C1456:F1457"/>
    <mergeCell ref="D1459:D1460"/>
    <mergeCell ref="D1461:D1467"/>
    <mergeCell ref="D1468:D1474"/>
    <mergeCell ref="D1475:D1481"/>
    <mergeCell ref="D1482:D1486"/>
    <mergeCell ref="D1487:D1491"/>
    <mergeCell ref="D1492:D1496"/>
    <mergeCell ref="D1497:D1503"/>
    <mergeCell ref="D1504:D1510"/>
    <mergeCell ref="D1511:D1517"/>
    <mergeCell ref="D1518:D1527"/>
    <mergeCell ref="D1528:D1531"/>
    <mergeCell ref="D1532:D1535"/>
    <mergeCell ref="C1459:C1460"/>
    <mergeCell ref="C1461:C1481"/>
    <mergeCell ref="C1482:C1496"/>
    <mergeCell ref="C1497:C1517"/>
    <mergeCell ref="C1518:C1527"/>
    <mergeCell ref="C1528:C1531"/>
    <mergeCell ref="C1532:C1535"/>
    <mergeCell ref="C1541:F1542"/>
    <mergeCell ref="D1544:D1545"/>
    <mergeCell ref="D1546:D1552"/>
    <mergeCell ref="D1553:D1559"/>
    <mergeCell ref="D1560:D1566"/>
    <mergeCell ref="D1567:D1571"/>
    <mergeCell ref="D1572:D1576"/>
    <mergeCell ref="D1577:D1581"/>
    <mergeCell ref="D1582:D1588"/>
    <mergeCell ref="D1589:D1595"/>
    <mergeCell ref="D1596:D1602"/>
    <mergeCell ref="D1603:D1612"/>
    <mergeCell ref="D1613:D1616"/>
    <mergeCell ref="D1617:D1620"/>
    <mergeCell ref="C1544:C1545"/>
    <mergeCell ref="C1546:C1566"/>
    <mergeCell ref="C1567:C1581"/>
    <mergeCell ref="C1582:C1602"/>
    <mergeCell ref="C1603:C1612"/>
    <mergeCell ref="C1613:C1616"/>
    <mergeCell ref="C1617:C1620"/>
    <mergeCell ref="C1626:F1627"/>
    <mergeCell ref="D1629:D1630"/>
    <mergeCell ref="D1631:D1637"/>
    <mergeCell ref="D1638:D1644"/>
    <mergeCell ref="D1645:D1651"/>
    <mergeCell ref="D1652:D1656"/>
    <mergeCell ref="D1657:D1661"/>
    <mergeCell ref="D1662:D1666"/>
    <mergeCell ref="D1667:D1673"/>
    <mergeCell ref="D1674:D1680"/>
    <mergeCell ref="D1681:D1687"/>
    <mergeCell ref="D1688:D1697"/>
    <mergeCell ref="D1698:D1701"/>
    <mergeCell ref="D1702:D1705"/>
    <mergeCell ref="C1629:C1630"/>
    <mergeCell ref="C1631:C1651"/>
    <mergeCell ref="C1652:C1666"/>
    <mergeCell ref="C1667:C1687"/>
    <mergeCell ref="C1688:C1697"/>
    <mergeCell ref="C1698:C1701"/>
    <mergeCell ref="C1702:C1705"/>
    <mergeCell ref="C1711:F1712"/>
    <mergeCell ref="D1714:D1715"/>
    <mergeCell ref="D1716:D1722"/>
    <mergeCell ref="D1723:D1729"/>
    <mergeCell ref="D1730:D1736"/>
    <mergeCell ref="D1737:D1741"/>
    <mergeCell ref="D1742:D1746"/>
    <mergeCell ref="D1747:D1751"/>
    <mergeCell ref="D1752:D1758"/>
    <mergeCell ref="D1759:D1765"/>
    <mergeCell ref="D1766:D1772"/>
    <mergeCell ref="D1773:D1782"/>
    <mergeCell ref="D1783:D1786"/>
    <mergeCell ref="D1787:D1790"/>
    <mergeCell ref="C1714:C1715"/>
    <mergeCell ref="C1716:C1736"/>
    <mergeCell ref="C1737:C1751"/>
    <mergeCell ref="C1752:C1772"/>
    <mergeCell ref="C1773:C1782"/>
    <mergeCell ref="C1783:C1786"/>
    <mergeCell ref="C1787:C1790"/>
    <mergeCell ref="C1796:F1797"/>
    <mergeCell ref="D1799:D1800"/>
    <mergeCell ref="D1801:D1807"/>
    <mergeCell ref="D1808:D1814"/>
    <mergeCell ref="D1815:D1821"/>
    <mergeCell ref="D1822:D1826"/>
    <mergeCell ref="D1827:D1831"/>
    <mergeCell ref="D1832:D1836"/>
    <mergeCell ref="D1837:D1843"/>
    <mergeCell ref="D1844:D1850"/>
    <mergeCell ref="D1851:D1857"/>
    <mergeCell ref="D1858:D1867"/>
    <mergeCell ref="D1868:D1871"/>
    <mergeCell ref="D1872:D1875"/>
    <mergeCell ref="C1799:C1800"/>
    <mergeCell ref="C1801:C1821"/>
    <mergeCell ref="C1822:C1836"/>
    <mergeCell ref="C1837:C1857"/>
    <mergeCell ref="C1858:C1867"/>
    <mergeCell ref="C1868:C1871"/>
    <mergeCell ref="C1872:C1875"/>
    <mergeCell ref="C1881:F1882"/>
    <mergeCell ref="D1884:D1885"/>
    <mergeCell ref="D1886:D1892"/>
    <mergeCell ref="D1893:D1899"/>
    <mergeCell ref="D1900:D1906"/>
    <mergeCell ref="D1907:D1911"/>
    <mergeCell ref="D1912:D1916"/>
    <mergeCell ref="D1917:D1921"/>
    <mergeCell ref="D1922:D1928"/>
    <mergeCell ref="D1929:D1935"/>
    <mergeCell ref="D1936:D1942"/>
    <mergeCell ref="D1943:D1952"/>
    <mergeCell ref="D1953:D1956"/>
    <mergeCell ref="D1957:D1960"/>
    <mergeCell ref="C1884:C1885"/>
    <mergeCell ref="C1886:C1906"/>
    <mergeCell ref="C1907:C1921"/>
    <mergeCell ref="C1922:C1942"/>
    <mergeCell ref="C1943:C1952"/>
    <mergeCell ref="C1953:C1956"/>
    <mergeCell ref="C1957:C1960"/>
    <mergeCell ref="C1966:F1967"/>
    <mergeCell ref="D1969:D1970"/>
    <mergeCell ref="D1971:D1977"/>
    <mergeCell ref="D1978:D1984"/>
    <mergeCell ref="D1985:D1991"/>
    <mergeCell ref="D1992:D1996"/>
    <mergeCell ref="D1997:D2001"/>
    <mergeCell ref="D2002:D2006"/>
    <mergeCell ref="D2007:D2013"/>
    <mergeCell ref="D2014:D2020"/>
    <mergeCell ref="D2021:D2027"/>
    <mergeCell ref="D2028:D2037"/>
    <mergeCell ref="D2038:D2041"/>
    <mergeCell ref="D2042:D2045"/>
    <mergeCell ref="C1969:C1970"/>
    <mergeCell ref="C1971:C1991"/>
    <mergeCell ref="C1992:C2006"/>
    <mergeCell ref="C2007:C2027"/>
    <mergeCell ref="C2028:C2037"/>
    <mergeCell ref="C2038:C2041"/>
    <mergeCell ref="C2042:C2045"/>
    <mergeCell ref="C2051:F2052"/>
    <mergeCell ref="D2054:D2055"/>
    <mergeCell ref="D2056:D2062"/>
    <mergeCell ref="D2063:D2069"/>
    <mergeCell ref="D2070:D2076"/>
    <mergeCell ref="D2077:D2081"/>
    <mergeCell ref="D2082:D2086"/>
    <mergeCell ref="D2087:D2091"/>
    <mergeCell ref="D2092:D2098"/>
    <mergeCell ref="D2099:D2105"/>
    <mergeCell ref="D2106:D2112"/>
    <mergeCell ref="D2113:D2122"/>
    <mergeCell ref="D2123:D2126"/>
    <mergeCell ref="D2127:D2130"/>
    <mergeCell ref="C2054:C2055"/>
    <mergeCell ref="C2056:C2076"/>
    <mergeCell ref="C2077:C2091"/>
    <mergeCell ref="C2092:C2112"/>
    <mergeCell ref="C2113:C2122"/>
    <mergeCell ref="C2123:C2126"/>
    <mergeCell ref="C2127:C2130"/>
    <mergeCell ref="C2136:F2137"/>
    <mergeCell ref="D2139:D2140"/>
    <mergeCell ref="D2141:D2147"/>
    <mergeCell ref="D2148:D2154"/>
    <mergeCell ref="D2155:D2161"/>
    <mergeCell ref="D2162:D2166"/>
    <mergeCell ref="D2167:D2171"/>
    <mergeCell ref="D2172:D2176"/>
    <mergeCell ref="D2177:D2183"/>
    <mergeCell ref="D2184:D2190"/>
    <mergeCell ref="D2191:D2197"/>
    <mergeCell ref="D2198:D2207"/>
    <mergeCell ref="D2208:D2211"/>
    <mergeCell ref="D2212:D2215"/>
    <mergeCell ref="C2139:C2140"/>
    <mergeCell ref="C2141:C2161"/>
    <mergeCell ref="C2162:C2176"/>
    <mergeCell ref="C2177:C2197"/>
    <mergeCell ref="C2198:C2207"/>
    <mergeCell ref="C2208:C2211"/>
    <mergeCell ref="C2212:C2215"/>
    <mergeCell ref="C2221:F2222"/>
    <mergeCell ref="D2224:D2225"/>
    <mergeCell ref="D2226:D2232"/>
    <mergeCell ref="D2233:D2239"/>
    <mergeCell ref="D2240:D2246"/>
    <mergeCell ref="D2247:D2251"/>
    <mergeCell ref="D2252:D2256"/>
    <mergeCell ref="D2257:D2261"/>
    <mergeCell ref="D2262:D2268"/>
    <mergeCell ref="D2269:D2275"/>
    <mergeCell ref="D2276:D2282"/>
    <mergeCell ref="D2283:D2292"/>
    <mergeCell ref="D2293:D2296"/>
    <mergeCell ref="D2297:D2300"/>
    <mergeCell ref="C2224:C2225"/>
    <mergeCell ref="C2226:C2246"/>
    <mergeCell ref="C2247:C2261"/>
    <mergeCell ref="C2262:C2282"/>
    <mergeCell ref="C2283:C2292"/>
    <mergeCell ref="C2293:C2296"/>
    <mergeCell ref="C2297:C2300"/>
    <mergeCell ref="C2306:F2307"/>
    <mergeCell ref="D2309:D2310"/>
    <mergeCell ref="D2311:D2317"/>
    <mergeCell ref="D2318:D2324"/>
    <mergeCell ref="D2325:D2331"/>
    <mergeCell ref="D2332:D2336"/>
    <mergeCell ref="D2337:D2341"/>
    <mergeCell ref="D2342:D2346"/>
    <mergeCell ref="D2347:D2353"/>
    <mergeCell ref="D2354:D2360"/>
    <mergeCell ref="D2361:D2367"/>
    <mergeCell ref="D2368:D2377"/>
    <mergeCell ref="D2378:D2381"/>
    <mergeCell ref="D2382:D2385"/>
    <mergeCell ref="C2309:C2310"/>
    <mergeCell ref="C2311:C2331"/>
    <mergeCell ref="C2332:C2346"/>
    <mergeCell ref="C2347:C2367"/>
    <mergeCell ref="C2368:C2377"/>
    <mergeCell ref="C2378:C2381"/>
    <mergeCell ref="C2382:C2385"/>
    <mergeCell ref="C2391:F2392"/>
    <mergeCell ref="D2394:D2395"/>
    <mergeCell ref="D2396:D2402"/>
    <mergeCell ref="D2403:D2409"/>
    <mergeCell ref="D2410:D2416"/>
    <mergeCell ref="D2417:D2421"/>
    <mergeCell ref="D2422:D2426"/>
    <mergeCell ref="D2427:D2431"/>
    <mergeCell ref="D2432:D2438"/>
    <mergeCell ref="D2439:D2445"/>
    <mergeCell ref="D2446:D2452"/>
    <mergeCell ref="D2453:D2462"/>
    <mergeCell ref="D2463:D2466"/>
    <mergeCell ref="D2467:D2470"/>
    <mergeCell ref="C2394:C2395"/>
    <mergeCell ref="C2396:C2416"/>
    <mergeCell ref="C2417:C2431"/>
    <mergeCell ref="C2432:C2452"/>
    <mergeCell ref="C2453:C2462"/>
    <mergeCell ref="C2463:C2466"/>
    <mergeCell ref="C2467:C2470"/>
    <mergeCell ref="C2476:F2477"/>
    <mergeCell ref="D2479:D2480"/>
    <mergeCell ref="D2481:D2487"/>
    <mergeCell ref="D2488:D2494"/>
    <mergeCell ref="D2495:D2501"/>
    <mergeCell ref="D2502:D2506"/>
    <mergeCell ref="D2507:D2511"/>
    <mergeCell ref="D2512:D2516"/>
    <mergeCell ref="D2517:D2523"/>
    <mergeCell ref="D2524:D2530"/>
    <mergeCell ref="D2531:D2537"/>
    <mergeCell ref="D2538:D2547"/>
    <mergeCell ref="D2548:D2551"/>
    <mergeCell ref="D2552:D2555"/>
    <mergeCell ref="C2479:C2480"/>
    <mergeCell ref="C2481:C2501"/>
    <mergeCell ref="C2502:C2516"/>
    <mergeCell ref="C2517:C2537"/>
    <mergeCell ref="C2538:C2547"/>
    <mergeCell ref="C2548:C2551"/>
    <mergeCell ref="C2552:C2555"/>
    <mergeCell ref="C2561:F2562"/>
    <mergeCell ref="D2564:D2565"/>
    <mergeCell ref="D2566:D2572"/>
    <mergeCell ref="D2573:D2579"/>
    <mergeCell ref="D2580:D2586"/>
    <mergeCell ref="D2587:D2591"/>
    <mergeCell ref="D2592:D2596"/>
    <mergeCell ref="D2597:D2601"/>
    <mergeCell ref="D2602:D2608"/>
    <mergeCell ref="D2609:D2615"/>
    <mergeCell ref="D2616:D2622"/>
    <mergeCell ref="D2623:D2632"/>
    <mergeCell ref="D2633:D2636"/>
    <mergeCell ref="D2637:D2640"/>
    <mergeCell ref="C2564:C2565"/>
    <mergeCell ref="C2566:C2586"/>
    <mergeCell ref="C2587:C2601"/>
    <mergeCell ref="C2602:C2622"/>
    <mergeCell ref="C2623:C2632"/>
    <mergeCell ref="C2633:C2636"/>
    <mergeCell ref="C2637:C2640"/>
    <mergeCell ref="C2646:F2647"/>
    <mergeCell ref="D2649:D2650"/>
    <mergeCell ref="D2651:D2657"/>
    <mergeCell ref="D2658:D2664"/>
    <mergeCell ref="D2665:D2671"/>
    <mergeCell ref="D2672:D2676"/>
    <mergeCell ref="D2677:D2681"/>
    <mergeCell ref="D2682:D2686"/>
    <mergeCell ref="D2687:D2693"/>
    <mergeCell ref="D2694:D2700"/>
    <mergeCell ref="D2701:D2707"/>
    <mergeCell ref="D2708:D2717"/>
    <mergeCell ref="D2718:D2721"/>
    <mergeCell ref="D2722:D2725"/>
    <mergeCell ref="C2649:C2650"/>
    <mergeCell ref="C2651:C2671"/>
    <mergeCell ref="C2672:C2686"/>
    <mergeCell ref="C2687:C2707"/>
    <mergeCell ref="C2708:C2717"/>
    <mergeCell ref="C2718:C2721"/>
    <mergeCell ref="C2722:C2725"/>
    <mergeCell ref="C2731:F2732"/>
    <mergeCell ref="D2734:D2735"/>
    <mergeCell ref="D2736:D2742"/>
    <mergeCell ref="D2743:D2749"/>
    <mergeCell ref="D2750:D2756"/>
    <mergeCell ref="D2757:D2761"/>
    <mergeCell ref="D2762:D2766"/>
    <mergeCell ref="D2767:D2771"/>
    <mergeCell ref="D2772:D2778"/>
    <mergeCell ref="D2779:D2785"/>
    <mergeCell ref="D2786:D2792"/>
    <mergeCell ref="D2793:D2802"/>
    <mergeCell ref="D2803:D2806"/>
    <mergeCell ref="D2807:D2810"/>
    <mergeCell ref="C2734:C2735"/>
    <mergeCell ref="C2736:C2756"/>
    <mergeCell ref="C2757:C2771"/>
    <mergeCell ref="C2772:C2792"/>
    <mergeCell ref="C2793:C2802"/>
    <mergeCell ref="C2803:C2806"/>
    <mergeCell ref="C2807:C2810"/>
    <mergeCell ref="C2816:F2817"/>
    <mergeCell ref="D2819:D2820"/>
    <mergeCell ref="D2821:D2827"/>
    <mergeCell ref="D2828:D2834"/>
    <mergeCell ref="D2835:D2841"/>
    <mergeCell ref="D2842:D2846"/>
    <mergeCell ref="D2847:D2851"/>
    <mergeCell ref="D2852:D2856"/>
    <mergeCell ref="D2857:D2863"/>
    <mergeCell ref="D2864:D2870"/>
    <mergeCell ref="D2871:D2877"/>
    <mergeCell ref="D2878:D2887"/>
    <mergeCell ref="D2888:D2891"/>
    <mergeCell ref="D2892:D2895"/>
    <mergeCell ref="C2819:C2820"/>
    <mergeCell ref="C2821:C2841"/>
    <mergeCell ref="C2842:C2856"/>
    <mergeCell ref="C2857:C2877"/>
    <mergeCell ref="C2878:C2887"/>
    <mergeCell ref="C2888:C2891"/>
    <mergeCell ref="C2892:C2895"/>
    <mergeCell ref="C2901:F2902"/>
    <mergeCell ref="D2904:D2905"/>
    <mergeCell ref="D2906:D2912"/>
    <mergeCell ref="D2913:D2919"/>
    <mergeCell ref="D2920:D2926"/>
    <mergeCell ref="D2927:D2931"/>
    <mergeCell ref="D2932:D2936"/>
    <mergeCell ref="D2937:D2941"/>
    <mergeCell ref="D2942:D2948"/>
    <mergeCell ref="D2949:D2955"/>
    <mergeCell ref="D2956:D2962"/>
    <mergeCell ref="D2963:D2972"/>
    <mergeCell ref="D2973:D2976"/>
    <mergeCell ref="D2977:D2980"/>
    <mergeCell ref="C2904:C2905"/>
    <mergeCell ref="C2906:C2926"/>
    <mergeCell ref="C2927:C2941"/>
    <mergeCell ref="C2942:C2962"/>
    <mergeCell ref="C2963:C2972"/>
    <mergeCell ref="C2973:C2976"/>
    <mergeCell ref="C2977:C2980"/>
    <mergeCell ref="C2986:F2987"/>
    <mergeCell ref="D2989:D2990"/>
    <mergeCell ref="D2991:D2997"/>
    <mergeCell ref="D2998:D3004"/>
    <mergeCell ref="D3005:D3011"/>
    <mergeCell ref="D3012:D3016"/>
    <mergeCell ref="D3017:D3021"/>
    <mergeCell ref="D3022:D3026"/>
    <mergeCell ref="D3027:D3033"/>
    <mergeCell ref="D3034:D3040"/>
    <mergeCell ref="D3041:D3047"/>
    <mergeCell ref="D3048:D3057"/>
    <mergeCell ref="D3058:D3061"/>
    <mergeCell ref="D3062:D3065"/>
    <mergeCell ref="C2989:C2990"/>
    <mergeCell ref="C2991:C3011"/>
    <mergeCell ref="C3012:C3026"/>
    <mergeCell ref="C3027:C3047"/>
    <mergeCell ref="C3048:C3057"/>
    <mergeCell ref="C3058:C3061"/>
    <mergeCell ref="C3062:C3065"/>
    <mergeCell ref="C3071:F3072"/>
    <mergeCell ref="D3074:D3075"/>
    <mergeCell ref="D3076:D3082"/>
    <mergeCell ref="D3083:D3089"/>
    <mergeCell ref="D3090:D3096"/>
    <mergeCell ref="D3097:D3101"/>
    <mergeCell ref="D3102:D3106"/>
    <mergeCell ref="D3107:D3111"/>
    <mergeCell ref="D3112:D3118"/>
    <mergeCell ref="D3119:D3125"/>
    <mergeCell ref="D3126:D3132"/>
    <mergeCell ref="D3133:D3142"/>
    <mergeCell ref="D3143:D3146"/>
    <mergeCell ref="D3147:D3150"/>
    <mergeCell ref="C3074:C3075"/>
    <mergeCell ref="C3076:C3096"/>
    <mergeCell ref="C3097:C3111"/>
    <mergeCell ref="C3112:C3132"/>
    <mergeCell ref="C3133:C3142"/>
    <mergeCell ref="C3143:C3146"/>
    <mergeCell ref="C3147:C3150"/>
    <mergeCell ref="C3156:F3157"/>
    <mergeCell ref="D3159:D3160"/>
    <mergeCell ref="D3161:D3167"/>
    <mergeCell ref="D3168:D3174"/>
    <mergeCell ref="D3175:D3181"/>
    <mergeCell ref="D3182:D3186"/>
    <mergeCell ref="D3187:D3191"/>
    <mergeCell ref="D3192:D3196"/>
    <mergeCell ref="D3197:D3203"/>
    <mergeCell ref="D3204:D3210"/>
    <mergeCell ref="D3211:D3217"/>
    <mergeCell ref="D3218:D3227"/>
    <mergeCell ref="D3228:D3231"/>
    <mergeCell ref="D3232:D3235"/>
    <mergeCell ref="C3159:C3160"/>
    <mergeCell ref="C3161:C3181"/>
    <mergeCell ref="C3182:C3196"/>
    <mergeCell ref="C3197:C3217"/>
    <mergeCell ref="C3218:C3227"/>
    <mergeCell ref="C3228:C3231"/>
    <mergeCell ref="C3232:C3235"/>
    <mergeCell ref="C3241:F3242"/>
    <mergeCell ref="D3244:D3245"/>
    <mergeCell ref="D3246:D3252"/>
    <mergeCell ref="D3253:D3259"/>
    <mergeCell ref="D3260:D3266"/>
    <mergeCell ref="D3267:D3271"/>
    <mergeCell ref="D3272:D3276"/>
    <mergeCell ref="D3277:D3281"/>
    <mergeCell ref="D3282:D3288"/>
    <mergeCell ref="D3289:D3295"/>
    <mergeCell ref="D3296:D3302"/>
    <mergeCell ref="D3303:D3312"/>
    <mergeCell ref="D3313:D3316"/>
    <mergeCell ref="D3317:D3320"/>
    <mergeCell ref="C3244:C3245"/>
    <mergeCell ref="C3246:C3266"/>
    <mergeCell ref="C3267:C3281"/>
    <mergeCell ref="C3282:C3302"/>
    <mergeCell ref="C3303:C3312"/>
    <mergeCell ref="C3313:C3316"/>
    <mergeCell ref="C3317:C3320"/>
    <mergeCell ref="C3326:F3327"/>
    <mergeCell ref="D3329:D3330"/>
    <mergeCell ref="D3331:D3337"/>
    <mergeCell ref="D3338:D3344"/>
    <mergeCell ref="D3345:D3351"/>
    <mergeCell ref="D3352:D3356"/>
    <mergeCell ref="D3357:D3361"/>
    <mergeCell ref="D3362:D3366"/>
    <mergeCell ref="D3367:D3373"/>
    <mergeCell ref="D3374:D3380"/>
    <mergeCell ref="D3381:D3387"/>
    <mergeCell ref="D3388:D3397"/>
    <mergeCell ref="D3398:D3401"/>
    <mergeCell ref="D3402:D3405"/>
    <mergeCell ref="C3329:C3330"/>
    <mergeCell ref="C3331:C3351"/>
    <mergeCell ref="C3352:C3366"/>
    <mergeCell ref="C3367:C3387"/>
    <mergeCell ref="C3388:C3397"/>
    <mergeCell ref="C3398:C3401"/>
    <mergeCell ref="C3402:C3405"/>
    <mergeCell ref="C3411:F3412"/>
    <mergeCell ref="D3414:D3415"/>
    <mergeCell ref="D3416:D3422"/>
    <mergeCell ref="D3423:D3429"/>
    <mergeCell ref="D3430:D3436"/>
    <mergeCell ref="D3437:D3441"/>
    <mergeCell ref="D3442:D3446"/>
    <mergeCell ref="D3447:D3451"/>
    <mergeCell ref="D3452:D3458"/>
    <mergeCell ref="D3459:D3465"/>
    <mergeCell ref="D3466:D3472"/>
    <mergeCell ref="D3473:D3482"/>
    <mergeCell ref="D3483:D3486"/>
    <mergeCell ref="D3487:D3490"/>
    <mergeCell ref="C3414:C3415"/>
    <mergeCell ref="C3416:C3436"/>
    <mergeCell ref="C3437:C3451"/>
    <mergeCell ref="C3452:C3472"/>
    <mergeCell ref="C3473:C3482"/>
    <mergeCell ref="C3483:C3486"/>
    <mergeCell ref="C3487:C3490"/>
    <mergeCell ref="C3496:F3497"/>
    <mergeCell ref="D3499:D3500"/>
    <mergeCell ref="D3501:D3507"/>
    <mergeCell ref="D3508:D3514"/>
    <mergeCell ref="D3515:D3521"/>
    <mergeCell ref="D3522:D3526"/>
    <mergeCell ref="D3527:D3531"/>
    <mergeCell ref="D3532:D3536"/>
    <mergeCell ref="D3537:D3543"/>
    <mergeCell ref="D3544:D3550"/>
    <mergeCell ref="D3551:D3557"/>
    <mergeCell ref="D3558:D3567"/>
    <mergeCell ref="D3568:D3571"/>
    <mergeCell ref="D3572:D3575"/>
    <mergeCell ref="C3499:C3500"/>
    <mergeCell ref="C3501:C3521"/>
    <mergeCell ref="C3522:C3536"/>
    <mergeCell ref="C3537:C3557"/>
    <mergeCell ref="C3558:C3567"/>
    <mergeCell ref="C3568:C3571"/>
    <mergeCell ref="C3572:C3575"/>
    <mergeCell ref="C3581:F3582"/>
    <mergeCell ref="D3584:D3585"/>
    <mergeCell ref="D3586:D3592"/>
    <mergeCell ref="D3593:D3599"/>
    <mergeCell ref="D3600:D3606"/>
    <mergeCell ref="D3607:D3611"/>
    <mergeCell ref="D3612:D3616"/>
    <mergeCell ref="D3617:D3621"/>
    <mergeCell ref="D3622:D3628"/>
    <mergeCell ref="D3629:D3635"/>
    <mergeCell ref="D3636:D3642"/>
    <mergeCell ref="D3643:D3652"/>
    <mergeCell ref="D3653:D3656"/>
    <mergeCell ref="D3657:D3660"/>
    <mergeCell ref="C3584:C3585"/>
    <mergeCell ref="C3586:C3606"/>
    <mergeCell ref="C3607:C3621"/>
    <mergeCell ref="C3622:C3642"/>
    <mergeCell ref="C3643:C3652"/>
    <mergeCell ref="C3653:C3656"/>
    <mergeCell ref="C3657:C3660"/>
    <mergeCell ref="C3666:F3667"/>
    <mergeCell ref="D3669:D3670"/>
    <mergeCell ref="D3671:D3677"/>
    <mergeCell ref="D3678:D3684"/>
    <mergeCell ref="D3685:D3691"/>
    <mergeCell ref="D3692:D3696"/>
    <mergeCell ref="D3697:D3701"/>
    <mergeCell ref="D3702:D3706"/>
    <mergeCell ref="D3707:D3713"/>
    <mergeCell ref="D3714:D3720"/>
    <mergeCell ref="D3721:D3727"/>
    <mergeCell ref="D3728:D3737"/>
    <mergeCell ref="D3738:D3741"/>
    <mergeCell ref="D3742:D3745"/>
    <mergeCell ref="C3669:C3670"/>
    <mergeCell ref="C3671:C3691"/>
    <mergeCell ref="C3692:C3706"/>
    <mergeCell ref="C3707:C3727"/>
    <mergeCell ref="C3728:C3737"/>
    <mergeCell ref="C3738:C3741"/>
    <mergeCell ref="C3742:C3745"/>
    <mergeCell ref="C3751:F3752"/>
    <mergeCell ref="D3754:D3755"/>
    <mergeCell ref="D3756:D3762"/>
    <mergeCell ref="D3763:D3769"/>
    <mergeCell ref="D3770:D3776"/>
    <mergeCell ref="D3777:D3781"/>
    <mergeCell ref="D3782:D3786"/>
    <mergeCell ref="D3787:D3791"/>
    <mergeCell ref="D3792:D3798"/>
    <mergeCell ref="D3799:D3805"/>
    <mergeCell ref="D3806:D3812"/>
    <mergeCell ref="D3813:D3822"/>
    <mergeCell ref="D3823:D3826"/>
    <mergeCell ref="D3827:D3830"/>
    <mergeCell ref="C3754:C3755"/>
    <mergeCell ref="C3756:C3776"/>
    <mergeCell ref="C3777:C3791"/>
    <mergeCell ref="C3792:C3812"/>
    <mergeCell ref="C3813:C3822"/>
    <mergeCell ref="C3823:C3826"/>
    <mergeCell ref="C3827:C3830"/>
    <mergeCell ref="C3836:F3837"/>
    <mergeCell ref="D3839:D3840"/>
    <mergeCell ref="D3841:D3847"/>
    <mergeCell ref="D3848:D3854"/>
    <mergeCell ref="D3855:D3861"/>
    <mergeCell ref="D3862:D3866"/>
    <mergeCell ref="D3867:D3871"/>
    <mergeCell ref="D3872:D3876"/>
    <mergeCell ref="D3877:D3883"/>
    <mergeCell ref="D3884:D3890"/>
    <mergeCell ref="D3891:D3897"/>
    <mergeCell ref="D3898:D3907"/>
    <mergeCell ref="D3908:D3911"/>
    <mergeCell ref="D3912:D3915"/>
    <mergeCell ref="C3839:C3840"/>
    <mergeCell ref="C3841:C3861"/>
    <mergeCell ref="C3862:C3876"/>
    <mergeCell ref="C3877:C3897"/>
    <mergeCell ref="C3898:C3907"/>
    <mergeCell ref="C3908:C3911"/>
    <mergeCell ref="C3912:C3915"/>
    <mergeCell ref="C3921:F3922"/>
    <mergeCell ref="D3924:D3925"/>
    <mergeCell ref="D3926:D3932"/>
    <mergeCell ref="D3933:D3939"/>
    <mergeCell ref="D3940:D3946"/>
    <mergeCell ref="D3947:D3951"/>
    <mergeCell ref="D3952:D3956"/>
    <mergeCell ref="D3957:D3961"/>
    <mergeCell ref="D3962:D3968"/>
    <mergeCell ref="D3969:D3975"/>
    <mergeCell ref="D3976:D3982"/>
    <mergeCell ref="D3983:D3992"/>
    <mergeCell ref="D3993:D3996"/>
    <mergeCell ref="D3997:D4000"/>
    <mergeCell ref="C3924:C3925"/>
    <mergeCell ref="C3926:C3946"/>
    <mergeCell ref="C3947:C3961"/>
    <mergeCell ref="C3962:C3982"/>
    <mergeCell ref="C3983:C3992"/>
    <mergeCell ref="C3993:C3996"/>
    <mergeCell ref="C3997:C4000"/>
    <mergeCell ref="C4006:F4007"/>
    <mergeCell ref="D4009:D4010"/>
    <mergeCell ref="D4011:D4017"/>
    <mergeCell ref="D4018:D4024"/>
    <mergeCell ref="D4025:D4031"/>
    <mergeCell ref="D4032:D4036"/>
    <mergeCell ref="D4037:D4041"/>
    <mergeCell ref="D4042:D4046"/>
    <mergeCell ref="D4047:D4053"/>
    <mergeCell ref="D4054:D4060"/>
    <mergeCell ref="D4061:D4067"/>
    <mergeCell ref="D4068:D4077"/>
    <mergeCell ref="D4078:D4081"/>
    <mergeCell ref="D4082:D4085"/>
    <mergeCell ref="C4009:C4010"/>
    <mergeCell ref="C4011:C4031"/>
    <mergeCell ref="C4032:C4046"/>
    <mergeCell ref="C4047:C4067"/>
    <mergeCell ref="C4068:C4077"/>
    <mergeCell ref="C4078:C4081"/>
    <mergeCell ref="C4082:C4085"/>
    <mergeCell ref="C4091:F4092"/>
    <mergeCell ref="D4094:D4095"/>
    <mergeCell ref="D4096:D4102"/>
    <mergeCell ref="D4103:D4109"/>
    <mergeCell ref="D4110:D4116"/>
    <mergeCell ref="D4117:D4121"/>
    <mergeCell ref="D4122:D4126"/>
    <mergeCell ref="D4127:D4131"/>
    <mergeCell ref="D4132:D4138"/>
    <mergeCell ref="D4139:D4145"/>
    <mergeCell ref="D4146:D4152"/>
    <mergeCell ref="D4153:D4162"/>
    <mergeCell ref="D4163:D4166"/>
    <mergeCell ref="D4167:D4170"/>
    <mergeCell ref="C4094:C4095"/>
    <mergeCell ref="C4096:C4116"/>
    <mergeCell ref="C4117:C4131"/>
    <mergeCell ref="C4132:C4152"/>
    <mergeCell ref="C4153:C4162"/>
    <mergeCell ref="C4163:C4166"/>
    <mergeCell ref="C4167:C4170"/>
    <mergeCell ref="C4176:F4177"/>
    <mergeCell ref="D4179:D4180"/>
    <mergeCell ref="D4181:D4187"/>
    <mergeCell ref="D4188:D4194"/>
    <mergeCell ref="D4195:D4201"/>
    <mergeCell ref="D4202:D4206"/>
    <mergeCell ref="D4207:D4211"/>
    <mergeCell ref="D4212:D4216"/>
    <mergeCell ref="D4217:D4223"/>
    <mergeCell ref="D4224:D4230"/>
    <mergeCell ref="D4231:D4237"/>
    <mergeCell ref="D4238:D4247"/>
    <mergeCell ref="D4248:D4251"/>
    <mergeCell ref="D4252:D4255"/>
    <mergeCell ref="C4179:C4180"/>
    <mergeCell ref="C4181:C4201"/>
    <mergeCell ref="C4202:C4216"/>
    <mergeCell ref="C4217:C4237"/>
    <mergeCell ref="C4238:C4247"/>
    <mergeCell ref="C4248:C4251"/>
    <mergeCell ref="C4252:C4255"/>
    <mergeCell ref="C4261:F4262"/>
    <mergeCell ref="D4264:D4265"/>
    <mergeCell ref="D4266:D4272"/>
    <mergeCell ref="D4273:D4279"/>
    <mergeCell ref="D4280:D4286"/>
    <mergeCell ref="D4287:D4291"/>
    <mergeCell ref="D4292:D4296"/>
    <mergeCell ref="D4297:D4301"/>
    <mergeCell ref="D4302:D4308"/>
    <mergeCell ref="D4309:D4315"/>
    <mergeCell ref="D4316:D4322"/>
    <mergeCell ref="D4323:D4332"/>
    <mergeCell ref="D4333:D4336"/>
    <mergeCell ref="D4337:D4340"/>
    <mergeCell ref="C4264:C4265"/>
    <mergeCell ref="C4266:C4286"/>
    <mergeCell ref="C4287:C4301"/>
    <mergeCell ref="C4302:C4322"/>
    <mergeCell ref="C4323:C4332"/>
    <mergeCell ref="C4333:C4336"/>
    <mergeCell ref="C4337:C4340"/>
    <mergeCell ref="C4346:F4347"/>
    <mergeCell ref="D4349:D4350"/>
    <mergeCell ref="D4351:D4357"/>
    <mergeCell ref="D4358:D4364"/>
    <mergeCell ref="D4365:D4371"/>
    <mergeCell ref="D4372:D4376"/>
    <mergeCell ref="D4377:D4381"/>
    <mergeCell ref="D4382:D4386"/>
    <mergeCell ref="D4387:D4393"/>
    <mergeCell ref="D4394:D4400"/>
    <mergeCell ref="D4401:D4407"/>
    <mergeCell ref="D4408:D4417"/>
    <mergeCell ref="D4418:D4421"/>
    <mergeCell ref="D4422:D4425"/>
    <mergeCell ref="C4349:C4350"/>
    <mergeCell ref="C4351:C4371"/>
    <mergeCell ref="C4372:C4386"/>
    <mergeCell ref="C4387:C4407"/>
    <mergeCell ref="C4408:C4417"/>
    <mergeCell ref="C4418:C4421"/>
    <mergeCell ref="C4422:C4425"/>
    <mergeCell ref="C4431:F4432"/>
    <mergeCell ref="D4434:D4435"/>
    <mergeCell ref="D4436:D4442"/>
    <mergeCell ref="D4443:D4449"/>
    <mergeCell ref="D4450:D4456"/>
    <mergeCell ref="D4457:D4461"/>
    <mergeCell ref="D4462:D4466"/>
    <mergeCell ref="D4467:D4471"/>
    <mergeCell ref="D4472:D4478"/>
    <mergeCell ref="D4479:D4485"/>
    <mergeCell ref="D4486:D4492"/>
    <mergeCell ref="D4493:D4502"/>
    <mergeCell ref="D4503:D4506"/>
    <mergeCell ref="D4507:D4510"/>
    <mergeCell ref="C4434:C4435"/>
    <mergeCell ref="C4436:C4456"/>
    <mergeCell ref="C4457:C4471"/>
    <mergeCell ref="C4472:C4492"/>
    <mergeCell ref="C4493:C4502"/>
    <mergeCell ref="C4503:C4506"/>
    <mergeCell ref="C4507:C4510"/>
    <mergeCell ref="C4516:F4517"/>
    <mergeCell ref="D4519:D4520"/>
    <mergeCell ref="D4521:D4527"/>
    <mergeCell ref="D4528:D4534"/>
    <mergeCell ref="D4535:D4541"/>
    <mergeCell ref="D4542:D4546"/>
    <mergeCell ref="D4547:D4551"/>
    <mergeCell ref="D4552:D4556"/>
    <mergeCell ref="D4557:D4563"/>
    <mergeCell ref="D4564:D4570"/>
    <mergeCell ref="D4571:D4577"/>
    <mergeCell ref="D4578:D4587"/>
    <mergeCell ref="D4588:D4591"/>
    <mergeCell ref="D4592:D4595"/>
    <mergeCell ref="C4519:C4520"/>
    <mergeCell ref="C4521:C4541"/>
    <mergeCell ref="C4542:C4556"/>
    <mergeCell ref="C4557:C4577"/>
    <mergeCell ref="C4578:C4587"/>
    <mergeCell ref="C4588:C4591"/>
    <mergeCell ref="C4592:C4595"/>
    <mergeCell ref="C4601:F4602"/>
    <mergeCell ref="D4604:D4605"/>
    <mergeCell ref="D4606:D4612"/>
    <mergeCell ref="D4613:D4619"/>
    <mergeCell ref="D4620:D4626"/>
    <mergeCell ref="D4627:D4631"/>
    <mergeCell ref="D4632:D4636"/>
    <mergeCell ref="D4637:D4641"/>
    <mergeCell ref="D4642:D4648"/>
    <mergeCell ref="D4649:D4655"/>
    <mergeCell ref="D4656:D4662"/>
    <mergeCell ref="D4663:D4672"/>
    <mergeCell ref="D4673:D4676"/>
    <mergeCell ref="D4677:D4680"/>
    <mergeCell ref="C4604:C4605"/>
    <mergeCell ref="C4606:C4626"/>
    <mergeCell ref="C4627:C4641"/>
    <mergeCell ref="C4642:C4662"/>
    <mergeCell ref="C4663:C4672"/>
    <mergeCell ref="C4673:C4676"/>
    <mergeCell ref="C4677:C4680"/>
    <mergeCell ref="C4686:F4687"/>
    <mergeCell ref="D4689:D4690"/>
    <mergeCell ref="D4691:D4697"/>
    <mergeCell ref="D4698:D4704"/>
    <mergeCell ref="D4705:D4711"/>
    <mergeCell ref="D4712:D4716"/>
    <mergeCell ref="D4717:D4721"/>
    <mergeCell ref="D4722:D4726"/>
    <mergeCell ref="D4727:D4733"/>
    <mergeCell ref="D4734:D4740"/>
    <mergeCell ref="D4741:D4747"/>
    <mergeCell ref="D4748:D4757"/>
    <mergeCell ref="D4758:D4761"/>
    <mergeCell ref="D4762:D4765"/>
    <mergeCell ref="C4689:C4690"/>
    <mergeCell ref="C4691:C4711"/>
    <mergeCell ref="C4712:C4726"/>
    <mergeCell ref="C4727:C4747"/>
    <mergeCell ref="C4748:C4757"/>
    <mergeCell ref="C4758:C4761"/>
    <mergeCell ref="C4762:C4765"/>
    <mergeCell ref="C4771:F4772"/>
    <mergeCell ref="D4774:D4775"/>
    <mergeCell ref="D4776:D4782"/>
    <mergeCell ref="D4783:D4789"/>
    <mergeCell ref="D4790:D4796"/>
    <mergeCell ref="D4797:D4801"/>
    <mergeCell ref="D4802:D4806"/>
    <mergeCell ref="D4807:D4811"/>
    <mergeCell ref="D4812:D4818"/>
    <mergeCell ref="D4819:D4825"/>
    <mergeCell ref="D4826:D4832"/>
    <mergeCell ref="D4833:D4842"/>
    <mergeCell ref="D4843:D4846"/>
    <mergeCell ref="D4847:D4850"/>
    <mergeCell ref="C4774:C4775"/>
    <mergeCell ref="C4776:C4796"/>
    <mergeCell ref="C4797:C4811"/>
    <mergeCell ref="C4812:C4832"/>
    <mergeCell ref="C4833:C4842"/>
    <mergeCell ref="C4843:C4846"/>
    <mergeCell ref="C4847:C4850"/>
    <mergeCell ref="C4856:F4857"/>
    <mergeCell ref="D4859:D4860"/>
    <mergeCell ref="D4861:D4867"/>
    <mergeCell ref="D4868:D4874"/>
    <mergeCell ref="D4875:D4881"/>
    <mergeCell ref="D4882:D4886"/>
    <mergeCell ref="D4887:D4891"/>
    <mergeCell ref="D4892:D4896"/>
    <mergeCell ref="D4897:D4903"/>
    <mergeCell ref="D4904:D4910"/>
    <mergeCell ref="D4911:D4917"/>
    <mergeCell ref="D4918:D4927"/>
    <mergeCell ref="D4928:D4931"/>
    <mergeCell ref="D4932:D4935"/>
    <mergeCell ref="C4859:C4860"/>
    <mergeCell ref="C4861:C4881"/>
    <mergeCell ref="C4882:C4896"/>
    <mergeCell ref="C4897:C4917"/>
    <mergeCell ref="C4918:C4927"/>
    <mergeCell ref="C4928:C4931"/>
    <mergeCell ref="C4932:C4935"/>
  </mergeCells>
  <phoneticPr fontId="6"/>
  <pageMargins left="0.7" right="0.7" top="0.75" bottom="0.75" header="0.3" footer="0.3"/>
  <pageSetup paperSize="9" scale="63" pageOrder="overThenDown" orientation="landscape"/>
  <headerFooter>
    <oddFooter>&amp;CP(2)</oddFooter>
  </headerFooter>
  <rowBreaks count="58" manualBreakCount="58">
    <brk id="90" max="16383" man="1"/>
    <brk id="175" max="16383" man="1"/>
    <brk id="260" max="16383" man="1"/>
    <brk id="345" max="16383" man="1"/>
    <brk id="430" max="16383" man="1"/>
    <brk id="515" max="16383" man="1"/>
    <brk id="600" max="16383" man="1"/>
    <brk id="685" max="16383" man="1"/>
    <brk id="770" max="16383" man="1"/>
    <brk id="855" max="16383" man="1"/>
    <brk id="940" max="16383" man="1"/>
    <brk id="1025" max="16383" man="1"/>
    <brk id="1110" max="16383" man="1"/>
    <brk id="1195" max="16383" man="1"/>
    <brk id="1280" max="16383" man="1"/>
    <brk id="1365" max="16383" man="1"/>
    <brk id="1450" max="16383" man="1"/>
    <brk id="1535" max="16383" man="1"/>
    <brk id="1620" max="16383" man="1"/>
    <brk id="1705" max="16383" man="1"/>
    <brk id="1790" max="16383" man="1"/>
    <brk id="1875" max="16383" man="1"/>
    <brk id="1960" max="16383" man="1"/>
    <brk id="2045" max="16383" man="1"/>
    <brk id="2130" max="16383" man="1"/>
    <brk id="2215" max="16383" man="1"/>
    <brk id="2300" max="16383" man="1"/>
    <brk id="2385" max="16383" man="1"/>
    <brk id="2470" max="16383" man="1"/>
    <brk id="2555" max="16383" man="1"/>
    <brk id="2640" max="16383" man="1"/>
    <brk id="2725" max="16383" man="1"/>
    <brk id="2810" max="16383" man="1"/>
    <brk id="2895" max="16383" man="1"/>
    <brk id="2980" max="16383" man="1"/>
    <brk id="3065" max="16383" man="1"/>
    <brk id="3150" max="16383" man="1"/>
    <brk id="3235" max="16383" man="1"/>
    <brk id="3320" max="16383" man="1"/>
    <brk id="3405" max="16383" man="1"/>
    <brk id="3490" max="16383" man="1"/>
    <brk id="3575" max="16383" man="1"/>
    <brk id="3660" max="16383" man="1"/>
    <brk id="3745" max="16383" man="1"/>
    <brk id="3830" max="16383" man="1"/>
    <brk id="3915" max="16383" man="1"/>
    <brk id="4000" max="16383" man="1"/>
    <brk id="4085" max="16383" man="1"/>
    <brk id="4170" max="16383" man="1"/>
    <brk id="4255" max="16383" man="1"/>
    <brk id="4340" max="16383" man="1"/>
    <brk id="4425" max="16383" man="1"/>
    <brk id="4510" max="16383" man="1"/>
    <brk id="4595" max="16383" man="1"/>
    <brk id="4680" max="16383" man="1"/>
    <brk id="4765" max="16383" man="1"/>
    <brk id="4850" max="16383" man="1"/>
    <brk id="4935" max="16383" man="1"/>
  </rowBreaks>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x30c6__x30b9__x30c8_ xmlns="573a0119-864b-4a12-bc43-d0bb91a52363" xsi:nil="true"/>
    <lcf76f155ced4ddcb4097134ff3c332f xmlns="573a0119-864b-4a12-bc43-d0bb91a52363">
      <Terms xmlns="http://schemas.microsoft.com/office/infopath/2007/PartnerControls"/>
    </lcf76f155ced4ddcb4097134ff3c332f>
    <_Flow_SignoffStatus xmlns="573a0119-864b-4a12-bc43-d0bb91a52363" xsi:nil="true"/>
    <_x66f4__x65b0__x62c5__x5f53__x8005_ xmlns="573a0119-864b-4a12-bc43-d0bb91a52363" xsi:nil="true"/>
    <TaxCatchAll xmlns="307bff3f-f9bd-4b5d-b86e-6a51af770dea" xsi:nil="tru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E5BCA87D8A3D9C4183C8300473320595" ma:contentTypeVersion="19" ma:contentTypeDescription="新しいドキュメントを作成します。" ma:contentTypeScope="" ma:versionID="3dea12bd5e27aa3697bbeb4aea5c7b0c">
  <xsd:schema xmlns:xsd="http://www.w3.org/2001/XMLSchema" xmlns:xs="http://www.w3.org/2001/XMLSchema" xmlns:p="http://schemas.microsoft.com/office/2006/metadata/properties" xmlns:ns2="573a0119-864b-4a12-bc43-d0bb91a52363" xmlns:ns3="307bff3f-f9bd-4b5d-b86e-6a51af770dea" targetNamespace="http://schemas.microsoft.com/office/2006/metadata/properties" ma:root="true" ma:fieldsID="b7826c6c5eba4e52a643b26869dace70" ns2:_="" ns3:_="">
    <xsd:import namespace="573a0119-864b-4a12-bc43-d0bb91a52363"/>
    <xsd:import namespace="307bff3f-f9bd-4b5d-b86e-6a51af770de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element ref="ns3:SharedWithUsers" minOccurs="0"/>
                <xsd:element ref="ns3:SharedWithDetails" minOccurs="0"/>
                <xsd:element ref="ns2:MediaServiceLocation" minOccurs="0"/>
                <xsd:element ref="ns2:_Flow_SignoffStatus" minOccurs="0"/>
                <xsd:element ref="ns2:_x66f4__x65b0__x62c5__x5f53__x8005_" minOccurs="0"/>
                <xsd:element ref="ns2:_x30c6__x30b9__x30c8_"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73a0119-864b-4a12-bc43-d0bb91a5236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2" nillable="true" ma:displayName="Location" ma:description="" ma:indexed="true" ma:internalName="MediaServiceLocation" ma:readOnly="true">
      <xsd:simpleType>
        <xsd:restriction base="dms:Text"/>
      </xsd:simpleType>
    </xsd:element>
    <xsd:element name="_Flow_SignoffStatus" ma:index="23" nillable="true" ma:displayName="承認の状態" ma:internalName="_x0024_Resources_x003a_core_x002c_Signoff_Status">
      <xsd:simpleType>
        <xsd:restriction base="dms:Text"/>
      </xsd:simpleType>
    </xsd:element>
    <xsd:element name="_x66f4__x65b0__x62c5__x5f53__x8005_" ma:index="24" nillable="true" ma:displayName="更新担当者" ma:format="Dropdown" ma:internalName="_x66f4__x65b0__x62c5__x5f53__x8005_">
      <xsd:simpleType>
        <xsd:restriction base="dms:Text">
          <xsd:maxLength value="255"/>
        </xsd:restriction>
      </xsd:simpleType>
    </xsd:element>
    <xsd:element name="_x30c6__x30b9__x30c8_" ma:index="25" nillable="true" ma:displayName="テスト" ma:format="Dropdown" ma:internalName="_x30c6__x30b9__x30c8_">
      <xsd:simpleType>
        <xsd:restriction base="dms:Text">
          <xsd:maxLength value="255"/>
        </xsd:restriction>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307bff3f-f9bd-4b5d-b86e-6a51af770dea"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9e48c753-b4a7-475d-b06d-904f06caaab4}" ma:internalName="TaxCatchAll" ma:showField="CatchAllData" ma:web="307bff3f-f9bd-4b5d-b86e-6a51af770dea">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FD9338F-80BB-43AF-BE98-0C886C3DE299}">
  <ds:schemaRefs>
    <ds:schemaRef ds:uri="http://schemas.microsoft.com/sharepoint/v3/contenttype/forms"/>
  </ds:schemaRefs>
</ds:datastoreItem>
</file>

<file path=customXml/itemProps2.xml><?xml version="1.0" encoding="utf-8"?>
<ds:datastoreItem xmlns:ds="http://schemas.openxmlformats.org/officeDocument/2006/customXml" ds:itemID="{679FB918-B5A6-4A22-8032-F7A5140F215B}">
  <ds:schemaRefs>
    <ds:schemaRef ds:uri="573a0119-864b-4a12-bc43-d0bb91a52363"/>
    <ds:schemaRef ds:uri="http://purl.org/dc/elements/1.1/"/>
    <ds:schemaRef ds:uri="http://schemas.microsoft.com/office/2006/documentManagement/types"/>
    <ds:schemaRef ds:uri="http://schemas.microsoft.com/office/infopath/2007/PartnerControls"/>
    <ds:schemaRef ds:uri="http://www.w3.org/XML/1998/namespace"/>
    <ds:schemaRef ds:uri="307bff3f-f9bd-4b5d-b86e-6a51af770dea"/>
    <ds:schemaRef ds:uri="http://purl.org/dc/dcmitype/"/>
    <ds:schemaRef ds:uri="http://schemas.openxmlformats.org/package/2006/metadata/core-properties"/>
    <ds:schemaRef ds:uri="http://schemas.microsoft.com/office/2006/metadata/properties"/>
    <ds:schemaRef ds:uri="http://purl.org/dc/terms/"/>
  </ds:schemaRefs>
</ds:datastoreItem>
</file>

<file path=customXml/itemProps3.xml><?xml version="1.0" encoding="utf-8"?>
<ds:datastoreItem xmlns:ds="http://schemas.openxmlformats.org/officeDocument/2006/customXml" ds:itemID="{D6151103-69B0-48EF-9EC8-53F0254FD5F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73a0119-864b-4a12-bc43-d0bb91a52363"/>
    <ds:schemaRef ds:uri="307bff3f-f9bd-4b5d-b86e-6a51af770de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4</vt:i4>
      </vt:variant>
    </vt:vector>
  </HeadingPairs>
  <TitlesOfParts>
    <vt:vector size="7" baseType="lpstr">
      <vt:lpstr>目次</vt:lpstr>
      <vt:lpstr>N(1)</vt:lpstr>
      <vt:lpstr>P(2)</vt:lpstr>
      <vt:lpstr>目次!Print_Area</vt:lpstr>
      <vt:lpstr>'N(1)'!Print_Titles</vt:lpstr>
      <vt:lpstr>'P(2)'!Print_Titles</vt:lpstr>
      <vt:lpstr>目次!Print_Titles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丸山 卓(MARUYAMA Takashi)</cp:lastModifiedBy>
  <dcterms:modified xsi:type="dcterms:W3CDTF">2026-02-03T04:47:36Z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0x010100E5BCA87D8A3D9C4183C8300473320595</vt:lpwstr>
  </property>
  <property fmtid="{D5CDD505-2E9C-101B-9397-08002B2CF9AE}" pid="3" name="MediaServiceImageTags">
    <vt:lpwstr/>
  </property>
</Properties>
</file>